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<sst xmlns="http://schemas.openxmlformats.org/spreadsheetml/2006/main" count="532" uniqueCount="163">
  <si>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</si>
  <si>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</si>
  <si>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</si>
  <si>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</si>
  <si>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</si>
  <si>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</si>
  <si>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</si>
  <si>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</si>
  <si>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</si>
  <si>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</si>
  <si>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</si>
  <si>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</si>
  <si>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</si>
  <si>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</si>
  <si>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</si>
  <si>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</si>
  <si>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</si>
  <si>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</si>
  <si>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</si>
  <si>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</si>
  <si>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</si>
  <si>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</si>
  <si>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</si>
  <si>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</si>
  <si>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</si>
  <si>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</si>
  <si>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</si>
  <si>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</si>
  <si>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</si>
  <si>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RAMA JUDICIAL. BARRANQUILLA</t>
  </si>
  <si>
    <t>Impuesto Predial</t>
  </si>
  <si>
    <t>N/A</t>
  </si>
  <si>
    <t>CONTRATACIÓN DIRECTA / ENCARGO FIDUCIARIO</t>
  </si>
  <si>
    <t xml:space="preserve">Recursos Corrientes </t>
  </si>
  <si>
    <t>No</t>
  </si>
  <si>
    <t>Braulio Cuentas - jefe administrativo - bcuentasa@cendoj.ramajudicial.gov.co</t>
  </si>
  <si>
    <t>Valorizaciones</t>
  </si>
  <si>
    <t>Impuesto de Vehiculo</t>
  </si>
  <si>
    <t>Combustible y Lubricantes</t>
  </si>
  <si>
    <t>9 meses</t>
  </si>
  <si>
    <t>SELECCIÓN ABREVIADA / MENOR CUANTÍA</t>
  </si>
  <si>
    <t xml:space="preserve">No </t>
  </si>
  <si>
    <t>Adquisicion de mobiliarios y enseres</t>
  </si>
  <si>
    <t>Braulio Cuentas Altamar - jefe administrativo - bcuentasa@cendoj.ramajudicial.gov.co</t>
  </si>
  <si>
    <t>56101702                    56101703</t>
  </si>
  <si>
    <t xml:space="preserve">Dotacion </t>
  </si>
  <si>
    <t>Mantenimientos de Bienes Inmuebles</t>
  </si>
  <si>
    <t>6 meses</t>
  </si>
  <si>
    <t>1 mes</t>
  </si>
  <si>
    <t xml:space="preserve">Mantenimiento  Equipo de Navegacion y Transporte </t>
  </si>
  <si>
    <t>7 meses</t>
  </si>
  <si>
    <t xml:space="preserve">Servicio de Aseo </t>
  </si>
  <si>
    <t>12 meses</t>
  </si>
  <si>
    <t>LICITACIÓN  PÚBLICA</t>
  </si>
  <si>
    <t>si</t>
  </si>
  <si>
    <t>Servicios de Seguridad y Vigilancia</t>
  </si>
  <si>
    <t>46181604                46181605                53101602                53101604                53111601                53111602                55121706</t>
  </si>
  <si>
    <t>Otros Gastos por Impresos y Publicaciones</t>
  </si>
  <si>
    <t>2 meses</t>
  </si>
  <si>
    <t>Acueducto Alcantarillado y Aseo</t>
  </si>
  <si>
    <t xml:space="preserve">12 meses </t>
  </si>
  <si>
    <t>Energia</t>
  </si>
  <si>
    <t>Telefonos, Fax y otros</t>
  </si>
  <si>
    <t xml:space="preserve">Arendamientos de Bienes Muebles </t>
  </si>
  <si>
    <t>Arendamientos de Bienes Inmuebles</t>
  </si>
  <si>
    <t xml:space="preserve">Viaticos y Gastos de Viaje al Interior </t>
  </si>
  <si>
    <t xml:space="preserve">6 meses </t>
  </si>
  <si>
    <t>Capacitacion bienestar Social y Estimulo</t>
  </si>
  <si>
    <t>CARLOS HERNANDO GUZMAN HERRERA                                       DIRECTOR SECCIONAL DE ADMINISTRACION JUDICIAL - BARRANQUILLA</t>
  </si>
  <si>
    <t>Optimizar los recursos asignados y lograr ejecuciones al 100%</t>
  </si>
  <si>
    <t>44121704                24112504                                14121503                31201512                44103203                                               44122107                44122103                44121604                14111514                14111514                 44121905                14111508                31151501                44121506                44121904                14111507                44122104                44121708</t>
  </si>
  <si>
    <t xml:space="preserve">                40101701                24101601                46191501</t>
  </si>
  <si>
    <t>56101504                                                                                             56101702</t>
  </si>
  <si>
    <t>OTROS MATERIALES Y SUMINISTROS</t>
  </si>
  <si>
    <t>Mantenimiento Equipo Comunicaciones y Computo</t>
  </si>
  <si>
    <t>www.ramajudicial.gov.co</t>
  </si>
  <si>
    <t>Alfredo Hadechni Munice- Jefe de Área de Mantenimiento - ahadechm@cendoj.ramajudicial.gov.co</t>
  </si>
  <si>
    <t xml:space="preserve">Dotar los Despachos Judiciales con Mobiliarios y Enseres </t>
  </si>
  <si>
    <t>Arendamientos de Bienes Inmuebles para Despachos Judiciales</t>
  </si>
  <si>
    <t>A-2-0-4-4-1</t>
  </si>
  <si>
    <t>A</t>
  </si>
  <si>
    <t>2</t>
  </si>
  <si>
    <t>0</t>
  </si>
  <si>
    <t>4</t>
  </si>
  <si>
    <t>1</t>
  </si>
  <si>
    <t>Nación</t>
  </si>
  <si>
    <t>10</t>
  </si>
  <si>
    <t>CSF</t>
  </si>
  <si>
    <t>COMBUSTIBLE Y LUBRICANTES</t>
  </si>
  <si>
    <t>A-2-0-4-4-2</t>
  </si>
  <si>
    <t>DOTACION</t>
  </si>
  <si>
    <t>A-2-0-4-4-15</t>
  </si>
  <si>
    <t>15</t>
  </si>
  <si>
    <t>PAPELERIA, UTILES DE ESCRITORIO Y OFICINA</t>
  </si>
  <si>
    <t>A-2-0-4-5-8</t>
  </si>
  <si>
    <t>5</t>
  </si>
  <si>
    <t>8</t>
  </si>
  <si>
    <t>SERVICIO DE ASEO</t>
  </si>
  <si>
    <t>A-2-0-4-5-10</t>
  </si>
  <si>
    <t>SERVICIO DE SEGURIDAD Y VIGILANCIA</t>
  </si>
  <si>
    <t>A-2-0-4-7-6</t>
  </si>
  <si>
    <t>7</t>
  </si>
  <si>
    <t>6</t>
  </si>
  <si>
    <t>OTROS GASTOS POR IMPRESOS Y PUBLICACIONES</t>
  </si>
  <si>
    <t>A-2-0-4-8-1</t>
  </si>
  <si>
    <t>ACUEDUCTO ALCANTARILLADO Y ASEO</t>
  </si>
  <si>
    <t>A-2-0-4-8-2</t>
  </si>
  <si>
    <t>ENERGIA</t>
  </si>
  <si>
    <t>A-2-0-4-8-6</t>
  </si>
  <si>
    <t>TELEFONO,FAX Y OTROS</t>
  </si>
  <si>
    <t>A-2-0-4-10-2</t>
  </si>
  <si>
    <t>ARRENDAMIENTOS BIENES INMUEBLES</t>
  </si>
  <si>
    <t>A-2-0-4-11-2</t>
  </si>
  <si>
    <t>11</t>
  </si>
  <si>
    <t>VIATICOS Y GASTOS DE VIAJE AL INTERIOR</t>
  </si>
  <si>
    <t>A-2-0-3-50-3</t>
  </si>
  <si>
    <t>3</t>
  </si>
  <si>
    <t>50</t>
  </si>
  <si>
    <t>IMPUESTO PREDIAL</t>
  </si>
  <si>
    <t>A-2-0-4-5-6</t>
  </si>
  <si>
    <t>MANTENIMIENTO EQUIPO DE NAVEGACION Y TRANSPORTE</t>
  </si>
  <si>
    <t>A-2-0-4-10-1</t>
  </si>
  <si>
    <t>ARRENDAMIENTOS BIENES MUEBLES</t>
  </si>
  <si>
    <t>A-2-0-4-21-11</t>
  </si>
  <si>
    <t>21</t>
  </si>
  <si>
    <t>OTROS SERVICIOS PARA CAPACITACION, BIENESTAR SOCIAL Y ESTIMULOS</t>
  </si>
  <si>
    <t>SELECCIÓN ABREVIADA / MINIMA CUANTÍA</t>
  </si>
  <si>
    <t>3 meses</t>
  </si>
  <si>
    <t>10 meses</t>
  </si>
  <si>
    <t>CONTRATACIÓN DIRECTA</t>
  </si>
  <si>
    <t>Acuerdo Marco de Precios</t>
  </si>
  <si>
    <t>A-2-0-3-50-2</t>
  </si>
  <si>
    <t>IMPUESTO VEHÍCULO</t>
  </si>
  <si>
    <t>SELECCIÓN ABREVIADA / MENOR CUANTÍA / ACUERDO MARCO - COLOMBIA COMPRA EFICIENTE</t>
  </si>
  <si>
    <t>María Bernarda Cárcamo Ricaurte - Profesional Universitario Grado 11 - Grupo de Servicios Administrativos y Almacén - almacenbqlla@cendoj.ramajudicial.gov.co</t>
  </si>
  <si>
    <t>Papeleria, Utiles de Escritorio y Oficina</t>
  </si>
  <si>
    <t>0103/2018</t>
  </si>
  <si>
    <t>7 Meses</t>
  </si>
  <si>
    <t>Mayerlin Méndez Mejía - Profesonal Universitario Grado 11 - mmendezm@cendoj.ramajudicial.gov.co</t>
  </si>
  <si>
    <t>10 Meses</t>
  </si>
  <si>
    <t>Si</t>
  </si>
  <si>
    <t>Por Solicitar</t>
  </si>
  <si>
    <t>Otras Compras de Equipo</t>
  </si>
  <si>
    <t>6 Meses</t>
  </si>
  <si>
    <t>Alfredo Hadechni Munice- Jefe de Área de Mantenimiento y Soporte Tecnologico ahadechm@cendoj.ramajudicial.gov.co</t>
  </si>
  <si>
    <t>SELECCIÓN ABREVIADA / MENOR CUANTÍA/ MINIMA CUANTÍA</t>
  </si>
  <si>
    <t>Alfredo Hadechni Munice- Jefe de Mantenimiento y Soporte Tecnologico ahadechm@cendoj.ramajudicial.gov.co</t>
  </si>
  <si>
    <t>Braulio Cuentas Altamar -  Coordinador Área Administrativa - bcuentasa@cendoj.ramajudicial.gov.co</t>
  </si>
  <si>
    <t>Ana Santana Pino  - Asistente Administrativa - asantanap@cendoj.ramajudicial.gov.co                      Braulio Cuentas Altamar -  Coordinador Área Administrativa - bcuentasa@cendoj.ramajudicial.gov.co</t>
  </si>
  <si>
    <t>Reynaldo Ramirez Towinsson Asistente Administrativo -Rramiret@cendoj.ramajudicial.gov.co</t>
  </si>
  <si>
    <t>Alfredo Hadechni Munice- Jefe de Mantenimiento y Soporte Tecnológico - ahadechm@cendoj.ramajudicial.gov.co</t>
  </si>
  <si>
    <t>Alfredo Hadechni Munice- Jefe de Mantenimiento y Soporte Tecnologico ahadechm@cendoj.ramajudicial.gov.co Auristaciano Soto Consuegra Técnico de Sistemas - Asotoc@cendoj.ramajudicial.gov.co</t>
  </si>
  <si>
    <t>SELECCIÓN ABREVIADA /MENOR CUANTÍA/ MINIMA CUANTÍA</t>
  </si>
  <si>
    <t>A-2-0-4-1-25</t>
  </si>
  <si>
    <t>OTRAS COMPRAS DE EQUIPO</t>
  </si>
  <si>
    <t>A-2-0-4-5-1</t>
  </si>
  <si>
    <t xml:space="preserve">MANTENIMIENTO DE BIENES INMUEBLES </t>
  </si>
  <si>
    <t>4 meses</t>
  </si>
  <si>
    <t>Braulio Cuentas Altamar -  Coordinador Área Administrativa - bcuentasa@cendoj.ramajudicial.gov.co       Mayerlin Méndez Mejía - Profesonal Universitario Grado 11 - mmendezm@cendoj.ramajudicial.gov.co</t>
  </si>
  <si>
    <t>Alfredo Hadechni Munice- Jefe de  Mantenimiento y Soporte Tecnológico - ahadechm@cendoj.ramajudicial.gov.co</t>
  </si>
  <si>
    <t xml:space="preserve">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jurisdicciones.
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
</t>
  </si>
  <si>
    <t>CALLE 40 No 44-80  Psio 1 Edificio Centro Cívico (Palacio de Justicia)</t>
  </si>
  <si>
    <t>32151700                 40101701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</si>
</sst>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240A]&quot;$&quot;\ #,##0.00;\(&quot;$&quot;\ #,##0.00\)"/>
    <numFmt numFmtId="184" formatCode="&quot;$&quot;\ #,##0.00"/>
    <numFmt numFmtId="18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6" fillId="0" borderId="11" xfId="46" applyBorder="1" applyAlignment="1" quotePrefix="1">
      <alignment wrapText="1"/>
    </xf>
    <xf numFmtId="0" fontId="28" fillId="23" borderId="13" xfId="39" applyBorder="1" applyAlignment="1">
      <alignment horizontal="left" wrapText="1"/>
    </xf>
    <xf numFmtId="14" fontId="0" fillId="0" borderId="12" xfId="0" applyNumberFormat="1" applyBorder="1" applyAlignment="1">
      <alignment wrapText="1"/>
    </xf>
    <xf numFmtId="0" fontId="44" fillId="0" borderId="0" xfId="0" applyFont="1" applyAlignment="1">
      <alignment/>
    </xf>
    <xf numFmtId="0" fontId="28" fillId="23" borderId="14" xfId="39" applyBorder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28" fillId="23" borderId="15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78" fontId="0" fillId="0" borderId="11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33" borderId="18" xfId="0" applyFill="1" applyBorder="1" applyAlignment="1">
      <alignment wrapText="1"/>
    </xf>
    <xf numFmtId="14" fontId="0" fillId="33" borderId="18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5" fillId="34" borderId="19" xfId="0" applyNumberFormat="1" applyFont="1" applyFill="1" applyBorder="1" applyAlignment="1">
      <alignment vertical="center" wrapText="1" readingOrder="1"/>
    </xf>
    <xf numFmtId="0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19" xfId="0" applyNumberFormat="1" applyFont="1" applyFill="1" applyBorder="1" applyAlignment="1">
      <alignment horizontal="left" vertical="center" wrapText="1" readingOrder="1"/>
    </xf>
    <xf numFmtId="0" fontId="45" fillId="35" borderId="19" xfId="0" applyNumberFormat="1" applyFont="1" applyFill="1" applyBorder="1" applyAlignment="1">
      <alignment horizontal="center" vertical="center" wrapText="1" readingOrder="1"/>
    </xf>
    <xf numFmtId="0" fontId="45" fillId="35" borderId="19" xfId="0" applyNumberFormat="1" applyFont="1" applyFill="1" applyBorder="1" applyAlignment="1">
      <alignment horizontal="left" vertical="center" wrapText="1" readingOrder="1"/>
    </xf>
    <xf numFmtId="183" fontId="45" fillId="6" borderId="19" xfId="0" applyNumberFormat="1" applyFont="1" applyFill="1" applyBorder="1" applyAlignment="1">
      <alignment horizontal="right" vertical="center" wrapText="1" readingOrder="1"/>
    </xf>
    <xf numFmtId="0" fontId="45" fillId="6" borderId="19" xfId="0" applyNumberFormat="1" applyFont="1" applyFill="1" applyBorder="1" applyAlignment="1">
      <alignment horizontal="left" vertical="center" wrapText="1" readingOrder="1"/>
    </xf>
    <xf numFmtId="183" fontId="45" fillId="36" borderId="19" xfId="0" applyNumberFormat="1" applyFont="1" applyFill="1" applyBorder="1" applyAlignment="1">
      <alignment horizontal="right" vertical="center" wrapText="1" readingOrder="1"/>
    </xf>
    <xf numFmtId="0" fontId="0" fillId="33" borderId="11" xfId="0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28" fillId="23" borderId="21" xfId="39" applyBorder="1" applyAlignment="1">
      <alignment wrapText="1"/>
    </xf>
    <xf numFmtId="0" fontId="0" fillId="0" borderId="22" xfId="0" applyBorder="1" applyAlignment="1">
      <alignment wrapText="1"/>
    </xf>
    <xf numFmtId="0" fontId="0" fillId="33" borderId="20" xfId="0" applyFill="1" applyBorder="1" applyAlignment="1">
      <alignment wrapText="1"/>
    </xf>
    <xf numFmtId="0" fontId="28" fillId="23" borderId="23" xfId="39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33" borderId="25" xfId="0" applyFill="1" applyBorder="1" applyAlignment="1">
      <alignment horizontal="left" wrapText="1"/>
    </xf>
    <xf numFmtId="0" fontId="0" fillId="33" borderId="26" xfId="0" applyFill="1" applyBorder="1" applyAlignment="1">
      <alignment horizontal="left"/>
    </xf>
    <xf numFmtId="0" fontId="28" fillId="23" borderId="27" xfId="39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178" fontId="22" fillId="33" borderId="11" xfId="0" applyNumberFormat="1" applyFont="1" applyFill="1" applyBorder="1" applyAlignment="1">
      <alignment wrapText="1"/>
    </xf>
    <xf numFmtId="171" fontId="40" fillId="33" borderId="18" xfId="48" applyFont="1" applyFill="1" applyBorder="1" applyAlignment="1">
      <alignment wrapText="1"/>
    </xf>
    <xf numFmtId="0" fontId="40" fillId="33" borderId="18" xfId="0" applyFont="1" applyFill="1" applyBorder="1" applyAlignment="1">
      <alignment wrapText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183" fontId="23" fillId="6" borderId="0" xfId="0" applyNumberFormat="1" applyFont="1" applyFill="1" applyAlignment="1">
      <alignment/>
    </xf>
    <xf numFmtId="183" fontId="3" fillId="6" borderId="19" xfId="0" applyNumberFormat="1" applyFont="1" applyFill="1" applyBorder="1" applyAlignment="1">
      <alignment horizontal="right" vertical="center" wrapText="1" readingOrder="1"/>
    </xf>
    <xf numFmtId="183" fontId="46" fillId="6" borderId="19" xfId="0" applyNumberFormat="1" applyFont="1" applyFill="1" applyBorder="1" applyAlignment="1">
      <alignment horizontal="right" vertical="center" wrapText="1" readingOrder="1"/>
    </xf>
    <xf numFmtId="183" fontId="44" fillId="36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183" fontId="3" fillId="6" borderId="0" xfId="0" applyNumberFormat="1" applyFont="1" applyFill="1" applyBorder="1" applyAlignment="1">
      <alignment horizontal="right" vertical="center" wrapText="1" readingOrder="1"/>
    </xf>
    <xf numFmtId="183" fontId="46" fillId="6" borderId="0" xfId="0" applyNumberFormat="1" applyFont="1" applyFill="1" applyBorder="1" applyAlignment="1">
      <alignment horizontal="right" vertical="center" wrapText="1" readingOrder="1"/>
    </xf>
    <xf numFmtId="183" fontId="44" fillId="0" borderId="0" xfId="0" applyNumberFormat="1" applyFont="1" applyAlignment="1">
      <alignment/>
    </xf>
    <xf numFmtId="0" fontId="45" fillId="33" borderId="19" xfId="0" applyNumberFormat="1" applyFont="1" applyFill="1" applyBorder="1" applyAlignment="1">
      <alignment horizontal="left" vertical="center" wrapText="1" readingOrder="1"/>
    </xf>
    <xf numFmtId="183" fontId="45" fillId="33" borderId="19" xfId="0" applyNumberFormat="1" applyFont="1" applyFill="1" applyBorder="1" applyAlignment="1">
      <alignment horizontal="right" vertical="center" wrapText="1" readingOrder="1"/>
    </xf>
    <xf numFmtId="183" fontId="44" fillId="33" borderId="0" xfId="0" applyNumberFormat="1" applyFont="1" applyFill="1" applyAlignment="1">
      <alignment/>
    </xf>
    <xf numFmtId="183" fontId="47" fillId="36" borderId="19" xfId="0" applyNumberFormat="1" applyFont="1" applyFill="1" applyBorder="1" applyAlignment="1">
      <alignment horizontal="right" vertical="center" wrapText="1" readingOrder="1"/>
    </xf>
    <xf numFmtId="166" fontId="44" fillId="36" borderId="0" xfId="0" applyNumberFormat="1" applyFont="1" applyFill="1" applyAlignment="1">
      <alignment/>
    </xf>
    <xf numFmtId="0" fontId="48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184" fontId="44" fillId="0" borderId="0" xfId="0" applyNumberFormat="1" applyFont="1" applyBorder="1" applyAlignment="1">
      <alignment horizontal="right" wrapText="1"/>
    </xf>
    <xf numFmtId="184" fontId="49" fillId="0" borderId="0" xfId="0" applyNumberFormat="1" applyFont="1" applyBorder="1" applyAlignment="1">
      <alignment wrapText="1"/>
    </xf>
    <xf numFmtId="184" fontId="48" fillId="0" borderId="0" xfId="0" applyNumberFormat="1" applyFont="1" applyBorder="1" applyAlignment="1">
      <alignment wrapText="1"/>
    </xf>
    <xf numFmtId="178" fontId="22" fillId="33" borderId="0" xfId="0" applyNumberFormat="1" applyFont="1" applyFill="1" applyBorder="1" applyAlignment="1">
      <alignment wrapText="1"/>
    </xf>
    <xf numFmtId="171" fontId="22" fillId="33" borderId="18" xfId="48" applyFont="1" applyFill="1" applyBorder="1" applyAlignment="1">
      <alignment wrapText="1"/>
    </xf>
    <xf numFmtId="0" fontId="22" fillId="33" borderId="18" xfId="0" applyFont="1" applyFill="1" applyBorder="1" applyAlignment="1">
      <alignment wrapText="1"/>
    </xf>
    <xf numFmtId="0" fontId="0" fillId="33" borderId="18" xfId="0" applyFill="1" applyBorder="1" applyAlignment="1">
      <alignment horizontal="center" vertical="center" wrapText="1"/>
    </xf>
    <xf numFmtId="171" fontId="0" fillId="33" borderId="18" xfId="48" applyFont="1" applyFill="1" applyBorder="1" applyAlignment="1">
      <alignment wrapText="1"/>
    </xf>
    <xf numFmtId="0" fontId="22" fillId="33" borderId="10" xfId="0" applyFont="1" applyFill="1" applyBorder="1" applyAlignment="1">
      <alignment horizontal="right" wrapText="1"/>
    </xf>
    <xf numFmtId="14" fontId="22" fillId="33" borderId="18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right" vertical="center" wrapText="1"/>
    </xf>
    <xf numFmtId="0" fontId="0" fillId="33" borderId="18" xfId="0" applyFill="1" applyBorder="1" applyAlignment="1">
      <alignment vertical="center" wrapText="1"/>
    </xf>
    <xf numFmtId="1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left" vertical="center" wrapText="1"/>
    </xf>
    <xf numFmtId="171" fontId="0" fillId="33" borderId="18" xfId="48" applyFont="1" applyFill="1" applyBorder="1" applyAlignment="1">
      <alignment vertical="center" wrapText="1"/>
    </xf>
    <xf numFmtId="0" fontId="22" fillId="33" borderId="18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14" fontId="0" fillId="33" borderId="18" xfId="0" applyNumberFormat="1" applyFill="1" applyBorder="1" applyAlignment="1">
      <alignment horizontal="right" wrapText="1"/>
    </xf>
    <xf numFmtId="0" fontId="0" fillId="0" borderId="11" xfId="0" applyBorder="1" applyAlignment="1" quotePrefix="1">
      <alignment horizontal="left" wrapText="1"/>
    </xf>
    <xf numFmtId="0" fontId="45" fillId="33" borderId="19" xfId="0" applyNumberFormat="1" applyFont="1" applyFill="1" applyBorder="1" applyAlignment="1">
      <alignment vertical="center" wrapText="1" readingOrder="1"/>
    </xf>
    <xf numFmtId="0" fontId="45" fillId="33" borderId="19" xfId="0" applyNumberFormat="1" applyFont="1" applyFill="1" applyBorder="1" applyAlignment="1">
      <alignment horizontal="center" vertical="center" wrapText="1" readingOrder="1"/>
    </xf>
    <xf numFmtId="183" fontId="3" fillId="33" borderId="19" xfId="0" applyNumberFormat="1" applyFont="1" applyFill="1" applyBorder="1" applyAlignment="1">
      <alignment horizontal="right" vertical="center" wrapText="1" readingOrder="1"/>
    </xf>
    <xf numFmtId="183" fontId="23" fillId="33" borderId="0" xfId="0" applyNumberFormat="1" applyFont="1" applyFill="1" applyAlignment="1">
      <alignment/>
    </xf>
    <xf numFmtId="0" fontId="50" fillId="0" borderId="11" xfId="0" applyFont="1" applyBorder="1" applyAlignment="1">
      <alignment horizontal="justify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ajudicial.gov.c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abSelected="1" zoomScale="80" zoomScaleNormal="80" zoomScalePageLayoutView="80" workbookViewId="0" topLeftCell="A1">
      <selection activeCell="C50" sqref="C5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23.57421875" style="1" customWidth="1"/>
    <col min="5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23.0039062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32.28125" style="1" customWidth="1"/>
    <col min="14" max="14" width="42.421875" style="1" customWidth="1"/>
    <col min="15" max="16384" width="10.8515625" style="1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15">
      <c r="B5" s="5" t="s">
        <v>1</v>
      </c>
      <c r="C5" s="6" t="s">
        <v>29</v>
      </c>
      <c r="F5" s="92" t="s">
        <v>27</v>
      </c>
      <c r="G5" s="93"/>
      <c r="H5" s="93"/>
      <c r="I5" s="94"/>
    </row>
    <row r="6" spans="2:9" ht="15">
      <c r="B6" s="2" t="s">
        <v>2</v>
      </c>
      <c r="C6" s="3" t="s">
        <v>161</v>
      </c>
      <c r="F6" s="95"/>
      <c r="G6" s="96"/>
      <c r="H6" s="96"/>
      <c r="I6" s="97"/>
    </row>
    <row r="7" spans="2:9" ht="15">
      <c r="B7" s="2" t="s">
        <v>3</v>
      </c>
      <c r="C7" s="86">
        <v>3510693</v>
      </c>
      <c r="F7" s="95"/>
      <c r="G7" s="96"/>
      <c r="H7" s="96"/>
      <c r="I7" s="97"/>
    </row>
    <row r="8" spans="2:9" ht="15">
      <c r="B8" s="2" t="s">
        <v>16</v>
      </c>
      <c r="C8" s="7" t="s">
        <v>75</v>
      </c>
      <c r="F8" s="95"/>
      <c r="G8" s="96"/>
      <c r="H8" s="96"/>
      <c r="I8" s="97"/>
    </row>
    <row r="9" spans="2:9" ht="283.5" customHeight="1">
      <c r="B9" s="19" t="s">
        <v>19</v>
      </c>
      <c r="C9" s="91" t="s">
        <v>160</v>
      </c>
      <c r="F9" s="98"/>
      <c r="G9" s="99"/>
      <c r="H9" s="99"/>
      <c r="I9" s="100"/>
    </row>
    <row r="10" spans="2:9" ht="15">
      <c r="B10" s="2" t="s">
        <v>4</v>
      </c>
      <c r="C10" s="3" t="s">
        <v>69</v>
      </c>
      <c r="F10" s="18"/>
      <c r="G10" s="18"/>
      <c r="H10" s="18"/>
      <c r="I10" s="18"/>
    </row>
    <row r="11" spans="2:13" ht="31.5">
      <c r="B11" s="2" t="s">
        <v>5</v>
      </c>
      <c r="C11" s="3" t="s">
        <v>68</v>
      </c>
      <c r="F11" s="92" t="s">
        <v>26</v>
      </c>
      <c r="G11" s="93"/>
      <c r="H11" s="93"/>
      <c r="I11" s="94"/>
      <c r="K11" s="65"/>
      <c r="L11" s="65"/>
      <c r="M11" s="65"/>
    </row>
    <row r="12" spans="2:13" ht="15">
      <c r="B12" s="2" t="s">
        <v>23</v>
      </c>
      <c r="C12" s="46">
        <v>9763819682</v>
      </c>
      <c r="D12" s="70"/>
      <c r="F12" s="95"/>
      <c r="G12" s="96"/>
      <c r="H12" s="96"/>
      <c r="I12" s="97"/>
      <c r="K12" s="66"/>
      <c r="L12" s="67"/>
      <c r="M12" s="67"/>
    </row>
    <row r="13" spans="2:13" ht="30">
      <c r="B13" s="2" t="s">
        <v>24</v>
      </c>
      <c r="C13" s="17">
        <v>781242000</v>
      </c>
      <c r="F13" s="95"/>
      <c r="G13" s="96"/>
      <c r="H13" s="96"/>
      <c r="I13" s="97"/>
      <c r="K13" s="66"/>
      <c r="L13" s="67"/>
      <c r="M13" s="67"/>
    </row>
    <row r="14" spans="2:13" ht="30.75">
      <c r="B14" s="2" t="s">
        <v>25</v>
      </c>
      <c r="C14" s="17">
        <v>78124200</v>
      </c>
      <c r="F14" s="95"/>
      <c r="G14" s="96"/>
      <c r="H14" s="96"/>
      <c r="I14" s="97"/>
      <c r="K14" s="66"/>
      <c r="L14" s="68"/>
      <c r="M14" s="68"/>
    </row>
    <row r="15" spans="2:13" ht="32.25" thickBot="1">
      <c r="B15" s="15" t="s">
        <v>18</v>
      </c>
      <c r="C15" s="9">
        <v>43131</v>
      </c>
      <c r="F15" s="98"/>
      <c r="G15" s="99"/>
      <c r="H15" s="99"/>
      <c r="I15" s="100"/>
      <c r="K15" s="101"/>
      <c r="L15" s="102"/>
      <c r="M15" s="69"/>
    </row>
    <row r="17" ht="15.75" thickBot="1">
      <c r="B17" s="10" t="s">
        <v>15</v>
      </c>
    </row>
    <row r="18" spans="2:12" ht="75" customHeight="1">
      <c r="B18" s="8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1" t="s">
        <v>14</v>
      </c>
    </row>
    <row r="19" spans="2:12" ht="60">
      <c r="B19" s="21">
        <v>93161601</v>
      </c>
      <c r="C19" s="22" t="s">
        <v>30</v>
      </c>
      <c r="D19" s="23">
        <v>43136</v>
      </c>
      <c r="E19" s="22" t="s">
        <v>31</v>
      </c>
      <c r="F19" s="22" t="s">
        <v>32</v>
      </c>
      <c r="G19" s="22" t="s">
        <v>33</v>
      </c>
      <c r="H19" s="71">
        <v>145367970</v>
      </c>
      <c r="I19" s="71">
        <f>H19</f>
        <v>145367970</v>
      </c>
      <c r="J19" s="72" t="s">
        <v>34</v>
      </c>
      <c r="K19" s="22" t="s">
        <v>31</v>
      </c>
      <c r="L19" s="24" t="s">
        <v>147</v>
      </c>
    </row>
    <row r="20" spans="2:12" ht="60" hidden="1">
      <c r="B20" s="21">
        <v>93161601</v>
      </c>
      <c r="C20" s="22" t="s">
        <v>36</v>
      </c>
      <c r="D20" s="23">
        <v>42403</v>
      </c>
      <c r="E20" s="22" t="s">
        <v>31</v>
      </c>
      <c r="F20" s="22" t="s">
        <v>32</v>
      </c>
      <c r="G20" s="22" t="s">
        <v>33</v>
      </c>
      <c r="H20" s="47">
        <v>0</v>
      </c>
      <c r="I20" s="48">
        <v>0</v>
      </c>
      <c r="J20" s="48" t="s">
        <v>34</v>
      </c>
      <c r="K20" s="22" t="s">
        <v>31</v>
      </c>
      <c r="L20" s="24" t="s">
        <v>43</v>
      </c>
    </row>
    <row r="21" spans="2:12" ht="60" hidden="1">
      <c r="B21" s="21">
        <v>93161602</v>
      </c>
      <c r="C21" s="22" t="s">
        <v>37</v>
      </c>
      <c r="D21" s="23">
        <v>42403</v>
      </c>
      <c r="E21" s="22" t="s">
        <v>31</v>
      </c>
      <c r="F21" s="22" t="s">
        <v>32</v>
      </c>
      <c r="G21" s="22" t="s">
        <v>33</v>
      </c>
      <c r="H21" s="47">
        <v>0</v>
      </c>
      <c r="I21" s="47">
        <f aca="true" t="shared" si="0" ref="I21:I28">H21</f>
        <v>0</v>
      </c>
      <c r="J21" s="48" t="s">
        <v>34</v>
      </c>
      <c r="K21" s="22" t="s">
        <v>31</v>
      </c>
      <c r="L21" s="24" t="s">
        <v>43</v>
      </c>
    </row>
    <row r="22" spans="2:12" ht="120">
      <c r="B22" s="21" t="s">
        <v>44</v>
      </c>
      <c r="C22" s="22" t="s">
        <v>42</v>
      </c>
      <c r="D22" s="23">
        <v>43160</v>
      </c>
      <c r="E22" s="22" t="s">
        <v>48</v>
      </c>
      <c r="F22" s="73" t="s">
        <v>133</v>
      </c>
      <c r="G22" s="22" t="s">
        <v>33</v>
      </c>
      <c r="H22" s="74">
        <v>652321564</v>
      </c>
      <c r="I22" s="71">
        <f t="shared" si="0"/>
        <v>652321564</v>
      </c>
      <c r="J22" s="72" t="s">
        <v>34</v>
      </c>
      <c r="K22" s="22" t="s">
        <v>31</v>
      </c>
      <c r="L22" s="24" t="s">
        <v>134</v>
      </c>
    </row>
    <row r="23" spans="2:12" ht="45">
      <c r="B23" s="75">
        <v>15101506</v>
      </c>
      <c r="C23" s="72" t="s">
        <v>38</v>
      </c>
      <c r="D23" s="76">
        <v>43102</v>
      </c>
      <c r="E23" s="72" t="s">
        <v>39</v>
      </c>
      <c r="F23" s="72" t="s">
        <v>126</v>
      </c>
      <c r="G23" s="72" t="s">
        <v>33</v>
      </c>
      <c r="H23" s="71">
        <v>39490146</v>
      </c>
      <c r="I23" s="71">
        <f t="shared" si="0"/>
        <v>39490146</v>
      </c>
      <c r="J23" s="72" t="s">
        <v>41</v>
      </c>
      <c r="K23" s="22" t="s">
        <v>31</v>
      </c>
      <c r="L23" s="24" t="s">
        <v>147</v>
      </c>
    </row>
    <row r="24" spans="2:12" ht="117.75" customHeight="1">
      <c r="B24" s="77" t="s">
        <v>56</v>
      </c>
      <c r="C24" s="78" t="s">
        <v>45</v>
      </c>
      <c r="D24" s="79">
        <v>43160</v>
      </c>
      <c r="E24" s="80" t="s">
        <v>48</v>
      </c>
      <c r="F24" s="73" t="s">
        <v>133</v>
      </c>
      <c r="G24" s="78" t="s">
        <v>33</v>
      </c>
      <c r="H24" s="81">
        <v>12689894</v>
      </c>
      <c r="I24" s="81">
        <f t="shared" si="0"/>
        <v>12689894</v>
      </c>
      <c r="J24" s="82" t="s">
        <v>41</v>
      </c>
      <c r="K24" s="78" t="s">
        <v>31</v>
      </c>
      <c r="L24" s="24" t="s">
        <v>134</v>
      </c>
    </row>
    <row r="25" spans="2:12" ht="117.75" customHeight="1">
      <c r="B25" s="21">
        <v>93161601</v>
      </c>
      <c r="C25" s="22" t="s">
        <v>37</v>
      </c>
      <c r="D25" s="23">
        <v>43136</v>
      </c>
      <c r="E25" s="22" t="s">
        <v>31</v>
      </c>
      <c r="F25" s="22" t="s">
        <v>32</v>
      </c>
      <c r="G25" s="22" t="s">
        <v>33</v>
      </c>
      <c r="H25" s="71">
        <v>26445015</v>
      </c>
      <c r="I25" s="71">
        <f t="shared" si="0"/>
        <v>26445015</v>
      </c>
      <c r="J25" s="72" t="s">
        <v>34</v>
      </c>
      <c r="K25" s="22" t="s">
        <v>31</v>
      </c>
      <c r="L25" s="24" t="s">
        <v>147</v>
      </c>
    </row>
    <row r="26" spans="2:12" ht="285.75" customHeight="1">
      <c r="B26" s="77" t="s">
        <v>70</v>
      </c>
      <c r="C26" s="78" t="s">
        <v>135</v>
      </c>
      <c r="D26" s="79">
        <v>43160</v>
      </c>
      <c r="E26" s="80" t="s">
        <v>48</v>
      </c>
      <c r="F26" s="73" t="s">
        <v>133</v>
      </c>
      <c r="G26" s="73" t="s">
        <v>33</v>
      </c>
      <c r="H26" s="81">
        <v>623509834</v>
      </c>
      <c r="I26" s="81">
        <f t="shared" si="0"/>
        <v>623509834</v>
      </c>
      <c r="J26" s="83" t="s">
        <v>41</v>
      </c>
      <c r="K26" s="83" t="s">
        <v>31</v>
      </c>
      <c r="L26" s="34" t="s">
        <v>134</v>
      </c>
    </row>
    <row r="27" spans="2:12" ht="70.5" customHeight="1">
      <c r="B27" s="21">
        <v>39101900</v>
      </c>
      <c r="C27" s="22" t="s">
        <v>73</v>
      </c>
      <c r="D27" s="23">
        <v>43146</v>
      </c>
      <c r="E27" s="22" t="s">
        <v>127</v>
      </c>
      <c r="F27" s="22" t="s">
        <v>145</v>
      </c>
      <c r="G27" s="22" t="s">
        <v>33</v>
      </c>
      <c r="H27" s="74">
        <v>209076305</v>
      </c>
      <c r="I27" s="74">
        <f t="shared" si="0"/>
        <v>209076305</v>
      </c>
      <c r="J27" s="22" t="s">
        <v>41</v>
      </c>
      <c r="K27" s="22" t="s">
        <v>31</v>
      </c>
      <c r="L27" s="24" t="s">
        <v>146</v>
      </c>
    </row>
    <row r="28" spans="2:12" ht="95.25" customHeight="1">
      <c r="B28" s="21" t="s">
        <v>71</v>
      </c>
      <c r="C28" s="22" t="s">
        <v>46</v>
      </c>
      <c r="D28" s="23">
        <v>42781</v>
      </c>
      <c r="E28" s="22" t="s">
        <v>47</v>
      </c>
      <c r="F28" s="22" t="s">
        <v>40</v>
      </c>
      <c r="G28" s="22" t="s">
        <v>33</v>
      </c>
      <c r="H28" s="74">
        <v>402980063</v>
      </c>
      <c r="I28" s="74">
        <f t="shared" si="0"/>
        <v>402980063</v>
      </c>
      <c r="J28" s="22" t="s">
        <v>41</v>
      </c>
      <c r="K28" s="22" t="s">
        <v>31</v>
      </c>
      <c r="L28" s="24" t="s">
        <v>150</v>
      </c>
    </row>
    <row r="29" spans="2:12" ht="68.25" customHeight="1" hidden="1">
      <c r="B29" s="21">
        <v>56101504</v>
      </c>
      <c r="C29" s="22" t="s">
        <v>74</v>
      </c>
      <c r="D29" s="23">
        <v>42465</v>
      </c>
      <c r="E29" s="22" t="s">
        <v>58</v>
      </c>
      <c r="F29" s="22" t="s">
        <v>40</v>
      </c>
      <c r="G29" s="22" t="s">
        <v>33</v>
      </c>
      <c r="H29" s="47">
        <v>0</v>
      </c>
      <c r="I29" s="47">
        <f aca="true" t="shared" si="1" ref="I29:I42">H29</f>
        <v>0</v>
      </c>
      <c r="J29" s="48" t="s">
        <v>41</v>
      </c>
      <c r="K29" s="22" t="s">
        <v>31</v>
      </c>
      <c r="L29" s="24" t="s">
        <v>76</v>
      </c>
    </row>
    <row r="30" spans="2:12" ht="75">
      <c r="B30" s="21" t="s">
        <v>162</v>
      </c>
      <c r="C30" s="22" t="s">
        <v>142</v>
      </c>
      <c r="D30" s="23">
        <v>43146</v>
      </c>
      <c r="E30" s="22" t="s">
        <v>143</v>
      </c>
      <c r="F30" s="22" t="s">
        <v>152</v>
      </c>
      <c r="G30" s="22" t="s">
        <v>33</v>
      </c>
      <c r="H30" s="74">
        <v>296219981</v>
      </c>
      <c r="I30" s="74">
        <f t="shared" si="1"/>
        <v>296219981</v>
      </c>
      <c r="J30" s="22" t="s">
        <v>34</v>
      </c>
      <c r="K30" s="22" t="s">
        <v>31</v>
      </c>
      <c r="L30" s="24" t="s">
        <v>151</v>
      </c>
    </row>
    <row r="31" spans="2:12" ht="88.5" customHeight="1">
      <c r="B31" s="25">
        <v>24101502</v>
      </c>
      <c r="C31" s="22" t="s">
        <v>49</v>
      </c>
      <c r="D31" s="23">
        <v>42781</v>
      </c>
      <c r="E31" s="22" t="s">
        <v>157</v>
      </c>
      <c r="F31" s="22" t="s">
        <v>126</v>
      </c>
      <c r="G31" s="22" t="s">
        <v>33</v>
      </c>
      <c r="H31" s="71">
        <v>73123152</v>
      </c>
      <c r="I31" s="71">
        <f t="shared" si="1"/>
        <v>73123152</v>
      </c>
      <c r="J31" s="72" t="s">
        <v>41</v>
      </c>
      <c r="K31" s="22" t="s">
        <v>31</v>
      </c>
      <c r="L31" s="24" t="s">
        <v>147</v>
      </c>
    </row>
    <row r="32" spans="2:12" ht="45">
      <c r="B32" s="25">
        <v>76111501</v>
      </c>
      <c r="C32" s="22" t="s">
        <v>51</v>
      </c>
      <c r="D32" s="23">
        <v>43101</v>
      </c>
      <c r="E32" s="22" t="s">
        <v>50</v>
      </c>
      <c r="F32" s="22" t="s">
        <v>130</v>
      </c>
      <c r="G32" s="22" t="s">
        <v>33</v>
      </c>
      <c r="H32" s="74">
        <v>1044587592</v>
      </c>
      <c r="I32" s="74">
        <f t="shared" si="1"/>
        <v>1044587592</v>
      </c>
      <c r="J32" s="22" t="s">
        <v>140</v>
      </c>
      <c r="K32" s="22" t="s">
        <v>141</v>
      </c>
      <c r="L32" s="24" t="s">
        <v>144</v>
      </c>
    </row>
    <row r="33" spans="2:12" ht="30" hidden="1">
      <c r="B33" s="25">
        <v>92121504</v>
      </c>
      <c r="C33" s="22" t="s">
        <v>55</v>
      </c>
      <c r="D33" s="23">
        <v>42737</v>
      </c>
      <c r="E33" s="22" t="s">
        <v>128</v>
      </c>
      <c r="F33" s="22" t="s">
        <v>53</v>
      </c>
      <c r="G33" s="22" t="s">
        <v>33</v>
      </c>
      <c r="H33" s="47">
        <v>2472795197</v>
      </c>
      <c r="I33" s="47">
        <f t="shared" si="1"/>
        <v>2472795197</v>
      </c>
      <c r="J33" s="48" t="s">
        <v>54</v>
      </c>
      <c r="K33" s="22" t="s">
        <v>141</v>
      </c>
      <c r="L33" s="24" t="s">
        <v>35</v>
      </c>
    </row>
    <row r="34" spans="2:12" ht="45">
      <c r="B34" s="25">
        <v>92121504</v>
      </c>
      <c r="C34" s="22" t="s">
        <v>55</v>
      </c>
      <c r="D34" s="23">
        <v>43101</v>
      </c>
      <c r="E34" s="22" t="s">
        <v>50</v>
      </c>
      <c r="F34" s="22" t="s">
        <v>53</v>
      </c>
      <c r="G34" s="22" t="s">
        <v>33</v>
      </c>
      <c r="H34" s="74">
        <v>2732297729</v>
      </c>
      <c r="I34" s="74">
        <f t="shared" si="1"/>
        <v>2732297729</v>
      </c>
      <c r="J34" s="22" t="s">
        <v>140</v>
      </c>
      <c r="K34" s="22" t="s">
        <v>141</v>
      </c>
      <c r="L34" s="24" t="s">
        <v>147</v>
      </c>
    </row>
    <row r="35" spans="2:12" ht="90">
      <c r="B35" s="25">
        <v>82121506</v>
      </c>
      <c r="C35" s="22" t="s">
        <v>57</v>
      </c>
      <c r="D35" s="23">
        <v>43146</v>
      </c>
      <c r="E35" s="22" t="s">
        <v>50</v>
      </c>
      <c r="F35" s="22" t="s">
        <v>126</v>
      </c>
      <c r="G35" s="22" t="s">
        <v>33</v>
      </c>
      <c r="H35" s="74">
        <v>3000000</v>
      </c>
      <c r="I35" s="74">
        <f t="shared" si="1"/>
        <v>3000000</v>
      </c>
      <c r="J35" s="22" t="s">
        <v>41</v>
      </c>
      <c r="K35" s="22" t="s">
        <v>31</v>
      </c>
      <c r="L35" s="24" t="s">
        <v>158</v>
      </c>
    </row>
    <row r="36" spans="2:12" ht="60">
      <c r="B36" s="25">
        <v>83101500</v>
      </c>
      <c r="C36" s="22" t="s">
        <v>59</v>
      </c>
      <c r="D36" s="23">
        <v>43102</v>
      </c>
      <c r="E36" s="22" t="s">
        <v>60</v>
      </c>
      <c r="F36" s="22" t="s">
        <v>32</v>
      </c>
      <c r="G36" s="22" t="s">
        <v>33</v>
      </c>
      <c r="H36" s="71">
        <v>153161993</v>
      </c>
      <c r="I36" s="71">
        <f t="shared" si="1"/>
        <v>153161993</v>
      </c>
      <c r="J36" s="72" t="s">
        <v>41</v>
      </c>
      <c r="K36" s="22" t="s">
        <v>31</v>
      </c>
      <c r="L36" s="24" t="s">
        <v>147</v>
      </c>
    </row>
    <row r="37" spans="2:12" ht="60">
      <c r="B37" s="25">
        <v>83101800</v>
      </c>
      <c r="C37" s="22" t="s">
        <v>61</v>
      </c>
      <c r="D37" s="23">
        <v>43102</v>
      </c>
      <c r="E37" s="22" t="s">
        <v>52</v>
      </c>
      <c r="F37" s="22" t="s">
        <v>32</v>
      </c>
      <c r="G37" s="22" t="s">
        <v>33</v>
      </c>
      <c r="H37" s="71">
        <v>1455346645</v>
      </c>
      <c r="I37" s="71">
        <f t="shared" si="1"/>
        <v>1455346645</v>
      </c>
      <c r="J37" s="72" t="s">
        <v>41</v>
      </c>
      <c r="K37" s="22" t="s">
        <v>31</v>
      </c>
      <c r="L37" s="24" t="s">
        <v>147</v>
      </c>
    </row>
    <row r="38" spans="2:12" ht="60">
      <c r="B38" s="84">
        <v>83111500</v>
      </c>
      <c r="C38" s="72" t="s">
        <v>62</v>
      </c>
      <c r="D38" s="76">
        <v>43102</v>
      </c>
      <c r="E38" s="72" t="s">
        <v>52</v>
      </c>
      <c r="F38" s="72" t="s">
        <v>32</v>
      </c>
      <c r="G38" s="72" t="s">
        <v>33</v>
      </c>
      <c r="H38" s="71">
        <v>430367183</v>
      </c>
      <c r="I38" s="71">
        <f t="shared" si="1"/>
        <v>430367183</v>
      </c>
      <c r="J38" s="72" t="s">
        <v>41</v>
      </c>
      <c r="K38" s="72" t="s">
        <v>31</v>
      </c>
      <c r="L38" s="24" t="s">
        <v>147</v>
      </c>
    </row>
    <row r="39" spans="2:12" ht="82.5" customHeight="1">
      <c r="B39" s="21">
        <v>44101501</v>
      </c>
      <c r="C39" s="22" t="s">
        <v>63</v>
      </c>
      <c r="D39" s="23">
        <v>43115</v>
      </c>
      <c r="E39" s="22" t="s">
        <v>47</v>
      </c>
      <c r="F39" s="22" t="s">
        <v>126</v>
      </c>
      <c r="G39" s="22" t="s">
        <v>33</v>
      </c>
      <c r="H39" s="71">
        <v>114071457</v>
      </c>
      <c r="I39" s="71">
        <f t="shared" si="1"/>
        <v>114071457</v>
      </c>
      <c r="J39" s="72" t="s">
        <v>41</v>
      </c>
      <c r="K39" s="22" t="s">
        <v>31</v>
      </c>
      <c r="L39" s="24" t="s">
        <v>147</v>
      </c>
    </row>
    <row r="40" spans="2:12" ht="45">
      <c r="B40" s="25">
        <v>80131501</v>
      </c>
      <c r="C40" s="22" t="s">
        <v>64</v>
      </c>
      <c r="D40" s="23">
        <v>43101</v>
      </c>
      <c r="E40" s="22" t="s">
        <v>139</v>
      </c>
      <c r="F40" s="22" t="s">
        <v>129</v>
      </c>
      <c r="G40" s="22" t="s">
        <v>33</v>
      </c>
      <c r="H40" s="74">
        <v>1242305392</v>
      </c>
      <c r="I40" s="74">
        <f t="shared" si="1"/>
        <v>1242305392</v>
      </c>
      <c r="J40" s="22" t="s">
        <v>140</v>
      </c>
      <c r="K40" s="22" t="s">
        <v>141</v>
      </c>
      <c r="L40" s="24" t="s">
        <v>149</v>
      </c>
    </row>
    <row r="41" spans="2:12" ht="75">
      <c r="B41" s="25">
        <v>78111502</v>
      </c>
      <c r="C41" s="22" t="s">
        <v>65</v>
      </c>
      <c r="D41" s="23">
        <v>43102</v>
      </c>
      <c r="E41" s="22" t="s">
        <v>66</v>
      </c>
      <c r="F41" s="22" t="s">
        <v>126</v>
      </c>
      <c r="G41" s="22" t="s">
        <v>33</v>
      </c>
      <c r="H41" s="71">
        <v>95558153</v>
      </c>
      <c r="I41" s="71">
        <f t="shared" si="1"/>
        <v>95558153</v>
      </c>
      <c r="J41" s="72" t="s">
        <v>41</v>
      </c>
      <c r="K41" s="22" t="s">
        <v>31</v>
      </c>
      <c r="L41" s="34" t="s">
        <v>148</v>
      </c>
    </row>
    <row r="42" spans="2:12" ht="45">
      <c r="B42" s="25">
        <v>51201600</v>
      </c>
      <c r="C42" s="22" t="s">
        <v>67</v>
      </c>
      <c r="D42" s="85" t="s">
        <v>136</v>
      </c>
      <c r="E42" s="22" t="s">
        <v>137</v>
      </c>
      <c r="F42" s="22" t="s">
        <v>126</v>
      </c>
      <c r="G42" s="22" t="s">
        <v>33</v>
      </c>
      <c r="H42" s="74">
        <f>4133902+7765712</f>
        <v>11899614</v>
      </c>
      <c r="I42" s="74">
        <f t="shared" si="1"/>
        <v>11899614</v>
      </c>
      <c r="J42" s="22" t="s">
        <v>41</v>
      </c>
      <c r="K42" s="22" t="s">
        <v>31</v>
      </c>
      <c r="L42" s="24" t="s">
        <v>138</v>
      </c>
    </row>
    <row r="43" spans="2:12" ht="15.75" thickBot="1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4"/>
    </row>
    <row r="44" spans="2:12" ht="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6" spans="2:4" ht="30.75" thickBot="1">
      <c r="B46" s="13" t="s">
        <v>21</v>
      </c>
      <c r="C46" s="12"/>
      <c r="D46" s="12"/>
    </row>
    <row r="47" spans="2:4" ht="30.75" thickBot="1">
      <c r="B47" s="36" t="s">
        <v>6</v>
      </c>
      <c r="C47" s="39" t="s">
        <v>22</v>
      </c>
      <c r="D47" s="43" t="s">
        <v>14</v>
      </c>
    </row>
    <row r="48" spans="2:4" ht="89.25" customHeight="1" thickBot="1">
      <c r="B48" s="35" t="s">
        <v>77</v>
      </c>
      <c r="C48" s="40" t="s">
        <v>72</v>
      </c>
      <c r="D48" s="34" t="s">
        <v>134</v>
      </c>
    </row>
    <row r="49" spans="2:4" ht="75.75" thickBot="1">
      <c r="B49" s="37" t="s">
        <v>78</v>
      </c>
      <c r="C49" s="41">
        <v>80131501</v>
      </c>
      <c r="D49" s="24" t="s">
        <v>149</v>
      </c>
    </row>
    <row r="50" spans="2:4" ht="90.75" thickBot="1">
      <c r="B50" s="38" t="s">
        <v>46</v>
      </c>
      <c r="C50" s="42">
        <v>46191501</v>
      </c>
      <c r="D50" s="44" t="s">
        <v>159</v>
      </c>
    </row>
    <row r="51" spans="2:4" ht="15">
      <c r="B51" s="45"/>
      <c r="C51" s="45"/>
      <c r="D51" s="45"/>
    </row>
    <row r="52" spans="2:4" ht="15">
      <c r="B52" s="20"/>
      <c r="C52" s="20"/>
      <c r="D52" s="20"/>
    </row>
  </sheetData>
  <sheetProtection/>
  <mergeCells count="3">
    <mergeCell ref="F5:I9"/>
    <mergeCell ref="F11:I15"/>
    <mergeCell ref="K15:L15"/>
  </mergeCells>
  <hyperlinks>
    <hyperlink ref="C8" r:id="rId1" display="www.ramajudicial.gov.co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AE18" sqref="AE18"/>
    </sheetView>
  </sheetViews>
  <sheetFormatPr defaultColWidth="11.421875" defaultRowHeight="15"/>
  <cols>
    <col min="2" max="12" width="0" style="0" hidden="1" customWidth="1"/>
    <col min="13" max="13" width="22.7109375" style="0" customWidth="1"/>
    <col min="14" max="14" width="17.8515625" style="0" customWidth="1"/>
    <col min="16" max="26" width="0" style="0" hidden="1" customWidth="1"/>
    <col min="27" max="27" width="20.57421875" style="0" customWidth="1"/>
    <col min="28" max="28" width="16.8515625" style="0" bestFit="1" customWidth="1"/>
    <col min="29" max="29" width="18.57421875" style="0" customWidth="1"/>
    <col min="31" max="32" width="15.28125" style="0" bestFit="1" customWidth="1"/>
    <col min="33" max="33" width="16.8515625" style="0" customWidth="1"/>
  </cols>
  <sheetData>
    <row r="1" spans="15:29" ht="15">
      <c r="O1" s="26" t="s">
        <v>115</v>
      </c>
      <c r="P1" s="27" t="s">
        <v>80</v>
      </c>
      <c r="Q1" s="27" t="s">
        <v>81</v>
      </c>
      <c r="R1" s="27" t="s">
        <v>82</v>
      </c>
      <c r="S1" s="27" t="s">
        <v>116</v>
      </c>
      <c r="T1" s="27" t="s">
        <v>117</v>
      </c>
      <c r="U1" s="27" t="s">
        <v>116</v>
      </c>
      <c r="V1" s="27"/>
      <c r="W1" s="27"/>
      <c r="X1" s="27" t="s">
        <v>85</v>
      </c>
      <c r="Y1" s="27" t="s">
        <v>86</v>
      </c>
      <c r="Z1" s="27" t="s">
        <v>87</v>
      </c>
      <c r="AA1" s="28" t="s">
        <v>118</v>
      </c>
      <c r="AB1" s="52">
        <v>145367970</v>
      </c>
      <c r="AC1" s="54">
        <f>AB1</f>
        <v>145367970</v>
      </c>
    </row>
    <row r="2" spans="1:29" ht="22.5">
      <c r="A2" s="26" t="s">
        <v>79</v>
      </c>
      <c r="B2" s="27" t="s">
        <v>80</v>
      </c>
      <c r="C2" s="27" t="s">
        <v>81</v>
      </c>
      <c r="D2" s="27" t="s">
        <v>82</v>
      </c>
      <c r="E2" s="27" t="s">
        <v>83</v>
      </c>
      <c r="F2" s="27" t="s">
        <v>83</v>
      </c>
      <c r="G2" s="27" t="s">
        <v>84</v>
      </c>
      <c r="H2" s="27"/>
      <c r="I2" s="27"/>
      <c r="J2" s="27" t="s">
        <v>85</v>
      </c>
      <c r="K2" s="27" t="s">
        <v>86</v>
      </c>
      <c r="L2" s="27" t="s">
        <v>87</v>
      </c>
      <c r="M2" s="28" t="s">
        <v>88</v>
      </c>
      <c r="N2" s="53">
        <v>7297899</v>
      </c>
      <c r="O2" s="26" t="s">
        <v>79</v>
      </c>
      <c r="P2" s="27" t="s">
        <v>80</v>
      </c>
      <c r="Q2" s="27" t="s">
        <v>81</v>
      </c>
      <c r="R2" s="27" t="s">
        <v>82</v>
      </c>
      <c r="S2" s="27" t="s">
        <v>83</v>
      </c>
      <c r="T2" s="27" t="s">
        <v>83</v>
      </c>
      <c r="U2" s="27" t="s">
        <v>84</v>
      </c>
      <c r="V2" s="27"/>
      <c r="W2" s="27"/>
      <c r="X2" s="27" t="s">
        <v>85</v>
      </c>
      <c r="Y2" s="27" t="s">
        <v>86</v>
      </c>
      <c r="Z2" s="27" t="s">
        <v>87</v>
      </c>
      <c r="AA2" s="28" t="s">
        <v>88</v>
      </c>
      <c r="AB2" s="53">
        <v>32192247</v>
      </c>
      <c r="AC2" s="54">
        <f>N2+AB2</f>
        <v>39490146</v>
      </c>
    </row>
    <row r="3" spans="1:29" ht="15">
      <c r="A3" s="26" t="s">
        <v>89</v>
      </c>
      <c r="B3" s="27" t="s">
        <v>80</v>
      </c>
      <c r="C3" s="27" t="s">
        <v>81</v>
      </c>
      <c r="D3" s="27" t="s">
        <v>82</v>
      </c>
      <c r="E3" s="27" t="s">
        <v>83</v>
      </c>
      <c r="F3" s="27" t="s">
        <v>83</v>
      </c>
      <c r="G3" s="27" t="s">
        <v>81</v>
      </c>
      <c r="H3" s="27"/>
      <c r="I3" s="27"/>
      <c r="J3" s="27" t="s">
        <v>85</v>
      </c>
      <c r="K3" s="27" t="s">
        <v>86</v>
      </c>
      <c r="L3" s="27" t="s">
        <v>87</v>
      </c>
      <c r="M3" s="28" t="s">
        <v>90</v>
      </c>
      <c r="N3" s="52">
        <v>9853694</v>
      </c>
      <c r="O3" s="26" t="s">
        <v>89</v>
      </c>
      <c r="P3" s="27" t="s">
        <v>80</v>
      </c>
      <c r="Q3" s="27" t="s">
        <v>81</v>
      </c>
      <c r="R3" s="27" t="s">
        <v>82</v>
      </c>
      <c r="S3" s="27" t="s">
        <v>83</v>
      </c>
      <c r="T3" s="27" t="s">
        <v>83</v>
      </c>
      <c r="U3" s="27" t="s">
        <v>81</v>
      </c>
      <c r="V3" s="27"/>
      <c r="W3" s="27"/>
      <c r="X3" s="27" t="s">
        <v>85</v>
      </c>
      <c r="Y3" s="27" t="s">
        <v>86</v>
      </c>
      <c r="Z3" s="27" t="s">
        <v>87</v>
      </c>
      <c r="AA3" s="28" t="s">
        <v>90</v>
      </c>
      <c r="AB3" s="53">
        <v>2836200</v>
      </c>
      <c r="AC3" s="54">
        <f>N3+AB3</f>
        <v>12689894</v>
      </c>
    </row>
    <row r="4" spans="1:29" ht="22.5">
      <c r="A4" s="26" t="s">
        <v>91</v>
      </c>
      <c r="B4" s="27" t="s">
        <v>80</v>
      </c>
      <c r="C4" s="27" t="s">
        <v>81</v>
      </c>
      <c r="D4" s="27" t="s">
        <v>82</v>
      </c>
      <c r="E4" s="27" t="s">
        <v>83</v>
      </c>
      <c r="F4" s="27" t="s">
        <v>83</v>
      </c>
      <c r="G4" s="27" t="s">
        <v>92</v>
      </c>
      <c r="H4" s="27"/>
      <c r="I4" s="27"/>
      <c r="J4" s="27" t="s">
        <v>85</v>
      </c>
      <c r="K4" s="27" t="s">
        <v>86</v>
      </c>
      <c r="L4" s="27" t="s">
        <v>87</v>
      </c>
      <c r="M4" s="28" t="s">
        <v>93</v>
      </c>
      <c r="N4" s="53">
        <v>85493892</v>
      </c>
      <c r="O4" s="26" t="s">
        <v>91</v>
      </c>
      <c r="P4" s="27" t="s">
        <v>80</v>
      </c>
      <c r="Q4" s="27" t="s">
        <v>81</v>
      </c>
      <c r="R4" s="27" t="s">
        <v>82</v>
      </c>
      <c r="S4" s="27" t="s">
        <v>83</v>
      </c>
      <c r="T4" s="27" t="s">
        <v>83</v>
      </c>
      <c r="U4" s="27" t="s">
        <v>92</v>
      </c>
      <c r="V4" s="27"/>
      <c r="W4" s="27"/>
      <c r="X4" s="27" t="s">
        <v>85</v>
      </c>
      <c r="Y4" s="27" t="s">
        <v>86</v>
      </c>
      <c r="Z4" s="27" t="s">
        <v>87</v>
      </c>
      <c r="AA4" s="28" t="s">
        <v>93</v>
      </c>
      <c r="AB4" s="53">
        <v>538015942</v>
      </c>
      <c r="AC4" s="54">
        <f>N4+AB4</f>
        <v>623509834</v>
      </c>
    </row>
    <row r="5" spans="1:29" s="12" customFormat="1" ht="33.75">
      <c r="A5" s="26" t="s">
        <v>119</v>
      </c>
      <c r="B5" s="27" t="s">
        <v>80</v>
      </c>
      <c r="C5" s="27" t="s">
        <v>81</v>
      </c>
      <c r="D5" s="27" t="s">
        <v>82</v>
      </c>
      <c r="E5" s="27" t="s">
        <v>83</v>
      </c>
      <c r="F5" s="27" t="s">
        <v>95</v>
      </c>
      <c r="G5" s="27" t="s">
        <v>102</v>
      </c>
      <c r="H5" s="27"/>
      <c r="I5" s="27"/>
      <c r="J5" s="27" t="s">
        <v>85</v>
      </c>
      <c r="K5" s="27" t="s">
        <v>86</v>
      </c>
      <c r="L5" s="27" t="s">
        <v>87</v>
      </c>
      <c r="M5" s="28" t="s">
        <v>120</v>
      </c>
      <c r="N5" s="53">
        <v>15875974</v>
      </c>
      <c r="O5" s="26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60"/>
      <c r="AB5" s="61"/>
      <c r="AC5" s="62"/>
    </row>
    <row r="6" spans="1:29" ht="33.75">
      <c r="A6" s="26" t="s">
        <v>94</v>
      </c>
      <c r="B6" s="29" t="s">
        <v>80</v>
      </c>
      <c r="C6" s="29" t="s">
        <v>81</v>
      </c>
      <c r="D6" s="29" t="s">
        <v>82</v>
      </c>
      <c r="E6" s="29" t="s">
        <v>83</v>
      </c>
      <c r="F6" s="29" t="s">
        <v>95</v>
      </c>
      <c r="G6" s="29" t="s">
        <v>96</v>
      </c>
      <c r="H6" s="29"/>
      <c r="I6" s="29"/>
      <c r="J6" s="29" t="s">
        <v>85</v>
      </c>
      <c r="K6" s="29" t="s">
        <v>86</v>
      </c>
      <c r="L6" s="29" t="s">
        <v>87</v>
      </c>
      <c r="M6" s="30" t="s">
        <v>97</v>
      </c>
      <c r="N6" s="53">
        <v>44565685</v>
      </c>
      <c r="O6" s="26" t="s">
        <v>119</v>
      </c>
      <c r="P6" s="27" t="s">
        <v>80</v>
      </c>
      <c r="Q6" s="27" t="s">
        <v>81</v>
      </c>
      <c r="R6" s="27" t="s">
        <v>82</v>
      </c>
      <c r="S6" s="27" t="s">
        <v>83</v>
      </c>
      <c r="T6" s="27" t="s">
        <v>95</v>
      </c>
      <c r="U6" s="27" t="s">
        <v>102</v>
      </c>
      <c r="V6" s="27"/>
      <c r="W6" s="27"/>
      <c r="X6" s="27" t="s">
        <v>85</v>
      </c>
      <c r="Y6" s="27" t="s">
        <v>86</v>
      </c>
      <c r="Z6" s="27" t="s">
        <v>87</v>
      </c>
      <c r="AA6" s="28" t="s">
        <v>120</v>
      </c>
      <c r="AB6" s="53">
        <v>57247178</v>
      </c>
      <c r="AC6" s="54">
        <f>N5+AB6</f>
        <v>73123152</v>
      </c>
    </row>
    <row r="7" spans="1:33" ht="22.5">
      <c r="A7" s="26" t="s">
        <v>98</v>
      </c>
      <c r="B7" s="27" t="s">
        <v>80</v>
      </c>
      <c r="C7" s="27" t="s">
        <v>81</v>
      </c>
      <c r="D7" s="27" t="s">
        <v>82</v>
      </c>
      <c r="E7" s="27" t="s">
        <v>83</v>
      </c>
      <c r="F7" s="27" t="s">
        <v>95</v>
      </c>
      <c r="G7" s="27" t="s">
        <v>86</v>
      </c>
      <c r="H7" s="27"/>
      <c r="I7" s="27"/>
      <c r="J7" s="27" t="s">
        <v>85</v>
      </c>
      <c r="K7" s="27" t="s">
        <v>86</v>
      </c>
      <c r="L7" s="27" t="s">
        <v>87</v>
      </c>
      <c r="M7" s="28" t="s">
        <v>99</v>
      </c>
      <c r="N7" s="53">
        <v>39906110</v>
      </c>
      <c r="O7" s="26" t="s">
        <v>94</v>
      </c>
      <c r="P7" s="29" t="s">
        <v>80</v>
      </c>
      <c r="Q7" s="29" t="s">
        <v>81</v>
      </c>
      <c r="R7" s="29" t="s">
        <v>82</v>
      </c>
      <c r="S7" s="29" t="s">
        <v>83</v>
      </c>
      <c r="T7" s="29" t="s">
        <v>95</v>
      </c>
      <c r="U7" s="29" t="s">
        <v>96</v>
      </c>
      <c r="V7" s="29"/>
      <c r="W7" s="29"/>
      <c r="X7" s="29" t="s">
        <v>85</v>
      </c>
      <c r="Y7" s="29" t="s">
        <v>86</v>
      </c>
      <c r="Z7" s="29" t="s">
        <v>87</v>
      </c>
      <c r="AA7" s="30" t="s">
        <v>97</v>
      </c>
      <c r="AB7" s="53">
        <v>1000021907</v>
      </c>
      <c r="AC7" s="54">
        <f>N6+AB7</f>
        <v>1044587592</v>
      </c>
      <c r="AE7" s="55"/>
      <c r="AF7" s="55"/>
      <c r="AG7" s="55"/>
    </row>
    <row r="8" spans="1:33" ht="33.75">
      <c r="A8" s="26" t="s">
        <v>100</v>
      </c>
      <c r="B8" s="27" t="s">
        <v>80</v>
      </c>
      <c r="C8" s="27" t="s">
        <v>81</v>
      </c>
      <c r="D8" s="27" t="s">
        <v>82</v>
      </c>
      <c r="E8" s="27" t="s">
        <v>83</v>
      </c>
      <c r="F8" s="27" t="s">
        <v>101</v>
      </c>
      <c r="G8" s="27" t="s">
        <v>102</v>
      </c>
      <c r="H8" s="27"/>
      <c r="I8" s="27"/>
      <c r="J8" s="27" t="s">
        <v>85</v>
      </c>
      <c r="K8" s="27" t="s">
        <v>86</v>
      </c>
      <c r="L8" s="27" t="s">
        <v>87</v>
      </c>
      <c r="M8" s="28" t="s">
        <v>103</v>
      </c>
      <c r="N8" s="33">
        <v>3000000</v>
      </c>
      <c r="O8" s="26" t="s">
        <v>98</v>
      </c>
      <c r="P8" s="27" t="s">
        <v>80</v>
      </c>
      <c r="Q8" s="27" t="s">
        <v>81</v>
      </c>
      <c r="R8" s="27" t="s">
        <v>82</v>
      </c>
      <c r="S8" s="27" t="s">
        <v>83</v>
      </c>
      <c r="T8" s="27" t="s">
        <v>95</v>
      </c>
      <c r="U8" s="27" t="s">
        <v>86</v>
      </c>
      <c r="V8" s="27"/>
      <c r="W8" s="27"/>
      <c r="X8" s="27" t="s">
        <v>85</v>
      </c>
      <c r="Y8" s="27" t="s">
        <v>86</v>
      </c>
      <c r="Z8" s="27" t="s">
        <v>87</v>
      </c>
      <c r="AA8" s="32" t="s">
        <v>99</v>
      </c>
      <c r="AB8" s="53">
        <v>2692391619</v>
      </c>
      <c r="AC8" s="54">
        <f>N7+AB8</f>
        <v>2732297729</v>
      </c>
      <c r="AE8" s="55"/>
      <c r="AF8" s="55"/>
      <c r="AG8" s="55"/>
    </row>
    <row r="9" spans="1:33" ht="33.75">
      <c r="A9" s="26" t="s">
        <v>104</v>
      </c>
      <c r="B9" s="27" t="s">
        <v>80</v>
      </c>
      <c r="C9" s="27" t="s">
        <v>81</v>
      </c>
      <c r="D9" s="27" t="s">
        <v>82</v>
      </c>
      <c r="E9" s="27" t="s">
        <v>83</v>
      </c>
      <c r="F9" s="27" t="s">
        <v>96</v>
      </c>
      <c r="G9" s="27" t="s">
        <v>84</v>
      </c>
      <c r="H9" s="27"/>
      <c r="I9" s="27"/>
      <c r="J9" s="27" t="s">
        <v>85</v>
      </c>
      <c r="K9" s="27" t="s">
        <v>86</v>
      </c>
      <c r="L9" s="27" t="s">
        <v>87</v>
      </c>
      <c r="M9" s="28" t="s">
        <v>105</v>
      </c>
      <c r="N9" s="53">
        <v>12231970</v>
      </c>
      <c r="O9" s="26" t="s">
        <v>104</v>
      </c>
      <c r="P9" s="27" t="s">
        <v>80</v>
      </c>
      <c r="Q9" s="27" t="s">
        <v>81</v>
      </c>
      <c r="R9" s="27" t="s">
        <v>82</v>
      </c>
      <c r="S9" s="27" t="s">
        <v>83</v>
      </c>
      <c r="T9" s="27" t="s">
        <v>96</v>
      </c>
      <c r="U9" s="27" t="s">
        <v>84</v>
      </c>
      <c r="V9" s="27"/>
      <c r="W9" s="27"/>
      <c r="X9" s="27" t="s">
        <v>85</v>
      </c>
      <c r="Y9" s="27" t="s">
        <v>86</v>
      </c>
      <c r="Z9" s="27" t="s">
        <v>87</v>
      </c>
      <c r="AA9" s="32" t="s">
        <v>105</v>
      </c>
      <c r="AB9" s="53">
        <v>140930023</v>
      </c>
      <c r="AC9" s="54">
        <f>N9+AB9</f>
        <v>153161993</v>
      </c>
      <c r="AE9" s="55"/>
      <c r="AF9" s="55"/>
      <c r="AG9" s="56"/>
    </row>
    <row r="10" spans="1:29" ht="15">
      <c r="A10" s="26" t="s">
        <v>106</v>
      </c>
      <c r="B10" s="27" t="s">
        <v>80</v>
      </c>
      <c r="C10" s="27" t="s">
        <v>81</v>
      </c>
      <c r="D10" s="27" t="s">
        <v>82</v>
      </c>
      <c r="E10" s="27" t="s">
        <v>83</v>
      </c>
      <c r="F10" s="27" t="s">
        <v>96</v>
      </c>
      <c r="G10" s="27" t="s">
        <v>81</v>
      </c>
      <c r="H10" s="27"/>
      <c r="I10" s="27"/>
      <c r="J10" s="27" t="s">
        <v>85</v>
      </c>
      <c r="K10" s="27" t="s">
        <v>86</v>
      </c>
      <c r="L10" s="27" t="s">
        <v>87</v>
      </c>
      <c r="M10" s="28" t="s">
        <v>107</v>
      </c>
      <c r="N10" s="53">
        <v>132772890</v>
      </c>
      <c r="O10" s="26" t="s">
        <v>106</v>
      </c>
      <c r="P10" s="27" t="s">
        <v>80</v>
      </c>
      <c r="Q10" s="27" t="s">
        <v>81</v>
      </c>
      <c r="R10" s="27" t="s">
        <v>82</v>
      </c>
      <c r="S10" s="27" t="s">
        <v>83</v>
      </c>
      <c r="T10" s="27" t="s">
        <v>96</v>
      </c>
      <c r="U10" s="27" t="s">
        <v>81</v>
      </c>
      <c r="V10" s="27"/>
      <c r="W10" s="27"/>
      <c r="X10" s="27" t="s">
        <v>85</v>
      </c>
      <c r="Y10" s="27" t="s">
        <v>86</v>
      </c>
      <c r="Z10" s="27" t="s">
        <v>87</v>
      </c>
      <c r="AA10" s="32" t="s">
        <v>107</v>
      </c>
      <c r="AB10" s="53">
        <v>1322573755</v>
      </c>
      <c r="AC10" s="64">
        <f>N10+AB10</f>
        <v>1455346645</v>
      </c>
    </row>
    <row r="11" spans="1:29" ht="15">
      <c r="A11" s="26" t="s">
        <v>108</v>
      </c>
      <c r="B11" s="27" t="s">
        <v>80</v>
      </c>
      <c r="C11" s="27" t="s">
        <v>81</v>
      </c>
      <c r="D11" s="27" t="s">
        <v>82</v>
      </c>
      <c r="E11" s="27" t="s">
        <v>83</v>
      </c>
      <c r="F11" s="27" t="s">
        <v>96</v>
      </c>
      <c r="G11" s="27" t="s">
        <v>102</v>
      </c>
      <c r="H11" s="27"/>
      <c r="I11" s="27"/>
      <c r="J11" s="27" t="s">
        <v>85</v>
      </c>
      <c r="K11" s="27" t="s">
        <v>86</v>
      </c>
      <c r="L11" s="27" t="s">
        <v>87</v>
      </c>
      <c r="M11" s="28" t="s">
        <v>109</v>
      </c>
      <c r="N11" s="53">
        <v>21936650</v>
      </c>
      <c r="O11" s="26" t="s">
        <v>108</v>
      </c>
      <c r="P11" s="27" t="s">
        <v>80</v>
      </c>
      <c r="Q11" s="27" t="s">
        <v>81</v>
      </c>
      <c r="R11" s="27" t="s">
        <v>82</v>
      </c>
      <c r="S11" s="27" t="s">
        <v>83</v>
      </c>
      <c r="T11" s="27" t="s">
        <v>96</v>
      </c>
      <c r="U11" s="27" t="s">
        <v>102</v>
      </c>
      <c r="V11" s="27"/>
      <c r="W11" s="27"/>
      <c r="X11" s="27" t="s">
        <v>85</v>
      </c>
      <c r="Y11" s="27" t="s">
        <v>86</v>
      </c>
      <c r="Z11" s="27" t="s">
        <v>87</v>
      </c>
      <c r="AA11" s="32" t="s">
        <v>109</v>
      </c>
      <c r="AB11" s="53">
        <v>408430533</v>
      </c>
      <c r="AC11" s="64">
        <f>N11+AB11</f>
        <v>430367183</v>
      </c>
    </row>
    <row r="12" spans="1:29" ht="22.5">
      <c r="A12" s="26" t="s">
        <v>110</v>
      </c>
      <c r="B12" s="29" t="s">
        <v>80</v>
      </c>
      <c r="C12" s="29" t="s">
        <v>81</v>
      </c>
      <c r="D12" s="29" t="s">
        <v>82</v>
      </c>
      <c r="E12" s="29" t="s">
        <v>83</v>
      </c>
      <c r="F12" s="29" t="s">
        <v>86</v>
      </c>
      <c r="G12" s="29" t="s">
        <v>81</v>
      </c>
      <c r="H12" s="29"/>
      <c r="I12" s="29"/>
      <c r="J12" s="29" t="s">
        <v>85</v>
      </c>
      <c r="K12" s="29" t="s">
        <v>86</v>
      </c>
      <c r="L12" s="29" t="s">
        <v>87</v>
      </c>
      <c r="M12" s="30" t="s">
        <v>111</v>
      </c>
      <c r="N12" s="53">
        <v>5877475</v>
      </c>
      <c r="O12" s="26" t="s">
        <v>121</v>
      </c>
      <c r="P12" s="27" t="s">
        <v>80</v>
      </c>
      <c r="Q12" s="27" t="s">
        <v>81</v>
      </c>
      <c r="R12" s="27" t="s">
        <v>82</v>
      </c>
      <c r="S12" s="27" t="s">
        <v>83</v>
      </c>
      <c r="T12" s="27" t="s">
        <v>86</v>
      </c>
      <c r="U12" s="27" t="s">
        <v>84</v>
      </c>
      <c r="V12" s="27"/>
      <c r="W12" s="27"/>
      <c r="X12" s="27" t="s">
        <v>85</v>
      </c>
      <c r="Y12" s="27" t="s">
        <v>86</v>
      </c>
      <c r="Z12" s="27" t="s">
        <v>87</v>
      </c>
      <c r="AA12" s="32" t="s">
        <v>122</v>
      </c>
      <c r="AB12" s="53">
        <v>114071457</v>
      </c>
      <c r="AC12" s="63">
        <f>AB12</f>
        <v>114071457</v>
      </c>
    </row>
    <row r="13" spans="1:29" ht="22.5">
      <c r="A13" s="26" t="s">
        <v>112</v>
      </c>
      <c r="B13" s="27" t="s">
        <v>80</v>
      </c>
      <c r="C13" s="27" t="s">
        <v>81</v>
      </c>
      <c r="D13" s="27" t="s">
        <v>82</v>
      </c>
      <c r="E13" s="27" t="s">
        <v>83</v>
      </c>
      <c r="F13" s="27" t="s">
        <v>113</v>
      </c>
      <c r="G13" s="27" t="s">
        <v>81</v>
      </c>
      <c r="H13" s="27"/>
      <c r="I13" s="27"/>
      <c r="J13" s="27" t="s">
        <v>85</v>
      </c>
      <c r="K13" s="27" t="s">
        <v>86</v>
      </c>
      <c r="L13" s="27" t="s">
        <v>87</v>
      </c>
      <c r="M13" s="28" t="s">
        <v>114</v>
      </c>
      <c r="N13" s="53">
        <v>5210130</v>
      </c>
      <c r="O13" s="26" t="s">
        <v>110</v>
      </c>
      <c r="P13" s="29" t="s">
        <v>80</v>
      </c>
      <c r="Q13" s="29" t="s">
        <v>81</v>
      </c>
      <c r="R13" s="29" t="s">
        <v>82</v>
      </c>
      <c r="S13" s="29" t="s">
        <v>83</v>
      </c>
      <c r="T13" s="29" t="s">
        <v>86</v>
      </c>
      <c r="U13" s="29" t="s">
        <v>81</v>
      </c>
      <c r="V13" s="29"/>
      <c r="W13" s="29"/>
      <c r="X13" s="29" t="s">
        <v>85</v>
      </c>
      <c r="Y13" s="29" t="s">
        <v>86</v>
      </c>
      <c r="Z13" s="29" t="s">
        <v>87</v>
      </c>
      <c r="AA13" s="30" t="s">
        <v>111</v>
      </c>
      <c r="AB13" s="53">
        <v>1236427917</v>
      </c>
      <c r="AC13" s="54">
        <f>N12+AB13</f>
        <v>1242305392</v>
      </c>
    </row>
    <row r="14" spans="1:29" s="12" customFormat="1" ht="15">
      <c r="A14" s="26" t="s">
        <v>131</v>
      </c>
      <c r="B14" s="27" t="s">
        <v>80</v>
      </c>
      <c r="C14" s="27" t="s">
        <v>81</v>
      </c>
      <c r="D14" s="27" t="s">
        <v>82</v>
      </c>
      <c r="E14" s="27" t="s">
        <v>116</v>
      </c>
      <c r="F14" s="27" t="s">
        <v>117</v>
      </c>
      <c r="G14" s="27" t="s">
        <v>116</v>
      </c>
      <c r="H14" s="27"/>
      <c r="I14" s="27"/>
      <c r="J14" s="27" t="s">
        <v>85</v>
      </c>
      <c r="K14" s="27" t="s">
        <v>86</v>
      </c>
      <c r="L14" s="27" t="s">
        <v>87</v>
      </c>
      <c r="M14" s="28" t="s">
        <v>132</v>
      </c>
      <c r="N14" s="52">
        <v>26445015</v>
      </c>
      <c r="O14" s="26" t="s">
        <v>131</v>
      </c>
      <c r="P14" s="27" t="s">
        <v>80</v>
      </c>
      <c r="Q14" s="27" t="s">
        <v>81</v>
      </c>
      <c r="R14" s="27" t="s">
        <v>82</v>
      </c>
      <c r="S14" s="27" t="s">
        <v>116</v>
      </c>
      <c r="T14" s="27" t="s">
        <v>117</v>
      </c>
      <c r="U14" s="27" t="s">
        <v>116</v>
      </c>
      <c r="V14" s="27"/>
      <c r="W14" s="27"/>
      <c r="X14" s="27" t="s">
        <v>85</v>
      </c>
      <c r="Y14" s="27" t="s">
        <v>86</v>
      </c>
      <c r="Z14" s="27" t="s">
        <v>87</v>
      </c>
      <c r="AA14" s="28" t="s">
        <v>132</v>
      </c>
      <c r="AB14" s="31"/>
      <c r="AC14" s="54">
        <f>N14+AB14</f>
        <v>26445015</v>
      </c>
    </row>
    <row r="15" spans="1:29" s="12" customFormat="1" ht="22.5">
      <c r="A15" s="26" t="s">
        <v>153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 t="s">
        <v>154</v>
      </c>
      <c r="N15" s="57">
        <v>36146966</v>
      </c>
      <c r="O15" s="26" t="s">
        <v>153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 t="s">
        <v>154</v>
      </c>
      <c r="AB15" s="53">
        <v>260073015</v>
      </c>
      <c r="AC15" s="54">
        <f>N15+AB15</f>
        <v>296219981</v>
      </c>
    </row>
    <row r="16" spans="14:32" ht="22.5">
      <c r="N16" s="90"/>
      <c r="O16" s="26" t="s">
        <v>112</v>
      </c>
      <c r="P16" s="27" t="s">
        <v>80</v>
      </c>
      <c r="Q16" s="27" t="s">
        <v>81</v>
      </c>
      <c r="R16" s="27" t="s">
        <v>82</v>
      </c>
      <c r="S16" s="27" t="s">
        <v>83</v>
      </c>
      <c r="T16" s="27" t="s">
        <v>113</v>
      </c>
      <c r="U16" s="27" t="s">
        <v>81</v>
      </c>
      <c r="V16" s="27"/>
      <c r="W16" s="27"/>
      <c r="X16" s="27" t="s">
        <v>85</v>
      </c>
      <c r="Y16" s="27" t="s">
        <v>86</v>
      </c>
      <c r="Z16" s="27" t="s">
        <v>87</v>
      </c>
      <c r="AA16" s="28" t="s">
        <v>114</v>
      </c>
      <c r="AB16" s="53">
        <v>90348023</v>
      </c>
      <c r="AC16" s="54">
        <f>N13+AB16</f>
        <v>95558153</v>
      </c>
      <c r="AF16" s="55"/>
    </row>
    <row r="17" spans="1:32" s="12" customFormat="1" ht="1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60"/>
      <c r="N17" s="89"/>
      <c r="O17" s="5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53"/>
      <c r="AC17" s="54">
        <f>N17</f>
        <v>0</v>
      </c>
      <c r="AF17" s="55"/>
    </row>
    <row r="18" spans="14:32" ht="45">
      <c r="N18" s="59">
        <f>SUM(N2:N17)</f>
        <v>446614350</v>
      </c>
      <c r="O18" s="26" t="s">
        <v>123</v>
      </c>
      <c r="P18" s="27" t="s">
        <v>80</v>
      </c>
      <c r="Q18" s="27" t="s">
        <v>81</v>
      </c>
      <c r="R18" s="27" t="s">
        <v>82</v>
      </c>
      <c r="S18" s="27" t="s">
        <v>83</v>
      </c>
      <c r="T18" s="27" t="s">
        <v>124</v>
      </c>
      <c r="U18" s="27" t="s">
        <v>113</v>
      </c>
      <c r="V18" s="27"/>
      <c r="W18" s="27"/>
      <c r="X18" s="27" t="s">
        <v>85</v>
      </c>
      <c r="Y18" s="27" t="s">
        <v>86</v>
      </c>
      <c r="Z18" s="27" t="s">
        <v>87</v>
      </c>
      <c r="AA18" s="28" t="s">
        <v>125</v>
      </c>
      <c r="AB18" s="53">
        <v>11899614</v>
      </c>
      <c r="AC18" s="54">
        <f>AB18</f>
        <v>11899614</v>
      </c>
      <c r="AF18" s="55"/>
    </row>
    <row r="19" spans="15:29" s="12" customFormat="1" ht="22.5">
      <c r="O19" s="26" t="s">
        <v>155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 t="s">
        <v>156</v>
      </c>
      <c r="AB19" s="58">
        <v>402980063</v>
      </c>
      <c r="AC19" s="54">
        <f>AB19</f>
        <v>402980063</v>
      </c>
    </row>
    <row r="20" ht="15">
      <c r="AB20" s="51">
        <f>SUM(AB1:AB19)</f>
        <v>8455807463</v>
      </c>
    </row>
  </sheetData>
  <sheetProtection/>
  <printOptions/>
  <pageMargins left="0.7" right="0.7" top="0.75" bottom="0.75" header="0.3" footer="0.3"/>
  <pageSetup orientation="portrait" paperSize="1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</cp:lastModifiedBy>
  <cp:lastPrinted>2018-01-31T22:13:28Z</cp:lastPrinted>
  <dcterms:created xsi:type="dcterms:W3CDTF">2012-12-10T15:58:41Z</dcterms:created>
  <dcterms:modified xsi:type="dcterms:W3CDTF">2018-01-31T22:13:42Z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