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3"/>
  <workbookPr hidePivotFieldList="1" defaultThemeVersion="166925"/>
  <mc:AlternateContent xmlns:mc="http://schemas.openxmlformats.org/markup-compatibility/2006">
    <mc:Choice Requires="x15">
      <x15ac:absPath xmlns:x15ac="http://schemas.microsoft.com/office/spreadsheetml/2010/11/ac" url="D:\DOCUMENTOS MALENA\Mis Documentos\AÑO 2020\OFICINA EJE CM\SIGMA\2021\RIESGOS 2021\"/>
    </mc:Choice>
  </mc:AlternateContent>
  <xr:revisionPtr revIDLastSave="8" documentId="11_B8C62BF03DF406C3E88300CB96E61C365499E7C3" xr6:coauthVersionLast="47" xr6:coauthVersionMax="47" xr10:uidLastSave="{036A5E54-EC2D-4746-9F81-393CF8CE854F}"/>
  <bookViews>
    <workbookView xWindow="0" yWindow="0" windowWidth="24000" windowHeight="9630" firstSheet="4" activeTab="12" xr2:uid="{00000000-000D-0000-FFFF-FFFF00000000}"/>
  </bookViews>
  <sheets>
    <sheet name="Presentacion " sheetId="10" r:id="rId1"/>
    <sheet name="Analisis del Contexto" sheetId="28" r:id="rId2"/>
    <sheet name="Estrategias " sheetId="29" r:id="rId3"/>
    <sheet name="Instructivo" sheetId="20" r:id="rId4"/>
    <sheet name="Mapa Final" sheetId="1" r:id="rId5"/>
    <sheet name="Clasificación Riesgo" sheetId="4" r:id="rId6"/>
    <sheet name="Tabla probabilidad" sheetId="5" r:id="rId7"/>
    <sheet name="Tabla Impacto " sheetId="21" r:id="rId8"/>
    <sheet name="Hoja1" sheetId="13" state="hidden" r:id="rId9"/>
    <sheet name="LISTA" sheetId="2" state="hidden" r:id="rId10"/>
    <sheet name="Tabla Valoración de Controles" sheetId="7" r:id="rId11"/>
    <sheet name="Hoja2" sheetId="30" r:id="rId12"/>
    <sheet name="Matriz de Calor" sheetId="15" r:id="rId13"/>
    <sheet name="Hoja3" sheetId="31" r:id="rId14"/>
    <sheet name="Seguimiento 1 Trimestre" sheetId="16" r:id="rId15"/>
    <sheet name="Seguimiento 2 Trimestre" sheetId="22" r:id="rId16"/>
    <sheet name="Seguimiento 3 Trimestre" sheetId="23" r:id="rId17"/>
    <sheet name="Seguimiento 4 Trimestre" sheetId="24" r:id="rId18"/>
  </sheets>
  <externalReferences>
    <externalReference r:id="rId19"/>
    <externalReference r:id="rId20"/>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pivotCaches>
    <pivotCache cacheId="21646" r:id="rId2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0" i="24" l="1"/>
  <c r="D60" i="24"/>
  <c r="E60" i="24"/>
  <c r="F60" i="24"/>
  <c r="G60" i="24"/>
  <c r="N60" i="24"/>
  <c r="B60" i="24"/>
  <c r="A60" i="24"/>
  <c r="C60" i="23"/>
  <c r="D60" i="23"/>
  <c r="E60" i="23"/>
  <c r="F60" i="23"/>
  <c r="G60" i="23"/>
  <c r="N60" i="23"/>
  <c r="B60" i="23"/>
  <c r="A60" i="23"/>
  <c r="D60" i="22"/>
  <c r="E60" i="22"/>
  <c r="F60" i="22"/>
  <c r="G60" i="22"/>
  <c r="N60" i="22"/>
  <c r="C60" i="22"/>
  <c r="B60" i="22"/>
  <c r="A60" i="22"/>
  <c r="N60" i="16" l="1"/>
  <c r="G60" i="16"/>
  <c r="F60" i="16"/>
  <c r="E60" i="16"/>
  <c r="D60" i="16"/>
  <c r="C60" i="16"/>
  <c r="B60" i="16"/>
  <c r="A60" i="16"/>
  <c r="B55" i="16"/>
  <c r="T60" i="1"/>
  <c r="Q60" i="1"/>
  <c r="M60" i="1"/>
  <c r="L60" i="1"/>
  <c r="J60" i="1"/>
  <c r="Z60" i="1" s="1"/>
  <c r="I60" i="1"/>
  <c r="N60" i="1" l="1"/>
  <c r="H60" i="24"/>
  <c r="H60" i="23"/>
  <c r="H60" i="22"/>
  <c r="H60" i="16"/>
  <c r="I60" i="24"/>
  <c r="I60" i="23"/>
  <c r="I60" i="22"/>
  <c r="I60" i="16"/>
  <c r="Y60" i="1"/>
  <c r="AB60" i="1"/>
  <c r="AA60" i="1" s="1"/>
  <c r="N55" i="24"/>
  <c r="G55" i="24"/>
  <c r="F55" i="24"/>
  <c r="E55" i="24"/>
  <c r="D55" i="24"/>
  <c r="C55" i="24"/>
  <c r="B55" i="24"/>
  <c r="A55" i="24"/>
  <c r="N50" i="24"/>
  <c r="G50" i="24"/>
  <c r="F50" i="24"/>
  <c r="E50" i="24"/>
  <c r="D50" i="24"/>
  <c r="C50" i="24"/>
  <c r="B50" i="24"/>
  <c r="A50" i="24"/>
  <c r="N45" i="24"/>
  <c r="G45" i="24"/>
  <c r="F45" i="24"/>
  <c r="E45" i="24"/>
  <c r="D45" i="24"/>
  <c r="C45" i="24"/>
  <c r="B45" i="24"/>
  <c r="A45" i="24"/>
  <c r="N40" i="24"/>
  <c r="G40" i="24"/>
  <c r="F40" i="24"/>
  <c r="E40" i="24"/>
  <c r="D40" i="24"/>
  <c r="C40" i="24"/>
  <c r="B40" i="24"/>
  <c r="A40" i="24"/>
  <c r="N35" i="24"/>
  <c r="G35" i="24"/>
  <c r="F35" i="24"/>
  <c r="E35" i="24"/>
  <c r="D35" i="24"/>
  <c r="C35" i="24"/>
  <c r="B35" i="24"/>
  <c r="A35" i="24"/>
  <c r="N30" i="24"/>
  <c r="G30" i="24"/>
  <c r="F30" i="24"/>
  <c r="E30" i="24"/>
  <c r="D30" i="24"/>
  <c r="C30" i="24"/>
  <c r="B30" i="24"/>
  <c r="A30" i="24"/>
  <c r="N25" i="24"/>
  <c r="G25" i="24"/>
  <c r="F25" i="24"/>
  <c r="E25" i="24"/>
  <c r="D25" i="24"/>
  <c r="C25" i="24"/>
  <c r="B25" i="24"/>
  <c r="A25" i="24"/>
  <c r="N20" i="24"/>
  <c r="G20" i="24"/>
  <c r="F20" i="24"/>
  <c r="E20" i="24"/>
  <c r="D20" i="24"/>
  <c r="C20" i="24"/>
  <c r="B20" i="24"/>
  <c r="A20" i="24"/>
  <c r="N15" i="24"/>
  <c r="G15" i="24"/>
  <c r="F15" i="24"/>
  <c r="E15" i="24"/>
  <c r="D15" i="24"/>
  <c r="C15" i="24"/>
  <c r="B15" i="24"/>
  <c r="A15" i="24"/>
  <c r="N10" i="24"/>
  <c r="G10" i="24"/>
  <c r="F10" i="24"/>
  <c r="E10" i="24"/>
  <c r="D10" i="24"/>
  <c r="C10" i="24"/>
  <c r="B10" i="24"/>
  <c r="A10" i="24"/>
  <c r="D6" i="24"/>
  <c r="D5" i="24"/>
  <c r="D4" i="24"/>
  <c r="N55" i="23"/>
  <c r="G55" i="23"/>
  <c r="F55" i="23"/>
  <c r="E55" i="23"/>
  <c r="D55" i="23"/>
  <c r="C55" i="23"/>
  <c r="B55" i="23"/>
  <c r="A55" i="23"/>
  <c r="N50" i="23"/>
  <c r="G50" i="23"/>
  <c r="F50" i="23"/>
  <c r="E50" i="23"/>
  <c r="D50" i="23"/>
  <c r="C50" i="23"/>
  <c r="B50" i="23"/>
  <c r="A50" i="23"/>
  <c r="N45" i="23"/>
  <c r="G45" i="23"/>
  <c r="F45" i="23"/>
  <c r="E45" i="23"/>
  <c r="D45" i="23"/>
  <c r="C45" i="23"/>
  <c r="B45" i="23"/>
  <c r="A45" i="23"/>
  <c r="N40" i="23"/>
  <c r="G40" i="23"/>
  <c r="F40" i="23"/>
  <c r="E40" i="23"/>
  <c r="D40" i="23"/>
  <c r="C40" i="23"/>
  <c r="B40" i="23"/>
  <c r="A40" i="23"/>
  <c r="N35" i="23"/>
  <c r="G35" i="23"/>
  <c r="F35" i="23"/>
  <c r="E35" i="23"/>
  <c r="D35" i="23"/>
  <c r="C35" i="23"/>
  <c r="B35" i="23"/>
  <c r="A35" i="23"/>
  <c r="N30" i="23"/>
  <c r="G30" i="23"/>
  <c r="F30" i="23"/>
  <c r="E30" i="23"/>
  <c r="D30" i="23"/>
  <c r="C30" i="23"/>
  <c r="B30" i="23"/>
  <c r="A30" i="23"/>
  <c r="N25" i="23"/>
  <c r="G25" i="23"/>
  <c r="F25" i="23"/>
  <c r="E25" i="23"/>
  <c r="D25" i="23"/>
  <c r="C25" i="23"/>
  <c r="B25" i="23"/>
  <c r="A25" i="23"/>
  <c r="N20" i="23"/>
  <c r="G20" i="23"/>
  <c r="F20" i="23"/>
  <c r="E20" i="23"/>
  <c r="D20" i="23"/>
  <c r="C20" i="23"/>
  <c r="B20" i="23"/>
  <c r="A20" i="23"/>
  <c r="N15" i="23"/>
  <c r="G15" i="23"/>
  <c r="F15" i="23"/>
  <c r="E15" i="23"/>
  <c r="D15" i="23"/>
  <c r="C15" i="23"/>
  <c r="B15" i="23"/>
  <c r="A15" i="23"/>
  <c r="N10" i="23"/>
  <c r="G10" i="23"/>
  <c r="F10" i="23"/>
  <c r="E10" i="23"/>
  <c r="D10" i="23"/>
  <c r="C10" i="23"/>
  <c r="B10" i="23"/>
  <c r="A10" i="23"/>
  <c r="D6" i="23"/>
  <c r="D5" i="23"/>
  <c r="D4" i="23"/>
  <c r="N55" i="22"/>
  <c r="G55" i="22"/>
  <c r="F55" i="22"/>
  <c r="E55" i="22"/>
  <c r="D55" i="22"/>
  <c r="C55" i="22"/>
  <c r="B55" i="22"/>
  <c r="A55" i="22"/>
  <c r="N50" i="22"/>
  <c r="G50" i="22"/>
  <c r="F50" i="22"/>
  <c r="E50" i="22"/>
  <c r="D50" i="22"/>
  <c r="C50" i="22"/>
  <c r="B50" i="22"/>
  <c r="A50" i="22"/>
  <c r="N45" i="22"/>
  <c r="G45" i="22"/>
  <c r="F45" i="22"/>
  <c r="E45" i="22"/>
  <c r="D45" i="22"/>
  <c r="C45" i="22"/>
  <c r="B45" i="22"/>
  <c r="A45" i="22"/>
  <c r="N40" i="22"/>
  <c r="G40" i="22"/>
  <c r="F40" i="22"/>
  <c r="E40" i="22"/>
  <c r="D40" i="22"/>
  <c r="C40" i="22"/>
  <c r="B40" i="22"/>
  <c r="A40" i="22"/>
  <c r="N35" i="22"/>
  <c r="G35" i="22"/>
  <c r="F35" i="22"/>
  <c r="E35" i="22"/>
  <c r="D35" i="22"/>
  <c r="C35" i="22"/>
  <c r="B35" i="22"/>
  <c r="A35" i="22"/>
  <c r="N30" i="22"/>
  <c r="G30" i="22"/>
  <c r="F30" i="22"/>
  <c r="E30" i="22"/>
  <c r="D30" i="22"/>
  <c r="C30" i="22"/>
  <c r="B30" i="22"/>
  <c r="A30" i="22"/>
  <c r="N25" i="22"/>
  <c r="G25" i="22"/>
  <c r="F25" i="22"/>
  <c r="E25" i="22"/>
  <c r="D25" i="22"/>
  <c r="C25" i="22"/>
  <c r="B25" i="22"/>
  <c r="A25" i="22"/>
  <c r="N20" i="22"/>
  <c r="G20" i="22"/>
  <c r="F20" i="22"/>
  <c r="E20" i="22"/>
  <c r="D20" i="22"/>
  <c r="C20" i="22"/>
  <c r="B20" i="22"/>
  <c r="A20" i="22"/>
  <c r="N15" i="22"/>
  <c r="G15" i="22"/>
  <c r="F15" i="22"/>
  <c r="E15" i="22"/>
  <c r="D15" i="22"/>
  <c r="C15" i="22"/>
  <c r="B15" i="22"/>
  <c r="A15" i="22"/>
  <c r="N10" i="22"/>
  <c r="G10" i="22"/>
  <c r="F10" i="22"/>
  <c r="E10" i="22"/>
  <c r="D10" i="22"/>
  <c r="C10" i="22"/>
  <c r="B10" i="22"/>
  <c r="A10" i="22"/>
  <c r="D6" i="22"/>
  <c r="D5" i="22"/>
  <c r="D4" i="22"/>
  <c r="B50" i="16"/>
  <c r="B45" i="16"/>
  <c r="B40" i="16"/>
  <c r="B35" i="16"/>
  <c r="B30" i="16"/>
  <c r="B25" i="16"/>
  <c r="B20" i="16"/>
  <c r="B15" i="16"/>
  <c r="B10" i="16"/>
  <c r="K60" i="24" l="1"/>
  <c r="K60" i="23"/>
  <c r="K60" i="22"/>
  <c r="K60" i="16"/>
  <c r="J60" i="24"/>
  <c r="J60" i="23"/>
  <c r="J60" i="22"/>
  <c r="J60" i="16"/>
  <c r="M55" i="1"/>
  <c r="AD60" i="1" s="1"/>
  <c r="L55" i="1"/>
  <c r="M50" i="1"/>
  <c r="L50" i="1"/>
  <c r="M45" i="1"/>
  <c r="L45" i="1"/>
  <c r="M40" i="1"/>
  <c r="L40" i="1"/>
  <c r="M35" i="1"/>
  <c r="L35" i="1"/>
  <c r="M30" i="1"/>
  <c r="L30" i="1"/>
  <c r="M25" i="1"/>
  <c r="L25" i="1"/>
  <c r="M20" i="1"/>
  <c r="L20" i="1"/>
  <c r="M15" i="1"/>
  <c r="L15" i="1"/>
  <c r="AF60" i="1" l="1"/>
  <c r="AE60" i="1" s="1"/>
  <c r="AC60" i="1"/>
  <c r="I15" i="24"/>
  <c r="I15" i="23"/>
  <c r="I15" i="22"/>
  <c r="I20" i="24"/>
  <c r="I20" i="23"/>
  <c r="I20" i="22"/>
  <c r="I25" i="24"/>
  <c r="I25" i="23"/>
  <c r="I25" i="22"/>
  <c r="I30" i="24"/>
  <c r="I30" i="23"/>
  <c r="I30" i="22"/>
  <c r="I35" i="24"/>
  <c r="I35" i="23"/>
  <c r="I35" i="22"/>
  <c r="I40" i="24"/>
  <c r="I40" i="23"/>
  <c r="I40" i="22"/>
  <c r="I45" i="24"/>
  <c r="I45" i="23"/>
  <c r="I45" i="22"/>
  <c r="I55" i="24"/>
  <c r="I55" i="23"/>
  <c r="I55" i="22"/>
  <c r="I50" i="23"/>
  <c r="I50" i="22"/>
  <c r="I50" i="24"/>
  <c r="M10" i="1"/>
  <c r="L10" i="1"/>
  <c r="AG60" i="1" l="1"/>
  <c r="L60" i="24"/>
  <c r="L60" i="23"/>
  <c r="L60" i="22"/>
  <c r="L60" i="16"/>
  <c r="I10" i="24"/>
  <c r="I10" i="23"/>
  <c r="I10" i="22"/>
  <c r="B249" i="21" a="1"/>
  <c r="M60" i="24" l="1"/>
  <c r="M60" i="23"/>
  <c r="M60" i="22"/>
  <c r="M60" i="16"/>
  <c r="B249" i="21"/>
  <c r="N25" i="16"/>
  <c r="G25" i="16"/>
  <c r="F25" i="16"/>
  <c r="E25" i="16"/>
  <c r="D25" i="16"/>
  <c r="C25" i="16"/>
  <c r="A25" i="16"/>
  <c r="N55" i="16"/>
  <c r="G55" i="16"/>
  <c r="F55" i="16"/>
  <c r="E55" i="16"/>
  <c r="D55" i="16"/>
  <c r="C55" i="16"/>
  <c r="A55" i="16"/>
  <c r="N50" i="16"/>
  <c r="G50" i="16"/>
  <c r="F50" i="16"/>
  <c r="E50" i="16"/>
  <c r="D50" i="16"/>
  <c r="C50" i="16"/>
  <c r="A50" i="16"/>
  <c r="N45" i="16"/>
  <c r="G45" i="16"/>
  <c r="F45" i="16"/>
  <c r="E45" i="16"/>
  <c r="D45" i="16"/>
  <c r="C45" i="16"/>
  <c r="A45" i="16"/>
  <c r="N40" i="16"/>
  <c r="G40" i="16"/>
  <c r="F40" i="16"/>
  <c r="E40" i="16"/>
  <c r="D40" i="16"/>
  <c r="C40" i="16"/>
  <c r="A40" i="16"/>
  <c r="N35" i="16"/>
  <c r="G35" i="16"/>
  <c r="F35" i="16"/>
  <c r="E35" i="16"/>
  <c r="D35" i="16"/>
  <c r="C35" i="16"/>
  <c r="A35" i="16"/>
  <c r="N30" i="16"/>
  <c r="G30" i="16"/>
  <c r="F30" i="16"/>
  <c r="E30" i="16"/>
  <c r="D30" i="16"/>
  <c r="C30" i="16"/>
  <c r="A30" i="16"/>
  <c r="N20" i="16"/>
  <c r="G20" i="16"/>
  <c r="F20" i="16"/>
  <c r="E20" i="16"/>
  <c r="D20" i="16"/>
  <c r="C20" i="16"/>
  <c r="A20" i="16"/>
  <c r="N15" i="16"/>
  <c r="G15" i="16"/>
  <c r="F15" i="16"/>
  <c r="E15" i="16"/>
  <c r="D15" i="16"/>
  <c r="C15" i="16"/>
  <c r="A15" i="16"/>
  <c r="D6" i="16"/>
  <c r="D5" i="16"/>
  <c r="D4" i="16"/>
  <c r="N10" i="16"/>
  <c r="G10" i="16"/>
  <c r="F10" i="16"/>
  <c r="E10" i="16"/>
  <c r="D10" i="16"/>
  <c r="C10" i="16"/>
  <c r="A10" i="16"/>
  <c r="T39" i="1"/>
  <c r="Q39" i="1"/>
  <c r="T38" i="1"/>
  <c r="Q38" i="1"/>
  <c r="T37" i="1"/>
  <c r="Q37" i="1"/>
  <c r="T36" i="1"/>
  <c r="Q36" i="1"/>
  <c r="T35" i="1"/>
  <c r="Q35" i="1"/>
  <c r="J35" i="1"/>
  <c r="I35" i="1"/>
  <c r="T34" i="1"/>
  <c r="Q34" i="1"/>
  <c r="T33" i="1"/>
  <c r="Q33" i="1"/>
  <c r="T32" i="1"/>
  <c r="Q32" i="1"/>
  <c r="T31" i="1"/>
  <c r="Q31" i="1"/>
  <c r="T30" i="1"/>
  <c r="Q30" i="1"/>
  <c r="AD30" i="1" s="1"/>
  <c r="J30" i="1"/>
  <c r="Z31" i="1" s="1"/>
  <c r="I30" i="1"/>
  <c r="G238" i="21"/>
  <c r="X35" i="1" l="1"/>
  <c r="X33" i="1"/>
  <c r="AD33" i="1"/>
  <c r="AC33" i="1" s="1"/>
  <c r="H30" i="24"/>
  <c r="H30" i="22"/>
  <c r="H30" i="23"/>
  <c r="N35" i="1"/>
  <c r="J35" i="16" s="1"/>
  <c r="H35" i="24"/>
  <c r="H35" i="23"/>
  <c r="H35" i="22"/>
  <c r="X38" i="1"/>
  <c r="H35" i="16"/>
  <c r="AD31" i="1"/>
  <c r="AC31" i="1" s="1"/>
  <c r="X30" i="1"/>
  <c r="AD39" i="1"/>
  <c r="AC39" i="1" s="1"/>
  <c r="I35" i="16"/>
  <c r="N30" i="1"/>
  <c r="AD32" i="1"/>
  <c r="AC32" i="1" s="1"/>
  <c r="H30" i="16"/>
  <c r="I30" i="16"/>
  <c r="X36" i="1"/>
  <c r="Z33" i="1"/>
  <c r="Y33" i="1" s="1"/>
  <c r="Z32" i="1"/>
  <c r="Y32" i="1" s="1"/>
  <c r="X37" i="1"/>
  <c r="X32" i="1"/>
  <c r="Z35" i="1"/>
  <c r="X31" i="1"/>
  <c r="Z39" i="1"/>
  <c r="Y39" i="1" s="1"/>
  <c r="Z30" i="1"/>
  <c r="Y30" i="1" s="1"/>
  <c r="Z36" i="1"/>
  <c r="Y36" i="1" s="1"/>
  <c r="AD36" i="1"/>
  <c r="AC36" i="1" s="1"/>
  <c r="AD34" i="1"/>
  <c r="AC34" i="1" s="1"/>
  <c r="Z34" i="1"/>
  <c r="Y34" i="1" s="1"/>
  <c r="AD35" i="1"/>
  <c r="AC35" i="1" s="1"/>
  <c r="Z37" i="1"/>
  <c r="Y37" i="1" s="1"/>
  <c r="Y31" i="1"/>
  <c r="Z38" i="1"/>
  <c r="Y38" i="1" s="1"/>
  <c r="AD38" i="1"/>
  <c r="AC38" i="1" s="1"/>
  <c r="AD37" i="1"/>
  <c r="AC37" i="1" s="1"/>
  <c r="X39" i="1"/>
  <c r="X34" i="1"/>
  <c r="AC30" i="1"/>
  <c r="J35" i="24" l="1"/>
  <c r="J35" i="23"/>
  <c r="J35" i="22"/>
  <c r="J30" i="24"/>
  <c r="J30" i="23"/>
  <c r="J30" i="22"/>
  <c r="AB35" i="1"/>
  <c r="AA35" i="1" s="1"/>
  <c r="J30" i="16"/>
  <c r="AB30" i="1"/>
  <c r="AA30" i="1" s="1"/>
  <c r="Y35" i="1"/>
  <c r="AF35" i="1"/>
  <c r="AE35" i="1" s="1"/>
  <c r="AF30" i="1"/>
  <c r="AE30" i="1" s="1"/>
  <c r="L35" i="24" l="1"/>
  <c r="L35" i="23"/>
  <c r="L35" i="22"/>
  <c r="L30" i="24"/>
  <c r="L30" i="23"/>
  <c r="L30" i="22"/>
  <c r="K30" i="23"/>
  <c r="K30" i="24"/>
  <c r="K30" i="22"/>
  <c r="K35" i="23"/>
  <c r="K35" i="24"/>
  <c r="K35" i="22"/>
  <c r="AG35" i="1"/>
  <c r="L35" i="16"/>
  <c r="K30" i="16"/>
  <c r="AG30" i="1"/>
  <c r="L30" i="16"/>
  <c r="K35" i="16"/>
  <c r="T25" i="1"/>
  <c r="T26" i="1"/>
  <c r="T27" i="1"/>
  <c r="T28" i="1"/>
  <c r="T29" i="1"/>
  <c r="Q25" i="1"/>
  <c r="Q26" i="1"/>
  <c r="Q27" i="1"/>
  <c r="Q28" i="1"/>
  <c r="AD28" i="1" s="1"/>
  <c r="AC28" i="1" s="1"/>
  <c r="Q29" i="1"/>
  <c r="AD29" i="1" s="1"/>
  <c r="AC29" i="1" s="1"/>
  <c r="J25" i="1"/>
  <c r="I25" i="1"/>
  <c r="T59" i="1"/>
  <c r="Q59" i="1"/>
  <c r="T58" i="1"/>
  <c r="Q58" i="1"/>
  <c r="T57" i="1"/>
  <c r="Q57" i="1"/>
  <c r="T56" i="1"/>
  <c r="Q56" i="1"/>
  <c r="T55" i="1"/>
  <c r="Q55" i="1"/>
  <c r="J55" i="1"/>
  <c r="X60" i="1" s="1"/>
  <c r="I55" i="1"/>
  <c r="H55" i="24" l="1"/>
  <c r="H55" i="22"/>
  <c r="H55" i="23"/>
  <c r="H25" i="24"/>
  <c r="H25" i="23"/>
  <c r="H25" i="22"/>
  <c r="M30" i="23"/>
  <c r="M30" i="24"/>
  <c r="M30" i="22"/>
  <c r="M35" i="23"/>
  <c r="M35" i="24"/>
  <c r="M35" i="22"/>
  <c r="I15" i="16"/>
  <c r="I50" i="16"/>
  <c r="I25" i="16"/>
  <c r="I20" i="16"/>
  <c r="I55" i="16"/>
  <c r="H55" i="16"/>
  <c r="I40" i="16"/>
  <c r="AD27" i="1"/>
  <c r="AC27" i="1" s="1"/>
  <c r="AD26" i="1"/>
  <c r="AC26" i="1" s="1"/>
  <c r="I10" i="16"/>
  <c r="I45" i="16"/>
  <c r="N25" i="1"/>
  <c r="H25" i="16"/>
  <c r="AD25" i="1"/>
  <c r="AC25" i="1" s="1"/>
  <c r="M30" i="16"/>
  <c r="Z25" i="1"/>
  <c r="Y25" i="1" s="1"/>
  <c r="M35" i="16"/>
  <c r="AD59" i="1"/>
  <c r="AC59" i="1" s="1"/>
  <c r="X28" i="1"/>
  <c r="X27" i="1"/>
  <c r="Z29" i="1"/>
  <c r="Y29" i="1" s="1"/>
  <c r="X26" i="1"/>
  <c r="Z28" i="1"/>
  <c r="Y28" i="1" s="1"/>
  <c r="Z27" i="1"/>
  <c r="Y27" i="1" s="1"/>
  <c r="Z26" i="1"/>
  <c r="Y26" i="1" s="1"/>
  <c r="X25" i="1"/>
  <c r="X29" i="1"/>
  <c r="X59" i="1"/>
  <c r="X58" i="1"/>
  <c r="Z58" i="1"/>
  <c r="Y58" i="1" s="1"/>
  <c r="X56" i="1"/>
  <c r="X57" i="1"/>
  <c r="Z55" i="1"/>
  <c r="Y55" i="1" s="1"/>
  <c r="Z59" i="1"/>
  <c r="Y59" i="1" s="1"/>
  <c r="Z57" i="1"/>
  <c r="Y57" i="1" s="1"/>
  <c r="X55" i="1"/>
  <c r="N55" i="1"/>
  <c r="AD58" i="1"/>
  <c r="AC58" i="1" s="1"/>
  <c r="AD56" i="1"/>
  <c r="AC56" i="1" s="1"/>
  <c r="AD57" i="1"/>
  <c r="AC57" i="1" s="1"/>
  <c r="AD55" i="1"/>
  <c r="Z56" i="1"/>
  <c r="Y56" i="1" s="1"/>
  <c r="T54" i="1"/>
  <c r="Q54" i="1"/>
  <c r="T53" i="1"/>
  <c r="Q53" i="1"/>
  <c r="AD53" i="1" s="1"/>
  <c r="AC53" i="1" s="1"/>
  <c r="T52" i="1"/>
  <c r="Q52" i="1"/>
  <c r="T51" i="1"/>
  <c r="Q51" i="1"/>
  <c r="T50" i="1"/>
  <c r="Q50" i="1"/>
  <c r="J50" i="1"/>
  <c r="I50" i="1"/>
  <c r="H50" i="24" l="1"/>
  <c r="H50" i="23"/>
  <c r="H50" i="22"/>
  <c r="J25" i="24"/>
  <c r="J25" i="22"/>
  <c r="J25" i="23"/>
  <c r="J55" i="24"/>
  <c r="J55" i="22"/>
  <c r="J55" i="23"/>
  <c r="AF25" i="1"/>
  <c r="AE25" i="1" s="1"/>
  <c r="H50" i="16"/>
  <c r="J25" i="16"/>
  <c r="J55" i="16"/>
  <c r="AB25" i="1"/>
  <c r="AA25" i="1" s="1"/>
  <c r="Z54" i="1"/>
  <c r="Y54" i="1" s="1"/>
  <c r="AC55" i="1"/>
  <c r="AF55" i="1"/>
  <c r="AE55" i="1" s="1"/>
  <c r="AB55" i="1"/>
  <c r="AA55" i="1" s="1"/>
  <c r="AD52" i="1"/>
  <c r="AC52" i="1" s="1"/>
  <c r="AD51" i="1"/>
  <c r="AC51" i="1" s="1"/>
  <c r="AD54" i="1"/>
  <c r="AC54" i="1" s="1"/>
  <c r="N50" i="1"/>
  <c r="AD50" i="1"/>
  <c r="X53" i="1"/>
  <c r="Z51" i="1"/>
  <c r="Y51" i="1" s="1"/>
  <c r="X51" i="1"/>
  <c r="X52" i="1"/>
  <c r="Z53" i="1"/>
  <c r="Y53" i="1" s="1"/>
  <c r="Z52" i="1"/>
  <c r="Y52" i="1" s="1"/>
  <c r="X50" i="1"/>
  <c r="X54" i="1"/>
  <c r="Z50" i="1"/>
  <c r="K55" i="23" l="1"/>
  <c r="K55" i="24"/>
  <c r="K55" i="22"/>
  <c r="K25" i="23"/>
  <c r="K25" i="24"/>
  <c r="K25" i="22"/>
  <c r="L25" i="16"/>
  <c r="L25" i="24"/>
  <c r="L25" i="23"/>
  <c r="L25" i="22"/>
  <c r="L55" i="24"/>
  <c r="L55" i="22"/>
  <c r="L55" i="23"/>
  <c r="J50" i="23"/>
  <c r="J50" i="22"/>
  <c r="J50" i="24"/>
  <c r="K55" i="16"/>
  <c r="L55" i="16"/>
  <c r="J50" i="16"/>
  <c r="AG25" i="1"/>
  <c r="K25" i="16"/>
  <c r="AG55" i="1"/>
  <c r="AF50" i="1"/>
  <c r="AE50" i="1" s="1"/>
  <c r="AC50" i="1"/>
  <c r="AB50" i="1"/>
  <c r="AA50" i="1" s="1"/>
  <c r="Y50" i="1"/>
  <c r="M55" i="23" l="1"/>
  <c r="M55" i="24"/>
  <c r="M55" i="22"/>
  <c r="M25" i="23"/>
  <c r="M25" i="24"/>
  <c r="M25" i="22"/>
  <c r="K50" i="23"/>
  <c r="K50" i="24"/>
  <c r="K50" i="22"/>
  <c r="L50" i="23"/>
  <c r="L50" i="24"/>
  <c r="L50" i="22"/>
  <c r="K50" i="16"/>
  <c r="M25" i="16"/>
  <c r="L50" i="16"/>
  <c r="M55" i="16"/>
  <c r="AG50" i="1"/>
  <c r="M50" i="23" l="1"/>
  <c r="M50" i="22"/>
  <c r="M50" i="24"/>
  <c r="M50" i="16"/>
  <c r="T49" i="1"/>
  <c r="Q49" i="1"/>
  <c r="T48" i="1"/>
  <c r="Q48" i="1"/>
  <c r="T47" i="1"/>
  <c r="Q47" i="1"/>
  <c r="T46" i="1"/>
  <c r="Q46" i="1"/>
  <c r="T45" i="1"/>
  <c r="Q45" i="1"/>
  <c r="J45" i="1"/>
  <c r="I45" i="1"/>
  <c r="H45" i="24" l="1"/>
  <c r="H45" i="23"/>
  <c r="H45" i="22"/>
  <c r="H45" i="16"/>
  <c r="X48" i="1"/>
  <c r="Z49" i="1"/>
  <c r="Y49" i="1" s="1"/>
  <c r="X45" i="1"/>
  <c r="X49" i="1"/>
  <c r="X47" i="1"/>
  <c r="X46" i="1"/>
  <c r="AD46" i="1"/>
  <c r="AC46" i="1" s="1"/>
  <c r="AD48" i="1"/>
  <c r="AC48" i="1" s="1"/>
  <c r="AD47" i="1"/>
  <c r="AD49" i="1"/>
  <c r="AC49" i="1" s="1"/>
  <c r="AD45" i="1"/>
  <c r="AC45" i="1" s="1"/>
  <c r="Z47" i="1"/>
  <c r="Y47" i="1" s="1"/>
  <c r="Z45" i="1"/>
  <c r="Y45" i="1" s="1"/>
  <c r="N45" i="1"/>
  <c r="Z48" i="1"/>
  <c r="Y48" i="1" s="1"/>
  <c r="Z46" i="1"/>
  <c r="Y46" i="1" s="1"/>
  <c r="J45" i="24" l="1"/>
  <c r="J45" i="22"/>
  <c r="J45" i="23"/>
  <c r="J45" i="16"/>
  <c r="AF45" i="1"/>
  <c r="AE45" i="1" s="1"/>
  <c r="AC47" i="1"/>
  <c r="AB45" i="1"/>
  <c r="AA45" i="1" s="1"/>
  <c r="K45" i="23" l="1"/>
  <c r="K45" i="24"/>
  <c r="K45" i="22"/>
  <c r="L45" i="24"/>
  <c r="L45" i="23"/>
  <c r="L45" i="22"/>
  <c r="K45" i="16"/>
  <c r="L45" i="16"/>
  <c r="AG45" i="1"/>
  <c r="T44" i="1"/>
  <c r="Q44" i="1"/>
  <c r="T43" i="1"/>
  <c r="Q43" i="1"/>
  <c r="T42" i="1"/>
  <c r="Q42" i="1"/>
  <c r="T41" i="1"/>
  <c r="Q41" i="1"/>
  <c r="T40" i="1"/>
  <c r="Q40" i="1"/>
  <c r="J40" i="1"/>
  <c r="I40" i="1"/>
  <c r="H40" i="24" l="1"/>
  <c r="H40" i="23"/>
  <c r="H40" i="22"/>
  <c r="M45" i="23"/>
  <c r="M45" i="24"/>
  <c r="M45" i="22"/>
  <c r="H40" i="16"/>
  <c r="M45" i="16"/>
  <c r="X42" i="1"/>
  <c r="X41" i="1"/>
  <c r="Z42" i="1"/>
  <c r="Y42" i="1" s="1"/>
  <c r="Z44" i="1"/>
  <c r="Y44" i="1" s="1"/>
  <c r="X43" i="1"/>
  <c r="AD41" i="1"/>
  <c r="AC41" i="1" s="1"/>
  <c r="X40" i="1"/>
  <c r="X44" i="1"/>
  <c r="AD44" i="1"/>
  <c r="AC44" i="1" s="1"/>
  <c r="AD42" i="1"/>
  <c r="AC42" i="1" s="1"/>
  <c r="AD40" i="1"/>
  <c r="AC40" i="1" s="1"/>
  <c r="AD43" i="1"/>
  <c r="AC43" i="1" s="1"/>
  <c r="Z41" i="1"/>
  <c r="Y41" i="1" s="1"/>
  <c r="Z43" i="1"/>
  <c r="Y43" i="1" s="1"/>
  <c r="Z40" i="1"/>
  <c r="Y40" i="1" s="1"/>
  <c r="N40" i="1"/>
  <c r="T24" i="1"/>
  <c r="Q24" i="1"/>
  <c r="T23" i="1"/>
  <c r="Q23" i="1"/>
  <c r="T22" i="1"/>
  <c r="Q22" i="1"/>
  <c r="T21" i="1"/>
  <c r="Q21" i="1"/>
  <c r="T20" i="1"/>
  <c r="Q20" i="1"/>
  <c r="J20" i="1"/>
  <c r="I20" i="1"/>
  <c r="T19" i="1"/>
  <c r="Q19" i="1"/>
  <c r="T18" i="1"/>
  <c r="Q18" i="1"/>
  <c r="T17" i="1"/>
  <c r="Q17" i="1"/>
  <c r="T16" i="1"/>
  <c r="Q16" i="1"/>
  <c r="T15" i="1"/>
  <c r="Q15" i="1"/>
  <c r="J15" i="1"/>
  <c r="I15" i="1"/>
  <c r="H15" i="24" l="1"/>
  <c r="H15" i="23"/>
  <c r="H15" i="22"/>
  <c r="H20" i="24"/>
  <c r="H20" i="23"/>
  <c r="H20" i="22"/>
  <c r="J40" i="24"/>
  <c r="J40" i="23"/>
  <c r="J40" i="22"/>
  <c r="J40" i="16"/>
  <c r="H20" i="16"/>
  <c r="H15" i="16"/>
  <c r="Z19" i="1"/>
  <c r="Y19" i="1" s="1"/>
  <c r="Z15" i="1"/>
  <c r="Y15" i="1" s="1"/>
  <c r="Z17" i="1"/>
  <c r="Y17" i="1" s="1"/>
  <c r="Z18" i="1"/>
  <c r="Y18" i="1" s="1"/>
  <c r="Z16" i="1"/>
  <c r="Y16" i="1" s="1"/>
  <c r="Z24" i="1"/>
  <c r="Z21" i="1"/>
  <c r="Z22" i="1"/>
  <c r="Y22" i="1" s="1"/>
  <c r="Z20" i="1"/>
  <c r="Y20" i="1" s="1"/>
  <c r="Z23" i="1"/>
  <c r="Y23" i="1" s="1"/>
  <c r="X21" i="1"/>
  <c r="X23" i="1"/>
  <c r="X18" i="1"/>
  <c r="X15" i="1"/>
  <c r="X19" i="1"/>
  <c r="X22" i="1"/>
  <c r="X16" i="1"/>
  <c r="Y21" i="1"/>
  <c r="X17" i="1"/>
  <c r="X20" i="1"/>
  <c r="X24" i="1"/>
  <c r="AB40" i="1"/>
  <c r="AA40" i="1" s="1"/>
  <c r="AF40" i="1"/>
  <c r="AE40" i="1" s="1"/>
  <c r="N15" i="1"/>
  <c r="AD18" i="1"/>
  <c r="AD19" i="1"/>
  <c r="AD15" i="1"/>
  <c r="AD17" i="1"/>
  <c r="AD16" i="1"/>
  <c r="AD21" i="1"/>
  <c r="AD20" i="1"/>
  <c r="AD22" i="1"/>
  <c r="AD24" i="1"/>
  <c r="AD23" i="1"/>
  <c r="N20" i="1"/>
  <c r="Y24" i="1"/>
  <c r="J15" i="24" l="1"/>
  <c r="J15" i="22"/>
  <c r="J15" i="23"/>
  <c r="K40" i="23"/>
  <c r="K40" i="24"/>
  <c r="K40" i="22"/>
  <c r="J20" i="24"/>
  <c r="J20" i="23"/>
  <c r="J20" i="22"/>
  <c r="L40" i="24"/>
  <c r="L40" i="23"/>
  <c r="L40" i="22"/>
  <c r="J15" i="16"/>
  <c r="L40" i="16"/>
  <c r="K40" i="16"/>
  <c r="J20" i="16"/>
  <c r="AG40" i="1"/>
  <c r="AB20" i="1"/>
  <c r="AA20" i="1" s="1"/>
  <c r="AB15" i="1"/>
  <c r="AA15" i="1" s="1"/>
  <c r="K15" i="23" l="1"/>
  <c r="K15" i="24"/>
  <c r="K15" i="22"/>
  <c r="K20" i="23"/>
  <c r="K20" i="24"/>
  <c r="K20" i="22"/>
  <c r="M40" i="23"/>
  <c r="M40" i="24"/>
  <c r="M40" i="22"/>
  <c r="K15" i="16"/>
  <c r="K20" i="16"/>
  <c r="M40" i="16"/>
  <c r="T14" i="1"/>
  <c r="Q14" i="1"/>
  <c r="T13" i="1"/>
  <c r="Q13" i="1"/>
  <c r="T12" i="1"/>
  <c r="Q12" i="1"/>
  <c r="AC23" i="1" l="1"/>
  <c r="AC21" i="1"/>
  <c r="AC19" i="1"/>
  <c r="AC22" i="1"/>
  <c r="AC24" i="1"/>
  <c r="AC18" i="1"/>
  <c r="AC16" i="1"/>
  <c r="AC17" i="1"/>
  <c r="AD12" i="1"/>
  <c r="AC12" i="1" s="1"/>
  <c r="AD13" i="1"/>
  <c r="AC13" i="1" s="1"/>
  <c r="AD14" i="1"/>
  <c r="AC14" i="1" s="1"/>
  <c r="Q11" i="1"/>
  <c r="T11" i="1"/>
  <c r="T10" i="1"/>
  <c r="AF20" i="1" l="1"/>
  <c r="AE20" i="1" s="1"/>
  <c r="AC20" i="1"/>
  <c r="AF15" i="1"/>
  <c r="AE15" i="1" s="1"/>
  <c r="AC15" i="1"/>
  <c r="AD11" i="1"/>
  <c r="Q10" i="1"/>
  <c r="AD10" i="1" s="1"/>
  <c r="J10" i="1"/>
  <c r="L15" i="24" l="1"/>
  <c r="L15" i="22"/>
  <c r="L15" i="23"/>
  <c r="L20" i="24"/>
  <c r="L20" i="23"/>
  <c r="L20" i="22"/>
  <c r="AG15" i="1"/>
  <c r="L15" i="16"/>
  <c r="AG20" i="1"/>
  <c r="L20" i="16"/>
  <c r="Z12" i="1"/>
  <c r="Z10" i="1"/>
  <c r="Y10" i="1" s="1"/>
  <c r="Z11" i="1"/>
  <c r="Z13" i="1"/>
  <c r="Z14" i="1"/>
  <c r="AC11" i="1"/>
  <c r="X13" i="1"/>
  <c r="X12" i="1"/>
  <c r="X14" i="1"/>
  <c r="AC10" i="1"/>
  <c r="X10" i="1"/>
  <c r="X11" i="1"/>
  <c r="I10" i="1"/>
  <c r="H10" i="24" l="1"/>
  <c r="H10" i="22"/>
  <c r="H10" i="23"/>
  <c r="M20" i="23"/>
  <c r="M20" i="24"/>
  <c r="M20" i="22"/>
  <c r="M15" i="23"/>
  <c r="M15" i="24"/>
  <c r="M15" i="22"/>
  <c r="M20" i="16"/>
  <c r="N10" i="1"/>
  <c r="H10" i="16"/>
  <c r="M15" i="16"/>
  <c r="AF10" i="1"/>
  <c r="AE10" i="1" s="1"/>
  <c r="Y13" i="1"/>
  <c r="Y12" i="1"/>
  <c r="Y11" i="1"/>
  <c r="Y14" i="1"/>
  <c r="AB10" i="1"/>
  <c r="AA10" i="1" s="1"/>
  <c r="K10" i="23" l="1"/>
  <c r="K10" i="24"/>
  <c r="K10" i="22"/>
  <c r="L10" i="24"/>
  <c r="L10" i="22"/>
  <c r="L10" i="23"/>
  <c r="J10" i="24"/>
  <c r="J10" i="22"/>
  <c r="J10" i="23"/>
  <c r="L10" i="16"/>
  <c r="J10" i="16"/>
  <c r="K10" i="16"/>
  <c r="AG10" i="1"/>
  <c r="M10" i="23" l="1"/>
  <c r="M10" i="24"/>
  <c r="M10" i="22"/>
  <c r="M10" i="16"/>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<sst xmlns="http://schemas.openxmlformats.org/spreadsheetml/2006/main" count="3008" uniqueCount="694">
  <si>
    <t xml:space="preserve">                                                                         Consejo Superior de la Judicatura</t>
  </si>
  <si>
    <t xml:space="preserve"> MAPA DE RIESGOS SIGCMA</t>
  </si>
  <si>
    <t>DEPENDENCIA (Unidad misional del CSJ o Unidad de la DEAJ o Seccional o CSJ en caso de despachos judiciales certificados)</t>
  </si>
  <si>
    <t>EJECUCIÓN CIVIL MUNICIPAL DE CALI</t>
  </si>
  <si>
    <t>PROCESO (indique el tipo de proceso si es Estratégico. Misional, Apoyo, Evaluación y Mejora y especifique el nombre del proceso)</t>
  </si>
  <si>
    <t>ADMINISTRACIÓN DE JUSTICIA</t>
  </si>
  <si>
    <t>CONSEJO SUPERIOR DE LA JUDICATURA</t>
  </si>
  <si>
    <t>CONSEJO SECCIONAL DE LA JUDICATURA</t>
  </si>
  <si>
    <t>DIRECCIÓN SECCIONAL DE ADMINISTRACIÓN JUDICIAL</t>
  </si>
  <si>
    <t>DESPACHO JUDICIAL CERTIFICADO</t>
  </si>
  <si>
    <t>JUZGADOS DE EJECUCIÓN DE SENTENCIAS CIVILES MUNICIPALES DE CALI Y SU OFICINA DE APOYO</t>
  </si>
  <si>
    <t>FECHA</t>
  </si>
  <si>
    <t>26 de febrero 2021</t>
  </si>
  <si>
    <t>Consejo Superior de la Judicatura</t>
  </si>
  <si>
    <t>Análisis de Contexto</t>
  </si>
  <si>
    <t>ESPECIALIDAD:</t>
  </si>
  <si>
    <t>Ejecución Civil Municipal de Cali</t>
  </si>
  <si>
    <t xml:space="preserve">PROCESO </t>
  </si>
  <si>
    <t>Misionales,  de Apoyo, Estratégico y de Evaluación y Mejora</t>
  </si>
  <si>
    <t>DEPENDENCIA JUDICIAL CERTIFICADA:</t>
  </si>
  <si>
    <t>Ejecución Civil Municipal de Cali: 10 Despachos Judiciales y Oficina de Apoyo</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</si>
  <si>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</si>
  <si>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</si>
  <si>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</si>
  <si>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</si>
  <si>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</si>
  <si>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</si>
  <si>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</si>
  <si>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</si>
  <si>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</si>
  <si>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Modificación de la normatividad vigente aplicable a los procesos que implique adecuación de los procesos en curso.</t>
  </si>
  <si>
    <t xml:space="preserve">Actualización de la normatividad en las diferentes especialidades por parte de la  Escuela Judicial Rodrigo Lara Bonilla ayudando a mejora del Sistema Judicial con mayor agilidad en el trámite procesal y prestación del servicio de administración de justicia. </t>
  </si>
  <si>
    <t>Modificacion de la estructura organizacional de la rama judicial o del régimen de Carrera Judicial.</t>
  </si>
  <si>
    <t>Mejoramiento y ampliación de la planta de personal y número de juzgados para reducir carga permanente y acortar los tiempos de los procesos.</t>
  </si>
  <si>
    <t>Aplicabilidad de nuevas normas a consencuencia del COVID-19</t>
  </si>
  <si>
    <t>Económicos y Financieros( disponibilidad de capital, liquidez, mercados financieros, desempleo, competencia.)</t>
  </si>
  <si>
    <t>Asignación presupuestal no ajustada a las necesidades reales de la Rama Judicial</t>
  </si>
  <si>
    <t>Planeación a partir de las necesidades reales.</t>
  </si>
  <si>
    <t xml:space="preserve">Afectacion en la economia incrementa la criminalidad generado por el desempleo ocasionando una mayor demanda y congestión judicial </t>
  </si>
  <si>
    <t>Incremento del presupuesto asignado a la Rama Judicial para el desarrollo misional de la administración de justicia.</t>
  </si>
  <si>
    <t>Sociales  y culturales (cultura, religión, demografía, responsabilidad social, orden público.)</t>
  </si>
  <si>
    <t>No realización de audiencias presenciales por falta de recursos económicos para acudir a las sedes judiciales o no deseo de hacerlo por falta de credibilidad en la justicia de las partes interesadas externas y desconocimiento de los lineamientos de la prestación del servicio virtual.</t>
  </si>
  <si>
    <t>Incremento de la credibilidad y confianza en la administracion de justicia en la comunidad con la certificaciónes de las normas ISO 9001:2015 y Norma Técnica  NTC 6256:2018 y Guía Técnica de la Rama Judicial en los despachos judiciales.</t>
  </si>
  <si>
    <t>Afectación del orden público generando la imposibilidad de ingresar a las sedes ocasionando una mayor demanda judicial y congestión judicial.</t>
  </si>
  <si>
    <t>Servicio de acompañamiento de la Policía Nacional para desarrollar diligencias judiciales y la necesidad de asignar seguridad privada permanente a las sedes que carezcan de ella.</t>
  </si>
  <si>
    <t>Tecnológicos (desarrollo digital,avances en tecnología, acceso a sistemas de información externos, gobierno en línea.</t>
  </si>
  <si>
    <t>Insuficiencia de los medios tecnológicos y conectividad en las depedencias de la Rama Judicial</t>
  </si>
  <si>
    <t>Ampliación de los canales virtuales y su socialización acorde con las politicas de MinTics.</t>
  </si>
  <si>
    <t>Falta de conocimiento y capacitación de las partes interesadas externas en la totalidad de las herramientas tecnológicas dispuestas para prestar el servicio de justicia.</t>
  </si>
  <si>
    <t xml:space="preserve">Escalar ante la Agencia Nacional de Defensa Jurídica del Estado la necesidad de la creación de un aplicativo de diligenciamiento obligatorio por todas las autoridades que cumplan funciones públicas, relativo a los procesos que han promovido o promuevan en su contra. </t>
  </si>
  <si>
    <t>Falta de una herramienta tecnólogica que integre  actividades interdependientes entre dos o más entidades (Fiscalía, defensoría del pueblo, policia, , etc.) para agendamientos mas ágiles, eficaces y eficiente de las audiencias y lograr el  cumplimiento óptimo de la audiencia en pro de la descongestión judicial.</t>
  </si>
  <si>
    <t>Ausencia de portal único de información del Estado (Ramas del poder, órganos autónomos y demás entes especiales), que garantice la consulta de información en línea de toda la información oficial. -Gobierno en Línea).</t>
  </si>
  <si>
    <t>Avance paulatino en la ampliación de la cobertura del programa Gobierno en Línea que integre toda la información que debe ser de conocimiento público.</t>
  </si>
  <si>
    <t>Legales y reglamentarios (estándares nacionales, internacionales, regulacion )</t>
  </si>
  <si>
    <t>Desactualización en cambios normativos y jurisprudenciales</t>
  </si>
  <si>
    <t>Capacitaciones de los cambios normativos por las plataformas digitales en las diferentes jurisdicciones.</t>
  </si>
  <si>
    <t>AMBIENTALES: emisiones y residuos, energía, catástrofes naturales, desarrollo sostenible.</t>
  </si>
  <si>
    <t>La declaratoria de Pandemia por Contagio de la Covid 19 </t>
  </si>
  <si>
    <t>Existencia de protocolos de bioseguridad específicos para el sector justicia</t>
  </si>
  <si>
    <t>No comtemplar las modificaciones en materia ambiental de acuerdo con las disposiciones legales nacionales y locales.</t>
  </si>
  <si>
    <t xml:space="preserve">Estrategias del Gobierno Nacional definidas en el Plan de Desarrollo 2018 -2022, donde se busca fortalecer el modelo de desarrollo economico, ambiental y social. </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</si>
  <si>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</si>
  <si>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</si>
  <si>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Contemplación de los fenomenos naturales (Inundación, quema de bosques, sismo, vendavales).
</t>
  </si>
  <si>
    <t>Con la pandemia del COVID - 19, se han fomentado nuevas estrategias para impartir justicia, que contribuyen a la disminución de los impactos ambientales que genera el desarrollo de éstas actividades en sitio.</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</si>
  <si>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</si>
  <si>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</si>
  <si>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</si>
  <si>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</si>
  <si>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</si>
  <si>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planeación,  seguimiento y evaluación del despacho judicial.</t>
  </si>
  <si>
    <t>Elaboración e implementación del Plan de acción para la Especialidad de Ejecución Civil Municipal</t>
  </si>
  <si>
    <t xml:space="preserve">Falta de liderazgo y trabajo en equipo de los líderes de proceso. 
</t>
  </si>
  <si>
    <t>Personal integrado por servidores judiciales de alto nivel profesional y capacitado para llevar a cabo las funciones asignadas. </t>
  </si>
  <si>
    <t>El desconocimiento del SIGCMA para la calidad del sistema y un mejor servicio a las partes interesadas.</t>
  </si>
  <si>
    <t>Avance en la formación del Juez como Lider de Proceso con bases orientadas al direccionamiento de la planeación y gestión de su despacho.</t>
  </si>
  <si>
    <t>Ausencia de apropiación del rol asignado en el  SIGCMA.</t>
  </si>
  <si>
    <t>Cualificación de los requisitos para el ingreso y permanencia de servidores judiciales en la Rama Judicial</t>
  </si>
  <si>
    <t>Falta de estandarización de los procesos y procedimientos del SIGCMA por especialidad y jurisdicción.</t>
  </si>
  <si>
    <t>Asignación de responsabilidades mediante acto administrativo y rotación de funciones como líder.</t>
  </si>
  <si>
    <t>Falta de tiempo para asistir a las capacitaciones y actualizaciones en las herramientas del SIGCMA.</t>
  </si>
  <si>
    <t>Capacitación recibida en normas ISO estructuras de alto nivel.</t>
  </si>
  <si>
    <t xml:space="preserve">Autogestión del conocimiento.
</t>
  </si>
  <si>
    <t>Normalización y estandarización de los comites del SIGCMA a nivel nacional por parte de la Coordinación Nacional del SIGCMA.</t>
  </si>
  <si>
    <t>Definición de roles y responsabilidades de los  líderes de proceso, para el funcionamiento del SIGCMA.</t>
  </si>
  <si>
    <t>Formación del Juez en  normas  de estructura de alto nivel y en los temas referentes al SIGCMA</t>
  </si>
  <si>
    <t>El compromiso de la Alta Dirección y de los líderes de proceso, para ampliar, mantener y mejora el SIGCMA</t>
  </si>
  <si>
    <t>Recursos financieros (presupuesto de funcionamiento, recursos de inversión</t>
  </si>
  <si>
    <t>Insuficiencia de recursos económicos, físicos y humanos destinados al mantenimiento del SIGCMA (Interno)</t>
  </si>
  <si>
    <t>Aprovechamiento de licencias de microsoft Oficce 365 y aplicativos de la Rama Judicial</t>
  </si>
  <si>
    <t>Falta de presupuesto para la adecuada gestión judicial.</t>
  </si>
  <si>
    <t>Personal
( competencia del personal, disponibilidad, suficiencia, seguridad
y salud ocupacional.)</t>
  </si>
  <si>
    <t>Insuficiencia de  personal para la carga laboral presentada, para atender la función misional de los despachos judiciales y las partes interesadas, debido a la carga laboral propia, el aumento de asuntos a conocer y el paso a paso para la realización de la administración de justicia virtual.</t>
  </si>
  <si>
    <t>Compromiso en el desarrollo de las  funciones asignadas al personal adscrito a la depedencia judicial, optimizando un adecuado clima organizacional y un aumento de la productividad.</t>
  </si>
  <si>
    <t xml:space="preserve">Extensión de los horarios laborales ante la alta carga laboral, con afectación del bienestar físico y emocional de los servidores judiciales. </t>
  </si>
  <si>
    <t>Falta de separación de los espacios laboral, personal y familiar derivado de trabajo remoto.</t>
  </si>
  <si>
    <t>Ausencia de condiciones de seguridad y salud ocupacional en el trabajo en casa.</t>
  </si>
  <si>
    <t>Falta de tiempo para acceder a la formación  en herramientas tecnológicas y a diferentes capacitaciones de alto interes.</t>
  </si>
  <si>
    <t>Disposición para el aprendizaje autodirigido.</t>
  </si>
  <si>
    <t>Resistencia a la gestión del conocimiento y a la gestión del cambio.</t>
  </si>
  <si>
    <t>Capacitación en habilidades emocionales y organización del trabajo con apoyo en la ARL.</t>
  </si>
  <si>
    <t>Falta de fortalecimiento en lo relativo al SIGCMA, a modelos de gestión, seguridad informatica, normas antisoborno, normas de bioseguridad etc.,  por parte de algunos servidores judiciales</t>
  </si>
  <si>
    <t xml:space="preserve">
</t>
  </si>
  <si>
    <t>Proceso
(capacidad, diseño, ejecución, proveedores, entradas, salidas,
gestión del conocimiento)</t>
  </si>
  <si>
    <t>Incremento de solicitudes vía correo electrónico como principal canal de comunicación conocido por los usuarios.</t>
  </si>
  <si>
    <t>Ampliación y divulgación de otros canales de comunicación y suministro de información a los usuarios a través de micrositios, celular, whatsapp, etc.</t>
  </si>
  <si>
    <t>Congestión judicial derivada de la no realización de audiencias programadas por aplazamiento o incumplimiento de las partes interesadas.</t>
  </si>
  <si>
    <t xml:space="preserve">Alta carga laboral que hace imposible el cumplimiento de algunos términos judiciales. </t>
  </si>
  <si>
    <t xml:space="preserve">Tecnológicos </t>
  </si>
  <si>
    <t>Fallas e insuficiencia de las herramientas tecnológicas y de  formación dispuestas para prestar el servicio de justicia, igualmente en la conformación y gestión del expediente digital.</t>
  </si>
  <si>
    <t>Implementación de herramientas tecnológicas para la totalidad de las actividades que abarca el proceso de conocimiento simplificando trámites, mejorando la comunicación interna de los servidores judiciales y dependencias y erradicando el uso de papel para la gestión de los expedientes.</t>
  </si>
  <si>
    <t>Falta de implementación del expediente digital en todas las dependencias y despachos judiciales</t>
  </si>
  <si>
    <t>Avance en la implementación del expediente digital y nuevos de aplicativos para la mejor gestión del juzgado</t>
  </si>
  <si>
    <t>Insuficiencia  de  recursos tecnológicos (hardware y software) para los empleados en trabajo remoto e implementación de un software que agilice las liquidaciones de crédito y permita la toma de desiciones efectiva por parte de los despachos judiciales.</t>
  </si>
  <si>
    <t>Desarrollos de aplicativos propios para elaboración de comunicaciones y firma electrónica.</t>
  </si>
  <si>
    <t>Carencia de internet y  conectividad  adecuada equipos en las sedes judiciales y salas de audiencias.</t>
  </si>
  <si>
    <t xml:space="preserve">Existencia de protocolos para la realización de audiencias virtuales y guía de consultas de procesos en línea </t>
  </si>
  <si>
    <t>Duplicidad de solicitud de la misma información por parte de diferentes dependencias y entidades del sector público, cuya atención retrasa la actividad judicial.</t>
  </si>
  <si>
    <t>Deficiencia en la atención y solución de casos por parte de la mesa de ayuda. </t>
  </si>
  <si>
    <t xml:space="preserve">Documentación ( Actualización, coherencia, aplicabilidad) </t>
  </si>
  <si>
    <t>Desactualización de documentación propia de las actividades del despacho, del SIGCMA  a raíz de los nuevos métodos implementados.</t>
  </si>
  <si>
    <t>Formatos estandarizados impartidos  desde la Coordinación Nacional del SIGCMA para la mejor prestación del servicio.</t>
  </si>
  <si>
    <t>Micrositio de fácil acceso a los documentos propios del Sistema Integrado de Gestión y Control de la Calidad y el Medio Ambiente.</t>
  </si>
  <si>
    <t>Desconocimiento e inaplicabilidad de las Tablas de Retención Documental (TRD)</t>
  </si>
  <si>
    <t>Infraestructura física (suficiencia, comodidad)</t>
  </si>
  <si>
    <t>Falta de espacio físico en los despachos judiciales para la ubicación del personal, realización de las audiencias presenciales cuando se requiera y contar con mejores ambientes de trabajo.</t>
  </si>
  <si>
    <t>Insuficiencia de espacio, mobiliarios y archivadores para mantener los documentos, el tiempo establecido en la tabla de retención documental antes de su archivo definitivo. </t>
  </si>
  <si>
    <t>Mobiliario e instalaciones para el personal de trabajo que no van acorden con los estándares de salud ocupacional. Instalaciones sin salidas de emergencia y espacios no acordes con las normas de seguridad en el trabajo.</t>
  </si>
  <si>
    <t>Falta de seguridad en áreas de acceso a los despachos judiciales.</t>
  </si>
  <si>
    <t>Elementos de trabajo (papel, equipos)</t>
  </si>
  <si>
    <t xml:space="preserve">Insuficiencia de equipos tecnológicos, internet para el trabajo presencial y  virtual.
</t>
  </si>
  <si>
    <t>Disminución notoria del uso del papel a causa de la implementación de medios tecnológicos.</t>
  </si>
  <si>
    <t>Comunicación Interna (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</si>
  <si>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</si>
  <si>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r>
      <t xml:space="preserve">Adquisición de herramientas tecnológicas tales como </t>
    </r>
    <r>
      <rPr>
        <i/>
        <sz val="10"/>
        <rFont val="Arial"/>
        <family val="2"/>
      </rPr>
      <t>Teams</t>
    </r>
    <r>
      <rPr>
        <sz val="10"/>
        <rFont val="Arial"/>
        <family val="2"/>
      </rPr>
      <t xml:space="preserve"> y </t>
    </r>
    <r>
      <rPr>
        <i/>
        <sz val="10"/>
        <rFont val="Arial"/>
        <family val="2"/>
      </rPr>
      <t>Planner</t>
    </r>
    <r>
      <rPr>
        <sz val="10"/>
        <rFont val="Arial"/>
        <family val="2"/>
      </rPr>
      <t xml:space="preserve"> para optimizar el flujo de información al interior de los despachos judiciales y garantizar la comunicación interna.</t>
    </r>
  </si>
  <si>
    <t>Fluctuaciones en el suministro de internet y acceso a la plataformas de la Rama Judicial. Carencia de amplios canales o autopistas de internet que faciliten la gestión judicial.</t>
  </si>
  <si>
    <t>Falta de comunicación asertiva con los usuarios internos.</t>
  </si>
  <si>
    <t>AMBIENTALES</t>
  </si>
  <si>
    <t>Desconocimiento del Plan de Gestión Ambiental que aplica para la Rama Judicial Acuerdo PSAA14-10160</t>
  </si>
  <si>
    <t xml:space="preserve">Disminución significativa en el consumo de servicios públicos por efecto de la aplicación del aforo en las sedes judiciales </t>
  </si>
  <si>
    <t>Disminución en el uso de papel, toners y demás elementos de oficina al implementar el uso de medios tecnológicos.</t>
  </si>
  <si>
    <t xml:space="preserve">ESTRATEGIAS/ACCIONES </t>
  </si>
  <si>
    <t>ESTRATEGIAS  DOFA</t>
  </si>
  <si>
    <t>ESTRATEGIA/ACCIÓN/ PROYECTO</t>
  </si>
  <si>
    <t xml:space="preserve">GESTIONA </t>
  </si>
  <si>
    <t xml:space="preserve">DOCUMENTADA EN </t>
  </si>
  <si>
    <t>A</t>
  </si>
  <si>
    <t>O</t>
  </si>
  <si>
    <t>D</t>
  </si>
  <si>
    <t>F</t>
  </si>
  <si>
    <t>Incluir en la programación de la agenda del Juzgado,  espacios de actualización y capacitación periódica sobre la normatividad vigente y el SIGCMA, asi como espacios de asistencia a capacitaciones y formación autodirigida.</t>
  </si>
  <si>
    <t>1,2,3,12</t>
  </si>
  <si>
    <t xml:space="preserve">2,3,15,25,32,35
</t>
  </si>
  <si>
    <t xml:space="preserve">10,14,15
</t>
  </si>
  <si>
    <t xml:space="preserve">Plan de acción </t>
  </si>
  <si>
    <t>Actualizar manuales de funciones, plan de control interno y procedimientos del Juzgado para facilitar transiciones o cambios de personal.</t>
  </si>
  <si>
    <t>4,5,6,32</t>
  </si>
  <si>
    <t>4,5,9,13</t>
  </si>
  <si>
    <t xml:space="preserve">Mapa  de riesgos </t>
  </si>
  <si>
    <t>Realizar programación de audiencias acorde con el tiempo de duración para reducir número de audiencias no realizadas e incrementar el número de salidas.</t>
  </si>
  <si>
    <t>17,18,22</t>
  </si>
  <si>
    <t>Implementar modelos operativos de preparación de audiencias (MOPAS) y guías de realización de audiencias para reducir el tiempo de las diligencias.</t>
  </si>
  <si>
    <r>
      <t xml:space="preserve">Ampliar y divulgar canales de comunicación con las partes interesadas, internas y  externas (micrositio, </t>
    </r>
    <r>
      <rPr>
        <i/>
        <sz val="10"/>
        <color theme="1"/>
        <rFont val="Arial"/>
        <family val="2"/>
      </rPr>
      <t xml:space="preserve">whatsapp, </t>
    </r>
    <r>
      <rPr>
        <sz val="10"/>
        <color theme="1"/>
        <rFont val="Arial"/>
        <family val="2"/>
      </rPr>
      <t>celular) que permitan visibilizar la labor del juzgado y contribuir al aprestigiamento de la administración de justicia.</t>
    </r>
  </si>
  <si>
    <t>6,8,9</t>
  </si>
  <si>
    <t>14,19,33</t>
  </si>
  <si>
    <t>12,16,17,24</t>
  </si>
  <si>
    <t>Facilitar la asistencia virtual o remota a las audiencias de quienes no acudan a las sedes judiciales cuando la audiencia se realiza de forma presencial.</t>
  </si>
  <si>
    <t>13,21,31</t>
  </si>
  <si>
    <t>12,16,17,18,20,24</t>
  </si>
  <si>
    <t>Divulgar los distintos medios,  formas de acceso e instructivos para asistir a las audiencias virtuales y  gestionar la conexión desde la sede judicial de aquellas partes interesadas que no cuenten con medios tecnógicos o conocimientos para hacerlo.</t>
  </si>
  <si>
    <t>Realizar reuniones trimestrales de planeación, seguimiento y evaluación de la gestión del Juzgado.</t>
  </si>
  <si>
    <t>1,2,3,4,6</t>
  </si>
  <si>
    <t>1,2,3,5,9,13</t>
  </si>
  <si>
    <t>Realizar por parte del lider del SIGCMA del juzgado capacitación y seguimiento periódico de cumplimiento del sistema complementado con las capacitaciones realizadas por la Coordinación  Nacional del SIGCMA.</t>
  </si>
  <si>
    <t>3,4,5,6,7,15,25,35</t>
  </si>
  <si>
    <t>1, 2,3,4,5,6,9,10,11,21,22</t>
  </si>
  <si>
    <r>
      <t xml:space="preserve">Utilizar herramientas tecnológicas de comunicación interna como </t>
    </r>
    <r>
      <rPr>
        <i/>
        <sz val="10"/>
        <rFont val="Arial"/>
        <family val="2"/>
      </rPr>
      <t>Teams</t>
    </r>
    <r>
      <rPr>
        <sz val="10"/>
        <rFont val="Arial"/>
        <family val="2"/>
      </rPr>
      <t xml:space="preserve"> y </t>
    </r>
    <r>
      <rPr>
        <i/>
        <sz val="10"/>
        <rFont val="Arial"/>
        <family val="2"/>
      </rPr>
      <t>Planner</t>
    </r>
    <r>
      <rPr>
        <sz val="10"/>
        <rFont val="Arial"/>
        <family val="2"/>
      </rPr>
      <t xml:space="preserve">  que permitan respetar los horarios laborales y espacios personales y familiares de los servidores judiciales.</t>
    </r>
  </si>
  <si>
    <t>7,8,9,10,11</t>
  </si>
  <si>
    <t>12,13,14,15,24</t>
  </si>
  <si>
    <t>Solicitar apoyo y seguimiento a las condiciones y riesgos laborales por parte de la ARL así como fomentar la asistencia a las actividades programadas por esta.</t>
  </si>
  <si>
    <t xml:space="preserve">Conocer e implementar las diferentes herramientas tecnológicas dispuestas para la prestación del servicios de justicia, la realización de audiencias virtuales y la gestión del expediente judicial. </t>
  </si>
  <si>
    <t>8,17,20</t>
  </si>
  <si>
    <t>12,17,18,22</t>
  </si>
  <si>
    <t>Solicitar apoyo a la Dirección Ejecutiva Seccional de Administración Judicial en el suministro de recursos humano y/o tecnólogicos para los servidores judiciales.</t>
  </si>
  <si>
    <t>4,8,9,10,11</t>
  </si>
  <si>
    <t>3,7,8,9,12</t>
  </si>
  <si>
    <t>7,8,9,19,20,21,22,27,28,29,31</t>
  </si>
  <si>
    <t>12,17,18,19</t>
  </si>
  <si>
    <t>Solicitar apoyo al CENDOJ, para realización de capacitaciones en tablas de retención documental (TRD)</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</si>
  <si>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</si>
  <si>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</si>
  <si>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</si>
  <si>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</si>
  <si>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</si>
  <si>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</si>
  <si>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</si>
  <si>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</si>
  <si>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</si>
  <si>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</si>
  <si>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</si>
  <si>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</si>
  <si>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</si>
  <si>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</si>
  <si>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</si>
  <si>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</si>
  <si>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</si>
  <si>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</si>
  <si>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</si>
  <si>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</si>
  <si>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</si>
  <si>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</si>
  <si>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</si>
  <si>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</si>
  <si>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</si>
  <si>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de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</si>
  <si>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</si>
  <si>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</si>
  <si>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</si>
  <si>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</si>
  <si>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</si>
  <si>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</si>
  <si>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</si>
  <si>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</si>
  <si>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</si>
  <si>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</si>
  <si>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</si>
  <si>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</si>
  <si>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</si>
  <si>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</si>
  <si>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</si>
  <si>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</si>
  <si>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</si>
  <si>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</si>
  <si>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</si>
  <si>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</si>
  <si>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</si>
  <si>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</si>
  <si>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</si>
  <si>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</si>
  <si>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</si>
  <si>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</si>
  <si>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</si>
  <si>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</si>
  <si>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</si>
  <si>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</si>
  <si>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</si>
  <si>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</si>
  <si>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</si>
  <si>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</si>
  <si>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</si>
  <si>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</si>
  <si>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</si>
  <si>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Administración de Justicia</t>
  </si>
  <si>
    <t>Objetivo:</t>
  </si>
  <si>
    <t>Alcance:</t>
  </si>
  <si>
    <t>Despachos Judiciales y Oficina de Apoyo para los Juzgados Civiles Municipales de Ejecución de Sentencias de Cali.</t>
  </si>
  <si>
    <t>Identificación del riesgo</t>
  </si>
  <si>
    <t>Análisis del riesgo inherente</t>
  </si>
  <si>
    <t>Evaluación del riesgo - Valoración de los controles</t>
  </si>
  <si>
    <t>Evaluación del riesgo - Nivel del riesgo residual</t>
  </si>
  <si>
    <t>Plan de Acción</t>
  </si>
  <si>
    <t>N.</t>
  </si>
  <si>
    <t>Riesgo</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</si>
  <si>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</si>
  <si>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</si>
  <si>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</si>
  <si>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</si>
  <si>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</si>
  <si>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</si>
  <si>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</si>
  <si>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</si>
  <si>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</si>
  <si>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</si>
  <si>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</si>
  <si>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</si>
  <si>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</si>
  <si>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</si>
  <si>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</si>
  <si>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</si>
  <si>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</si>
  <si>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</si>
  <si>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</si>
  <si>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</si>
  <si>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</si>
  <si>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</si>
  <si>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Vencimiento de Términos</t>
  </si>
  <si>
    <t>Afectación en la Prestación del Servicio de Justicia</t>
  </si>
  <si>
    <t xml:space="preserve">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4.Demora en la entrega del reparto por parte de la Oficina de Apoyo.
5.Afectación del orden público, genera mayor demanda y congestión de la justicia.
</t>
  </si>
  <si>
    <t xml:space="preserve"> Actuaciones procesales después del vencimiento de los términos legales  </t>
  </si>
  <si>
    <t xml:space="preserve">Posibilidad de vulneración de los derechos fundamentales y economicos de los ciudadanos  debido a las  actuaciones procesales después del vencimiento de los términos legales  </t>
  </si>
  <si>
    <t>Usuarios, productos y prácticas organizacionales</t>
  </si>
  <si>
    <t>Cualquier afectación a la violacion de los derechos de los ciudadanos se considera con consecuencias altas</t>
  </si>
  <si>
    <t>Archivo de  control y seguimiento de vencimientos de términos(estados, justicia XXI, Intranet, one drive-traslados, micrositio de la pagina web, carpeta compartida de excel para publicaciones de remate.</t>
  </si>
  <si>
    <t>Preventivo</t>
  </si>
  <si>
    <t>Manual</t>
  </si>
  <si>
    <t>Documentado</t>
  </si>
  <si>
    <t>Continua</t>
  </si>
  <si>
    <t>Con Registro</t>
  </si>
  <si>
    <t>Reducir(mitigar)</t>
  </si>
  <si>
    <t>Generar alertas en la Intranet que permitan el paso a Despacho de la solicitud de manera oportuna, eficiente y eficaz. Revisión de todos los archivos adjuntos en los correos electrónicos allegados en el día para determinar la importancia del mismo.  Priorizar el impulso de los procesos mas antiguos en los Despachos Judiciales</t>
  </si>
  <si>
    <t>Líder de Gestión Documental - Despachos Judiciales</t>
  </si>
  <si>
    <t>Trimestral</t>
  </si>
  <si>
    <t>En curso</t>
  </si>
  <si>
    <t>Redistribución de funciones asignadas al personal del despacho y oficina de apoyo.</t>
  </si>
  <si>
    <t>Archivo reporte de solicitudes allegadas al despacho judicial y el control respectivo para el cumplimiento de los términos procesales</t>
  </si>
  <si>
    <t>Archivo de control diario del seguimiento de la entrega del expediente al despacho</t>
  </si>
  <si>
    <t>Herramientas tecnologicas adoptadas por la entidad para lograr cumplir todas las actividades planificadas por medio del trabajo en Casa( acceso remoto, herramientas colaborativas-implementacion expediente digital.)</t>
  </si>
  <si>
    <t>Suspensión o no realización de las Audiencias Programadas</t>
  </si>
  <si>
    <t xml:space="preserve">1.Falta de herramientas tecnológicas que permitan el buen desarrollo de la audiencia (Sistema de Grabación, Software, Hardware, microfonos, diademas entre otros)
2.Programación de audiencias sin tener en cuenta tiempos de duración para su realización y los tiempos para publicación de audiencia.
3.Falta de comunicación oportuna, errores en la notificación a las partes interesadas externas
4.Carencia de internet, o energia y  conectividad adecuada para los  equipos en las sedes judiciales y salas de audiencias.
</t>
  </si>
  <si>
    <t>Incumplimiento en la realización de las audiencias programadas</t>
  </si>
  <si>
    <t>Posibilidad de vulneración de los derechos fundamentales  y economicos de los ciudadanos  debido al Incumplimiento en la realización de las audiencias programadas</t>
  </si>
  <si>
    <t>Afecta la Prestación del Servicio de Administración de Justicia en 5%</t>
  </si>
  <si>
    <t>Revisión diaria del procedimiento de verificación  de los equipos antes de iniciar las audiencias(Asistente administrativo secretaria-Juez)</t>
  </si>
  <si>
    <t>Aceptar</t>
  </si>
  <si>
    <t>N/A</t>
  </si>
  <si>
    <t>Planear con antelación  y  programar  la audiencias según  la complejidad de la audiencia(señidos CGP)</t>
  </si>
  <si>
    <t>Revisión periódica de las comunicaciones por parte de la Oficina de Apoyo.</t>
  </si>
  <si>
    <t xml:space="preserve">Soporte periódico del área tecnólogica </t>
  </si>
  <si>
    <t>Incumplimiento de los objetivos y metas trazadas para el cumplimiento de los términos legales.</t>
  </si>
  <si>
    <t>Incumplimiento de las metas establecidas</t>
  </si>
  <si>
    <r>
      <t>1.Imprecisión al establecer lineamientos de planeaciòn  para el desarrollo de las tareas propias del despacho.
2.Deficiencia en las competencias necesarias del personal del despacho. 
3.Insuficiencia de equipos,</t>
    </r>
    <r>
      <rPr>
        <sz val="11"/>
        <rFont val="Calibri"/>
        <family val="2"/>
        <scheme val="minor"/>
      </rPr>
      <t xml:space="preserve"> falla de los equipos </t>
    </r>
    <r>
      <rPr>
        <sz val="11"/>
        <color theme="1"/>
        <rFont val="Calibri"/>
        <family val="2"/>
        <scheme val="minor"/>
      </rPr>
      <t xml:space="preserve">y soporte tecnológicos para el trabajo presencial y  virtual.
5.Insuficiencia de personal para la carga laboral presentada.
</t>
    </r>
  </si>
  <si>
    <t>Alto  volumen  de los trámites procesales</t>
  </si>
  <si>
    <t>Posibilidad de Incumplimiento de las metas establecidas debido al alto de volumen  de trámites procesales</t>
  </si>
  <si>
    <t>Incumplimiento máximo del 5% de la meta planeada</t>
  </si>
  <si>
    <t>Seguimiento periódico al Plan de Acción y Planeador establecido por el despacho judicial.</t>
  </si>
  <si>
    <t>Revisión y seguimientos periódicos por parte del Juez y director para el fortalecimiento de las competencias a traves  de la Escuela Judicial Rodrigo Lara Bonilla.</t>
  </si>
  <si>
    <t>Asistencia y soporte tecnólogico y utilización de las herramientas tecnológicas proporcionadas por la entidad.</t>
  </si>
  <si>
    <t>Redistribución de funciones asignadas al personal del despacho</t>
  </si>
  <si>
    <t xml:space="preserve">Inexactitud en el registro de la gestion de los procesos misionales y actuaciones administrativa </t>
  </si>
  <si>
    <r>
      <t xml:space="preserve">1.  información con error o no  registrada en los aplicativos Justicia XXI, SIERJU-BI, one drive y mercurio.
2.Insuficiencia de personal para la carga laboral presentada. </t>
    </r>
    <r>
      <rPr>
        <b/>
        <sz val="11"/>
        <color rgb="FF00B050"/>
        <rFont val="Calibri"/>
        <family val="2"/>
        <scheme val="minor"/>
      </rPr>
      <t xml:space="preserve">
</t>
    </r>
    <r>
      <rPr>
        <sz val="11"/>
        <color theme="1"/>
        <rFont val="Calibri"/>
        <family val="2"/>
        <scheme val="minor"/>
      </rPr>
      <t>3.Fallas en la funcionalidad de los aplicativos    
4.Incremento de solicitudes  por la  alta demanda judiciales 
5.</t>
    </r>
    <r>
      <rPr>
        <sz val="11"/>
        <rFont val="Calibri"/>
        <family val="2"/>
        <scheme val="minor"/>
      </rPr>
      <t>Inexistencia de control del registro de la información.</t>
    </r>
    <r>
      <rPr>
        <sz val="11"/>
        <color rgb="FFFF0000"/>
        <rFont val="Calibri"/>
        <family val="2"/>
        <scheme val="minor"/>
      </rPr>
      <t xml:space="preserve"> </t>
    </r>
  </si>
  <si>
    <t xml:space="preserve">Inadecuado registro de la gestion de los procesos misionales y actuaciones administrativa </t>
  </si>
  <si>
    <t xml:space="preserve">Posibilidad de incumplimiento de las metas establecidas debido al  inadecuado registro de la gestion de los procesos misionales y actuaciones administrativa </t>
  </si>
  <si>
    <t>Seguimientos de control  periódico para el registro de la información</t>
  </si>
  <si>
    <t>Reportar periódicamente los incidentes de fallas  técnicas de los aplicativos utilizados.</t>
  </si>
  <si>
    <t>Sin documentar</t>
  </si>
  <si>
    <t>Sin Registro</t>
  </si>
  <si>
    <t>Cambios en la  planeación  y redistribución de funciones asignadas al personal, asi como la rotación de personal.</t>
  </si>
  <si>
    <t>Verificación de los registros por parte de cada uno de los servidores Judiciales implicados en la tarea subsiguiente.</t>
  </si>
  <si>
    <t>Inconsistencias en el reparto</t>
  </si>
  <si>
    <t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los procesos ejecutivos  entre los Despachos competentes, dentro del término establecido. 
5. Errores en el diligenciamiento del acta de reparto.
</t>
  </si>
  <si>
    <t>Falencia en la gestión, control y seguimiento del proceso de reparto en procesos ejecutivos.</t>
  </si>
  <si>
    <t>Posibilidad de incumplimiento de las metas establecidas debido a la falencia en la gestión, control y seguimiento del proceso de reparto</t>
  </si>
  <si>
    <t>Ejecución y Administración de Procesos</t>
  </si>
  <si>
    <t>Establecimiento de lineamientos y politicas claras de planeación y revisión del procedimiento establecido   en el reparto ( procedimiento y lista de chequeo)</t>
  </si>
  <si>
    <t xml:space="preserve"> Redistribución de funciones asignadas al personal </t>
  </si>
  <si>
    <t>Revisión periódica del administrador del sistema para cumpla lo previsto en el Acuerdo que regula el órden de los Despachos para el reparto.(Oficina judicial)</t>
  </si>
  <si>
    <t xml:space="preserve"> En cuanto a los ejecutivos en la oficina de apoyo se genera un informe mensual y diario de procesos repartidos por despacho.</t>
  </si>
  <si>
    <t>Revisión permanente de los datos consignados en el acta de reparto para confirmar que coincidan con el expediente.contrastado vs el expediente y  matriz excel del reparto diario.y se documenta en el exp digital.</t>
  </si>
  <si>
    <t>Error en las notificaciones judiicales</t>
  </si>
  <si>
    <r>
      <t xml:space="preserve">1. Falta de seguimiento y control del cumplimiento efectivo de la actividad asignada. 
2. Falta de informaciòn en </t>
    </r>
    <r>
      <rPr>
        <sz val="11"/>
        <rFont val="Calibri"/>
        <family val="2"/>
        <scheme val="minor"/>
      </rPr>
      <t>terminos de calidad, suficiencia y pertinencia</t>
    </r>
    <r>
      <rPr>
        <sz val="11"/>
        <color theme="1"/>
        <rFont val="Calibri"/>
        <family val="2"/>
        <scheme val="minor"/>
      </rPr>
      <t xml:space="preserve"> para realizar la actividad (correos errados, direcciones erradas de las partes, información incompleta en la providencia). 
3. Falta de recursos, medios electrònicos y tecnològicos para el cumplimiento de la actividad.  
4.Carencia de vinculaciòn de las partes y terceros que genera nulidades, demoras en el proceso.</t>
    </r>
  </si>
  <si>
    <t xml:space="preserve">Inadecuada comunicación de las notificaciones judiciales </t>
  </si>
  <si>
    <t xml:space="preserve">Posibilidad de incumplimiento de las metas establecidas debido a la inadecuada comunicación de las notificaciones judiciales </t>
  </si>
  <si>
    <t>Seguimiento de control  periódico de las notificaciones judiciales (lista de chequeo para acciones constitucionales, y justicia XXI, estados electronicos, correo electronico y aviso página web)</t>
  </si>
  <si>
    <t>Revisión permanente de recepción de correos electrónicos por parte de comunicaciones y notificaciones y actualización de base de datos de las partes.(intranet, excel control de radicación de tutela)</t>
  </si>
  <si>
    <t>Implementación de las herramientas tecnólogicas adoptadas por la Rama Judicial  para el desarrollo de las actividades (estados electronicos, pagina web, y correo electronico)</t>
  </si>
  <si>
    <t>Pérdida de documentos</t>
  </si>
  <si>
    <t>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t>
  </si>
  <si>
    <t>Extravío de documentos temporal o definitivo de los procesos judiciales</t>
  </si>
  <si>
    <t>Posibilidad de la afectación en la Prestación del Servicio de Justicia debido al extravío de documentos temporal o definitivo de los procesos judiciales</t>
  </si>
  <si>
    <t>Directrices del  expediente electrónico y cobertura de implementación a todas las dependencias y juzgados -En tramite</t>
  </si>
  <si>
    <t xml:space="preserve">Aplicativos de seguimiento y control diseñados en las diferentes instancias(Justicia XXI, intranet, one drive, proximamente mercurio, listados fisicos y en medio mágnetico) </t>
  </si>
  <si>
    <t>Divulgación de los acuerdos establecidos en Tablas de Retención Documental (publicado en intranet) y capacitaciones virtuales realizadas por el Cendoj</t>
  </si>
  <si>
    <t>Archivo de control  de ingreso de los expedientes judiciales.(base de datos en excel)</t>
  </si>
  <si>
    <t>Protocolo de prestamo para examinar expedientes y registro en justicia XXI y en expediente digital para agregar los documentos allegados, direccionamiento inmediato al area que corresponde una vez se finalice la tarea por la cual llego el expediente.</t>
  </si>
  <si>
    <t>Corrupción</t>
  </si>
  <si>
    <t>Reputacional (Corrupción)</t>
  </si>
  <si>
    <t>1.Insuficientes programas de capacitación para la toma de conciencia debido al desconocimiento de la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t>
  </si>
  <si>
    <t xml:space="preserve">Carencia en transparencia, etica y valores . </t>
  </si>
  <si>
    <t xml:space="preserve">Posibilidad de actos indebidos de  los servidores judiciales debido a  la carencia en transparencia, etica y valores </t>
  </si>
  <si>
    <t>Fraude Interno</t>
  </si>
  <si>
    <t>Cualquier acto indebido de los servidores judiciales genera altas consecuencias para la entidad</t>
  </si>
  <si>
    <t xml:space="preserve">Divulgación de la norma ISO 37001:2016, Plan de Anticorrupción  formación en valores y principios propios de la entidad </t>
  </si>
  <si>
    <t>Socialización y divulgación de las normas antisoborno, código de ética, etc</t>
  </si>
  <si>
    <t xml:space="preserve">Despachos Judiciales y Oficina de Apoyo </t>
  </si>
  <si>
    <t>Anual/Actualicen</t>
  </si>
  <si>
    <t>Finalizado</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</si>
  <si>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</si>
  <si>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</si>
  <si>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Informes de Gestión seguimiento a la Auditorias Internas de calidad, Externas de Control Interno y de entes de control.</t>
  </si>
  <si>
    <t>Detectivo</t>
  </si>
  <si>
    <t>Monitoreo y control por medio de las Auditorias Internas, Externas de Control Interno y de entes de control</t>
  </si>
  <si>
    <t>Interrupción o demora en el Servicio Público de Administrar  Justicia</t>
  </si>
  <si>
    <t>1. Paro por sindicato
2. Huelgas, protestas ciudadana
3. Disturbios o hechos violentos
4.Pandemia
5.Emergencias Ambientales</t>
  </si>
  <si>
    <t>Suceso de fuerza mayor que imposibilitan la gestión judicial</t>
  </si>
  <si>
    <t>Posibilidad de  afectación en la Prestación del Servicio de Justicia debido a un suceso de fuerza mayor que imposibilita la gestión judicial</t>
  </si>
  <si>
    <t>Afecta la Prestación del Servicio de Administración de Justicia en 20%</t>
  </si>
  <si>
    <t>Implementación de herramientas tecnológicas propias de la entidad para el trabajo en casa</t>
  </si>
  <si>
    <t>Políticas y directrices claras aplicadas para evacuar y proteger a los servidores judiciales- trabajo virtual- brigadas de emergencia.</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</si>
  <si>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</si>
  <si>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</si>
  <si>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</si>
  <si>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Inaplicabilidad de la normavidad ambiental vigente</t>
  </si>
  <si>
    <t>Afectación Ambiental</t>
  </si>
  <si>
    <t>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t>
  </si>
  <si>
    <t>Desconocimiento de los lineamientos ambientales y normatividad vigente ambiental</t>
  </si>
  <si>
    <t>Posibilidad de afectación ambiental debido al desconocimiento de las lineamientos ambientales y normatividad vigente ambiental</t>
  </si>
  <si>
    <t>Eventos Ambientales Internos</t>
  </si>
  <si>
    <t>Si el hecho llegara a presentarse, tendría consecuencias o efectos mínimos sobre la entidad</t>
  </si>
  <si>
    <t xml:space="preserve">
Divulgación de programas, guías y procedimientos del Plan de Gestión Ambiental, además del  acompañamiento y/o seguimiento a implementación del Acuerdo PSAA14-10160
</t>
  </si>
  <si>
    <t>Listas de asistencia de las actividades de formación virtual y Autodiagnóstico inicial de estado de la Gestión Ambiental en las diferentes sedes</t>
  </si>
  <si>
    <t xml:space="preserve">Consolidación de la información de los servidores judiciales por medio del Directorio del SIGCMA </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</si>
  <si>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</si>
  <si>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</si>
  <si>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Inconsistencias en operaciones con depositos Judiciales</t>
  </si>
  <si>
    <t>1. Error desde la providencia judicial que ordena la operación sobre depósitos judiciales.  
2.Falta de capacitación en el manejo de aplicativos: módulo de depositos judiciales y portal web.
3. Errores Humanos.
4. Fallas en el modulo de depositos Judiciales</t>
  </si>
  <si>
    <t xml:space="preserve"> orden Judicial inadecuada.</t>
  </si>
  <si>
    <t>Son errores que se pueden presentar en el proceso de elaboración de órdenes de pago, fraccionamiento y conversión,error que puede estar desde el auto, o puede generarse en el proceso de dar trámite a lo dispuesto por el Juez.</t>
  </si>
  <si>
    <t>1. Verificación previa de la providencia judicial que ordena la operación (radicación, beneficiario, valores y número del depósito)</t>
  </si>
  <si>
    <t>2.Capacitar al personal en el manejo del modulo de DJ y portal web del Banco, asi como dar a conocer los procedimientos.</t>
  </si>
  <si>
    <t>3. Revisar las órdenes elaboradas por parte del lider.(Procedimiento y matriz de autorización y link con auto.)</t>
  </si>
  <si>
    <t xml:space="preserve"> 4. Revisar por cada uno de los implicados de firma autorizadora asuntos que afectan el pago.(Procedimiento y matriz de autorizacion)</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</si>
  <si>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</si>
  <si>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</si>
  <si>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</si>
  <si>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</si>
  <si>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</si>
  <si>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</si>
  <si>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</si>
  <si>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</si>
  <si>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</si>
  <si>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</si>
  <si>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</si>
  <si>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</si>
  <si>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</si>
  <si>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</si>
  <si>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</si>
  <si>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</si>
  <si>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</si>
  <si>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</si>
  <si>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</si>
  <si>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</si>
  <si>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</si>
  <si>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</si>
  <si>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</si>
  <si>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</si>
  <si>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</si>
  <si>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</si>
  <si>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</si>
  <si>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</si>
  <si>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</si>
  <si>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</si>
  <si>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</si>
  <si>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</si>
  <si>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</si>
  <si>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</si>
  <si>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</si>
  <si>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</si>
  <si>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</si>
  <si>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</si>
  <si>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</si>
  <si>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</si>
  <si>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</si>
  <si>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</si>
  <si>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</si>
  <si>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</si>
  <si>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</si>
  <si>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</si>
  <si>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</si>
  <si>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</si>
  <si>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</si>
  <si>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</si>
  <si>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</si>
  <si>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</si>
  <si>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</si>
  <si>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</si>
  <si>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</si>
  <si>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</si>
  <si>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</si>
  <si>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máximo del 15% de la meta planeada</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</si>
  <si>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</si>
  <si>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</si>
  <si>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</si>
  <si>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</si>
  <si>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</si>
  <si>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</si>
  <si>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</si>
  <si>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</si>
  <si>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</si>
  <si>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</si>
  <si>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</si>
  <si>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</si>
  <si>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</si>
  <si>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</si>
  <si>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</si>
  <si>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</si>
  <si>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</si>
  <si>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</si>
  <si>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</si>
  <si>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</si>
  <si>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</si>
  <si>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</si>
  <si>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</si>
  <si>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</si>
  <si>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</si>
  <si>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Muy BajaLeve</t>
  </si>
  <si>
    <t>Bajo</t>
  </si>
  <si>
    <t>Leve</t>
  </si>
  <si>
    <t>PreventivoAutomático</t>
  </si>
  <si>
    <t>Muy BajaMenor</t>
  </si>
  <si>
    <t>PreventivoManual</t>
  </si>
  <si>
    <t>Muy BajaModerado</t>
  </si>
  <si>
    <t>Correctivo</t>
  </si>
  <si>
    <t xml:space="preserve">Probabilidad Residual </t>
  </si>
  <si>
    <t>DetectivoAutomático</t>
  </si>
  <si>
    <t>Muy BajaMayor</t>
  </si>
  <si>
    <t xml:space="preserve">Alto </t>
  </si>
  <si>
    <t>DetectivoManual</t>
  </si>
  <si>
    <t>Muy BajaCatastrófico</t>
  </si>
  <si>
    <t>Extremo</t>
  </si>
  <si>
    <t>CorrectivoAutomático</t>
  </si>
  <si>
    <t>BajaLeve</t>
  </si>
  <si>
    <t>CorrectivoManual</t>
  </si>
  <si>
    <t>BajaMenor</t>
  </si>
  <si>
    <t>BajaModerado</t>
  </si>
  <si>
    <t>BajaMayor</t>
  </si>
  <si>
    <t>Impacto Inherente</t>
  </si>
  <si>
    <t>Riesgo Final</t>
  </si>
  <si>
    <t>BajaCatastrófico</t>
  </si>
  <si>
    <t>Automático</t>
  </si>
  <si>
    <t>MediaLeve</t>
  </si>
  <si>
    <t>Alto</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</si>
  <si>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</si>
  <si>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</si>
  <si>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</si>
  <si>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</si>
  <si>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</si>
  <si>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</si>
  <si>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</si>
  <si>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</si>
  <si>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</si>
  <si>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</si>
  <si>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</si>
  <si>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</si>
  <si>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</si>
  <si>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</si>
  <si>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</si>
  <si>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</si>
  <si>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</si>
  <si>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</si>
  <si>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</si>
  <si>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</si>
  <si>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</si>
  <si>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</si>
  <si>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</si>
  <si>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</si>
  <si>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</si>
  <si>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</si>
  <si>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</si>
  <si>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</si>
  <si>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</si>
  <si>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</si>
  <si>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</si>
  <si>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</si>
  <si>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</si>
  <si>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</si>
  <si>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</si>
  <si>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</si>
  <si>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</si>
  <si>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</si>
  <si>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</si>
  <si>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</si>
  <si>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</si>
  <si>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</si>
  <si>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</si>
  <si>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</si>
  <si>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</si>
  <si>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</si>
  <si>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</si>
  <si>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</si>
  <si>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</si>
  <si>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</si>
  <si>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</si>
  <si>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</si>
  <si>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</si>
  <si>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</si>
  <si>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Reputacional</t>
  </si>
  <si>
    <t>Fraude Externo</t>
  </si>
  <si>
    <t>Aleatoria</t>
  </si>
  <si>
    <t>En Curso</t>
  </si>
  <si>
    <t>Evitar</t>
  </si>
  <si>
    <t>Reducir(compartir)</t>
  </si>
  <si>
    <t>Fallas Tecnológicas</t>
  </si>
  <si>
    <t>Relaciones Laborales</t>
  </si>
  <si>
    <t>Daños Activos Fijos/Eventos Externos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</si>
  <si>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</si>
  <si>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</si>
  <si>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15%</t>
  </si>
  <si>
    <t>Afecta la Prestación del Servicio de Administración de Justicia en más del 50%</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</si>
  <si>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</si>
  <si>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</si>
  <si>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</si>
  <si>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</si>
  <si>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</si>
  <si>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</si>
  <si>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</si>
  <si>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</si>
  <si>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</si>
  <si>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</si>
  <si>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</si>
  <si>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</si>
  <si>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</si>
  <si>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</si>
  <si>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</si>
  <si>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</si>
  <si>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</si>
  <si>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</si>
  <si>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</si>
  <si>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</si>
  <si>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</si>
  <si>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</si>
  <si>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</si>
  <si>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</si>
  <si>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</si>
  <si>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</si>
  <si>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</si>
  <si>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Evitar,Reducir (Compartir),Reducir(Mitigar)</t>
  </si>
  <si>
    <t>Alta
80%</t>
  </si>
  <si>
    <t>Reducir (Compartir),Reducir(Mitigar), Evitar</t>
  </si>
  <si>
    <t>Media
60%</t>
  </si>
  <si>
    <t>Aceptar el riesgo, Reducir (Compartir),Reducir(Mitigar)</t>
  </si>
  <si>
    <t>Baja
40%</t>
  </si>
  <si>
    <t>Aceptar el riesgo</t>
  </si>
  <si>
    <t>Muy Baja
20%</t>
  </si>
  <si>
    <t>Leve
20%</t>
  </si>
  <si>
    <t>Menor
40%</t>
  </si>
  <si>
    <t>Moderado
60%</t>
  </si>
  <si>
    <t>Mayor
80%</t>
  </si>
  <si>
    <t>Catastrófico
100%</t>
  </si>
  <si>
    <t>SEGUIMIENTO MATRIZ DE RIESGOS SIGCMA 1 TRIMESTRE</t>
  </si>
  <si>
    <t xml:space="preserve">IDENTIFICACIÓN DEL RIESGO </t>
  </si>
  <si>
    <t>VALORACION RIESGO INHERENTE</t>
  </si>
  <si>
    <t>VALORACION RIESGO RESIDUAL</t>
  </si>
  <si>
    <t>ACTIVIDADES</t>
  </si>
  <si>
    <t>PROCESO LIDER</t>
  </si>
  <si>
    <t>FECHA DE LA ACTIVIDAD</t>
  </si>
  <si>
    <t>ANÁLISIS DEL RESULTADO FINAL 
1 TRIMESTRE</t>
  </si>
  <si>
    <t>Causas Inmediata</t>
  </si>
  <si>
    <t>PROBABILIDAD</t>
  </si>
  <si>
    <t>NIVEL</t>
  </si>
  <si>
    <t xml:space="preserve">IMPACTO </t>
  </si>
  <si>
    <t>CENTRAL</t>
  </si>
  <si>
    <t>SECCIONAL</t>
  </si>
  <si>
    <t>DESPACHO JUDICIAL</t>
  </si>
  <si>
    <t xml:space="preserve"> INICIO
DIA/MES/AÑO</t>
  </si>
  <si>
    <t>FIN 
DIA/MES/AÑO</t>
  </si>
  <si>
    <t>1. Revision de ejecutoria de cada  estado.
2.Revisión del cumplimiento de términos de estado y traslados. Por cada Despacho  hay un asistente Administrativo Grado 5 que revisa y direcciona.
3.revisión y seguimiento por parte del despacho y según prioridades, levantamiento de medidas cautelares, terminación de procesos, pago de titulos, y demas tramites, estos últimos se busca evacuar en el término de 10 dias, dependeindo del volumen, para el seguimiento se hace uso de intranet, programadores, libro donde se fija el remate, excel de estadistica por tramites realizados.
4,Todos los Jueces y demás servidores judiciales cuentan con acceso remoto para trabajo en casa.</t>
  </si>
  <si>
    <t>x</t>
  </si>
  <si>
    <t>diario y según ejecutoria</t>
  </si>
  <si>
    <t>Los controles han sido efectivos.</t>
  </si>
  <si>
    <t>1. Se contó con todas las herramientas tecnologicas para el buen desarrollo de las audiencias.
2. En el primer trimestre se pudo evidenciar que el plazo de publicación de aviso de remate, ha sido muy cercano al dia del remate, sin embargo se ha cumplido.
3. Se cuenta con un asistente administrativo grado 5  el cual verifica el cumplimiento y el tiempo establecido para la audiencia de remate.</t>
  </si>
  <si>
    <t>antes de cada audicncia</t>
  </si>
  <si>
    <t>1.Revisión periodica de actividades del despacho  través de la intranet.
2. En el primer trimestre no se realizó capacitaciones con la escuela judicial Rodrigo Lara Bonilla.  Y no ha sido necesario teniendo en cuenta que el personal tiene un perfil que sobrepasa el perfil requerido.
3. Se cuenta con un ingeniero de sistemas el cual apoya en las publicaciones de estados electronicos, traslados, avisos y otros.
4. Pese a que el despacho cuenta con muy poco personal para atender el volumen de tramites se ha dado prioridad en el siguiente orden, acciones constitucioanles, levantamiento de medidas, terminación de proceso, pago de titulos y demas tramites.</t>
  </si>
  <si>
    <t>diario</t>
  </si>
  <si>
    <t>1.Los asistente administrativos y personal del despacho, verifican la trasabilidad de la información registrada en justicia XXI y onedrive, es decir la persona que realiza la tarea subsiguiente detecta las inexactitudes y corrige o solicita la corrección al funcionario encargado.
2. En el primer trimestre si se ha evidenciado el incremento de solicitudes y se han realizado jornadas de descongestion con el mismo personal de la oficina.</t>
  </si>
  <si>
    <t>1. No hubo necesidad de redistribuir funciones pues desde el año pasado se asigno una persona adicional para apoyar esta area.
Para asegurar la exactitud y la calidad de la información de los proceso que ingresan por reparto, el asistente administrativo grado 5 revisa acta y expediente, traslado en el portal ya partes en la medida que ejecuta la tarea.</t>
  </si>
  <si>
    <t>diario con cada expediente sujetoa reparto</t>
  </si>
  <si>
    <t>1. En el primer trimestre se contó con el personal idoneo para hacer segumiento a las notificaciones y confrontación de tramite realizado vs lista de chequeo, se revisa diariamnete el correo de acciones constituiocioanles.
2. Se hizo uso de la tecnologia para notificar y comunicar a las partes interesadas. En este primer trimestre esta accion de notificar estados y traslados se realiza dos veces a la semana.</t>
  </si>
  <si>
    <t xml:space="preserve">1. Se crearon carpetas en one drive con las piezas procesales recibidas de manera eléctronica para coadyudar el trabajo desde casa y presencial.
2. Se realizo capacitación al personal, sobre el uso y registro en el indice y el adecuado registro de los documentos en one drive. </t>
  </si>
  <si>
    <t>Ingreso de información en carpetas a diario</t>
  </si>
  <si>
    <t>1. con el uso de la tecnologia se han publicado estados electronicos, traslados aviso y demas asuntos a los cuales el usuario puede acceder sin necesidad de buscar intermediarios u ofrecer dadivas a los servidores  Judiciales.Ademas se ha creado conciencia el cual atañe al sistema de getion de calidad de atender los asusntos segun el orden de llegada y segun las prioridades ya establecidas por el despacho.</t>
  </si>
  <si>
    <t>se publican estados y traslados cada dos dias y demas asuntos cada vez que surjan</t>
  </si>
  <si>
    <t>Dede el año pasado y en este primer trimestre, continuamos inmersos en la pandemia generada por la presencia del coronavirus, el cual llevo a limitar el aforo o ingreso a las instalaciones y dio prioridad al trabajo en casa</t>
  </si>
  <si>
    <t>na</t>
  </si>
  <si>
    <t>En el primer trimestre la administracion  Judicial, ha velado por la proteccion del medio ambiente, con la politica de cero papel y el proyecto de digitalización de expedientes, pero en cuanto al uso de energia, este factor no ha sido posible cumpir en un 100%, porque los equipos de computo deben estar prendidos para permitir la conexion remota en diferentes joranadas.</t>
  </si>
  <si>
    <t>continuo</t>
  </si>
  <si>
    <t>1.En el primer trimestre se ha velado porque las ordenes de pago, fraccionamiento y conversión se revisen por el personal encargado y se ha evitado errores en pagos errados.
2. En el mes de Febrero y marzo se realizo capacitación en el manejo del modulo y portal del Banco Agrario  al personal nuevo o que desempeña otras funciones en el area.</t>
  </si>
  <si>
    <t>SEGUIMIENTO MATRIZ DE RIESGOS SIGCMA 2 TRIMESTRE</t>
  </si>
  <si>
    <t>ANÁLISIS DEL RESULTADO FINAL 
2 TRIMESTRE</t>
  </si>
  <si>
    <t>1. Revision de ejecutoria de cada  estado.
2.Revision del cumplimiento de terminos de estado y traslados. Por cada Despacho  hay un asistente Administrativo Grado 5 que revisa y direcciona.
3.revisión y seguimiento por parte del despacho y según prioridades, levantamiento de medidas cautelares, terminacion de procesos, pago de titulos, y demas tramites, estos últimos se busca evacuar en el término de 10 dias, dependiendo del volumen, para el seguimiento se hace uso de intranet, programadores, libro donde se fija de remate, excel de estadistica por tramites realizados.
4,Todos los Jueces y demas servidores judiciales cuentan con acceso remoto para trabajo  en casa.</t>
  </si>
  <si>
    <t>1. Se contó con todas las herramientas tecnologicas para el buen desarrollo de las audiencias.
2. Se cuenta con un asistente administrativo grado 5  el cual verifica el cumplimiento y el tiempo establecido para la audiencia de remate.</t>
  </si>
  <si>
    <t>1.Revisión periodica de actividades del despacho  traves de la intranet.
2. En el segundo trimestre no se realizo capacitaciones con la escuela judicial Rodrigo Lara Bonilla y no ha sido necesario teniendo en cuenta que el personal tiene un perfil que sobrepasa el perfil requerido.
3. Se cuenta con un ingeniero de sistemas el cual apoya en las publicaciones de estados electronicos, traslados, avisos y otros.
4. Pese a que el despacho cuenta con muy poco personal para atender el volumen de tramites se ha dado prioridad en el siguiente orden, acciones constitucioanles, levantamiento de medidas, terminación de proceso, pago de titulos y demas tramites.
5. En la oficina de apoyo se ha implementado una restructuracion de funciones para un mejor cumplimiento de objetivos y metas y  atender de manera eficiente al usario en un menor tiempo en pro del mejoramiento continuo.</t>
  </si>
  <si>
    <t>1.Los asistente administrativos y personal del despacho, verifican la trasabilidad de la información registrada en justicia XXI y onedrive, es decir la persona que realiza la tarea subsiguiente detecta las inexactitudes y corrige o solicta la correccion al funcionario encargado.
2. En el segundo trimestre si se ha evidenciado el incremento de solicitudes y se han realizado jornadas de descongestión con el mismo personal de la oficina. Pero tambien se realizó reestructuracion de funciones para optimizar mejor los procesos y el adecuado engranaje de las funciones del personal de la oficina de apoyo, para el siguiente trimestre se estandariza las anotaciones y se modificaran las actuaciones para una mejor trazabilidad de la información.</t>
  </si>
  <si>
    <t>1. No hubo necesidad de redistribuir funciones pues desde el año pasado se asignó una persona adicional para apoyar esta area.
Para asegurar la exacitud y la calidad de la información de los proceso que ingresan por reparto, el asistente administrativo grado 5 revisa acta y expediente, traslado en el portal ya partes en la medida que ejecuta la tarea.</t>
  </si>
  <si>
    <t>1. En el segundo trimestrese contó con el personal idoneo para hacer seguimiento a las notificaciones y confrontación de trámite realizado vs lista de chequeo, se revisa diariamnete el correo de acciones constituiocioanles.
2. Se hizo uso de la tecnologia para notificar y comunicar a las partes interesadas. En este segundo trimestreesta accion de notificar estados y traslados se realiza dos veces a la semana.</t>
  </si>
  <si>
    <t>En el segundo trimestre se da paso a la digitalización de los expedientes fisicos por intermedio de un outsourcing, y con el uso de la herramienta mercurio como opción de consulta de expedientes digitalizados.</t>
  </si>
  <si>
    <t>1. con el uso de la tecnologia se han publicado estados eléctronicos, traslados aviso y demas asuntos a los cuales el usuario puede acceder sin necesidad de buscar intermediarios u ofrecer dadivas a los servidores  Judiciales.Ademas se ha creado conciencia el cual atañe al sistema de getion de calidad de atender los asusntos segun el orden de llegada y segun las prioridades ya establecidas por el despacho.</t>
  </si>
  <si>
    <t>Dede el año pasado y en este segundo trimestre, continuamos inmersos en la pandemia generada por la presencia del coronavirus, el cual llevo a limitar el aforo o ingreso a las instalaciones y dio prioridad al trabajo en casa</t>
  </si>
  <si>
    <t>En el segundo trimestre la administracion  Judicial, ha velado por la proteccion del medio ambiente, con la politica de cero papel y el proyecto de digitalización de expedientes, pero en cuanto al uso de energia, este factor no ha sido posible cumpir en un 100%, porque los equipos de computo deben estar prendidos para permitir la conexion remota en diferentes joranadas.</t>
  </si>
  <si>
    <t>1.En el segundo trimestrese ha velado porque las ordenes de pago, fraccionamiento y conversión se revisen por el personal encargado y se ha evitado errores en pagos errados.
2. Entre los meses de  abril  y mayo se realizo capacitacion al personal del despacho para el tramite de firma y demas tramites en portal del Banco Agrario  segun nuevos cambio en lo que atañe el portal web, y se realizo actualizacion de los procedimientos relativos a la administración de depositos judiciales.</t>
  </si>
  <si>
    <t>SEGUIMIENTO MATRIZ DE RIESGOS SIGCMA 3 TRIMESTRE</t>
  </si>
  <si>
    <t>ANÁLISIS DEL RESULTADO FINAL 
3 TRIMESTRE</t>
  </si>
  <si>
    <t>1.  Se realizó revision de ejecutoria de cada  estado.
2.Revisión del cumplimiento de términos de estado y traslados. Por cada Despacho  hay un asistente Administrativo Grado 5 que revisa y direcciona.
3.revisión y seguimiento por parte del despacho y según prioridades, levantamiento de medidas cautelares, terminación de procesos, pago de titulos, y demas trámites, estos últimos se busca evacuar en el término de 10 dias, dependiendo del volumen, para el seguimiento se hace uso de intranet, programadores, libro donde se fija de remate, excel de estadistica por tramites realizados.
4,Todos los Jueces y demas servidores judiciales cuentan con acceso remoto para trabajo  en casa.
5. A la fecha se presenta riesgo, debido al elevado volumen de información que ingresa a traves de las bandejas de correo, y pese a que se ha dado la instrucción de que se se revise diariamente los correos que puedan resultar urgentes, esto genera atrazo en otras fases del proceso(radicación, direccionamiento). Para lo cual e lider del area de Gestion  documental manifiesta la necesidad de mas personal para atender dicha demanda en la justicia.</t>
  </si>
  <si>
    <t>1. Se contó con todas las herramientas tecnologicas para el buen desarrollo de las audiencias.
2. Se cuenta con un asistente administrativo grado 5  el cual verifica el cumplimiento y el tiempo establecido para la audiencia de remate.
3.En el tercer trimestre las razones por ls que no se realizaron algunas audiciencias fue por : fallas en la conexion, no se entregaron las publicaciones y porque se realizo cierre del edificio y el juez ya se habia desplazado hasta el despacho para realizar la audiencia desde el despacho.</t>
  </si>
  <si>
    <t>1.Revisión periodica de actividades del despacho y oficina de apoyo,  traves de la intranet.
2. En el tercer trimestre se realizan capaciotaciones en el manejo de herramientas office, para algunos servidores se habilita el diplomado virtual en formación de auditores internos en SG  ambiental.
3. Se cuenta con un ingeniero de sistemas el cual apoya en las publicaciones de estados electronicos, traslados, avisos y otros.
4. Pese a que el despacho cuenta con muy poco personal para atender el volumen de tramites se ha dado prioridad en el siguiente orden, acciones constitucioanles, levantamiento de medidas, terminación de proceso, pago de titulos y demas tramites.
5. En la oficina de apoyo se ha implementado una restructuracion de funciones para un mejor cumplimiento de objetivos y metas y  atender de manera eficiente al usario en un menor tiempo en pro del mejoramiento continuo.
6, Pese a todos los cambios y adecuaciones realizadas, se presenta demora en la entrega de memoriales para tramite en despacho.</t>
  </si>
  <si>
    <t>1.Se crean nueva bolsa de actuaciones que permita la trazabilidd de la información y se da directrices respecto a la anotación estandar.
2,En el tercer trimestre se evidnecio que algunos servidores no alimentan el indice electronico, no se sube ela auto al expediente digital y por ende no  se registra el indice, para lo cual se dio la instrucción para que que la persona siguiente en el proceso informe al que debio realizar la actividad para que la ejecute de inmediato.</t>
  </si>
  <si>
    <t>1. En el tercer trimestrese contó con el personal idoneo para hacer seguimiento a las notificaciones y confrontación de trámite realizado vs lista de chequeo, se revisa diariamnete el correo de acciones constituiocioanles.
2. Se hizo uso de la tecnologia para notificar y comunicar a las partes interesadas. En este tercer trimestreesta accion de notificar estados y traslados se realiza dos veces a la semana.</t>
  </si>
  <si>
    <t>En el  tercer trimestre se  ha avanzado con el 90% en  la digitalización de los expedientes fisicos por intermedio de un outsourcing, y con el uso de la herramienta mercurio como opción de consulta de expedientes digitalizados.</t>
  </si>
  <si>
    <t>Dede el año pasado y en este tercer trimestre, continuamos inmersos en la pandemia generada por la presencia del covid19, el cual llevo a limitar el aforo o ingreso a las instalaciones y dio prioridad al trabajo en casa.  Pese a que ya hay un alto grado de personal vacunado.</t>
  </si>
  <si>
    <t>NA</t>
  </si>
  <si>
    <t>En el  tercer  trimestre la administracion  Judicial, ha velado por la proteccion del medio ambiente, con la politica de cero papel y el proyecto de digitalización de expedientes, pero en cuanto al uso de energia, este factor no ha sido posible cumpir en un 100%, porque los equipos de computo deben estar prendidos para permitir la conexion remota en diferentes joranadas.</t>
  </si>
  <si>
    <t>1.En el  tercer trimestre se ha velado porque las ordenes de pago, fraccionamiento y conversión se revisen por el personal encargado y se ha evitado errores en  el pagos.
2.En el mes de septiembre  se realizo actualizacion de los procedimientos relativos a la administración de depositos judiciales.</t>
  </si>
  <si>
    <t>SEGUIMIENTO MATRIZ DE RIESGOS SIGCMA 4 TRIMESTRE</t>
  </si>
  <si>
    <t>ANÁLISIS DEL RESULTADO FINAL 
4 TRIMESTRE</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</si>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</sst>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4">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0"/>
      <color theme="0" tint="-4.9989318521683403E-2"/>
      <name val="Arial"/>
      <family val="2"/>
    </font>
    <font>
      <sz val="10"/>
      <color theme="1"/>
      <name val="Arial"/>
      <family val="2"/>
    </font>
    <font>
      <sz val="10"/>
      <color rgb="FF000000"/>
      <name val="Arial"/>
      <family val="2"/>
    </font>
    <font>
      <sz val="10"/>
      <name val="Calibri"/>
      <family val="2"/>
      <scheme val="minor"/>
    </font>
    <font>
      <b/>
      <sz val="10"/>
      <name val="Arial"/>
      <family val="2"/>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11"/>
      <color rgb="FF00B050"/>
      <name val="Calibri"/>
      <family val="2"/>
      <scheme val="minor"/>
    </font>
    <font>
      <b/>
      <sz val="20"/>
      <color rgb="FF000000"/>
      <name val="Calibri"/>
      <family val="2"/>
    </font>
    <font>
      <b/>
      <sz val="16"/>
      <color theme="1"/>
      <name val="Calibri"/>
      <family val="2"/>
      <scheme val="minor"/>
    </font>
    <font>
      <b/>
      <sz val="16"/>
      <color rgb="FF000000"/>
      <name val="Calibri"/>
      <family val="2"/>
    </font>
    <font>
      <b/>
      <sz val="20"/>
      <color theme="0"/>
      <name val="Arial Narrow"/>
      <family val="2"/>
    </font>
    <font>
      <b/>
      <sz val="10"/>
      <color theme="0"/>
      <name val="Arial Narrow"/>
      <family val="2"/>
    </font>
    <font>
      <b/>
      <sz val="10"/>
      <color theme="2"/>
      <name val="Arial Narrow"/>
      <family val="2"/>
    </font>
    <font>
      <b/>
      <sz val="10"/>
      <color theme="1"/>
      <name val="Calibri"/>
      <family val="2"/>
      <scheme val="minor"/>
    </font>
    <font>
      <sz val="11"/>
      <color rgb="FF00B050"/>
      <name val="Calibri"/>
      <family val="2"/>
      <scheme val="minor"/>
    </font>
    <font>
      <sz val="10"/>
      <color theme="4"/>
      <name val="Calibri"/>
      <family val="2"/>
      <scheme val="minor"/>
    </font>
    <font>
      <sz val="9"/>
      <color theme="1"/>
      <name val="Arial Narrow"/>
      <family val="2"/>
    </font>
    <font>
      <sz val="10"/>
      <color rgb="FF000000"/>
      <name val="Calibri"/>
      <family val="2"/>
      <scheme val="minor"/>
    </font>
    <font>
      <strike/>
      <sz val="10"/>
      <color rgb="FF000000"/>
      <name val="Arial"/>
      <family val="2"/>
    </font>
    <font>
      <strike/>
      <sz val="10"/>
      <name val="Calibri"/>
      <family val="2"/>
      <scheme val="minor"/>
    </font>
    <font>
      <i/>
      <sz val="10"/>
      <name val="Arial"/>
      <family val="2"/>
    </font>
    <font>
      <sz val="11"/>
      <name val="Arial"/>
      <family val="2"/>
    </font>
    <font>
      <i/>
      <sz val="10"/>
      <color theme="1"/>
      <name val="Arial"/>
      <family val="2"/>
    </font>
  </fonts>
  <fills count="2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FFFFFF"/>
        <bgColor indexed="64"/>
      </patternFill>
    </fill>
  </fills>
  <borders count="108">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style="dashed">
        <color theme="9" tint="-0.24994659260841701"/>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8" fillId="0" borderId="0"/>
    <xf numFmtId="0" fontId="14" fillId="0" borderId="0"/>
    <xf numFmtId="0" fontId="8" fillId="0" borderId="0"/>
  </cellStyleXfs>
  <cellXfs count="525">
    <xf numFmtId="0" fontId="0" fillId="0" borderId="0" xfId="0"/>
    <xf numFmtId="0" fontId="1" fillId="3" borderId="0" xfId="0" applyFont="1" applyFill="1"/>
    <xf numFmtId="0" fontId="1" fillId="3" borderId="0" xfId="0" applyFont="1" applyFill="1" applyAlignment="1">
      <alignment horizontal="center"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8"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3" fillId="5" borderId="13" xfId="0" applyFont="1" applyFill="1" applyBorder="1" applyAlignment="1">
      <alignment horizontal="center" vertical="center"/>
    </xf>
    <xf numFmtId="0" fontId="52" fillId="20" borderId="13" xfId="0" applyFont="1" applyFill="1" applyBorder="1" applyAlignment="1">
      <alignment horizontal="center"/>
    </xf>
    <xf numFmtId="0" fontId="52" fillId="20" borderId="13" xfId="0" applyFont="1" applyFill="1" applyBorder="1" applyAlignment="1">
      <alignment vertical="center" wrapText="1"/>
    </xf>
    <xf numFmtId="0" fontId="54" fillId="0" borderId="0" xfId="0" applyFont="1" applyAlignment="1">
      <alignment horizontal="center"/>
    </xf>
    <xf numFmtId="0" fontId="54" fillId="0" borderId="0" xfId="0" applyFont="1" applyAlignment="1">
      <alignment horizontal="left"/>
    </xf>
    <xf numFmtId="0" fontId="55" fillId="0" borderId="0" xfId="0" applyFont="1" applyAlignment="1">
      <alignment horizontal="center"/>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5" fillId="0" borderId="0" xfId="0" applyFont="1" applyAlignment="1" applyProtection="1">
      <alignment horizontal="center" vertical="center"/>
      <protection locked="0"/>
    </xf>
    <xf numFmtId="0" fontId="59"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62" fillId="22" borderId="79" xfId="0" applyFont="1" applyFill="1" applyBorder="1" applyAlignment="1">
      <alignment horizontal="center" vertical="top" wrapText="1" readingOrder="1"/>
    </xf>
    <xf numFmtId="0" fontId="62" fillId="22" borderId="81" xfId="0" applyFont="1" applyFill="1" applyBorder="1" applyAlignment="1">
      <alignment horizontal="center" vertical="top" wrapText="1" readingOrder="1"/>
    </xf>
    <xf numFmtId="0" fontId="46" fillId="22" borderId="13" xfId="0" applyFont="1" applyFill="1" applyBorder="1" applyAlignment="1">
      <alignment horizontal="center" vertical="top" wrapText="1" readingOrder="1"/>
    </xf>
    <xf numFmtId="0" fontId="59" fillId="0" borderId="13" xfId="0" applyFont="1" applyBorder="1" applyAlignment="1">
      <alignment horizontal="center" vertical="center"/>
    </xf>
    <xf numFmtId="0" fontId="45" fillId="3" borderId="0" xfId="0" applyFont="1" applyFill="1"/>
    <xf numFmtId="0" fontId="66" fillId="7" borderId="0" xfId="0" applyFont="1" applyFill="1" applyAlignment="1">
      <alignment horizontal="center" vertical="center" wrapText="1" readingOrder="1"/>
    </xf>
    <xf numFmtId="0" fontId="67" fillId="8" borderId="51" xfId="0" applyFont="1" applyFill="1" applyBorder="1" applyAlignment="1">
      <alignment horizontal="center" vertical="center" wrapText="1" readingOrder="1"/>
    </xf>
    <xf numFmtId="0" fontId="67" fillId="0" borderId="51" xfId="0" applyFont="1" applyBorder="1" applyAlignment="1">
      <alignment horizontal="center" vertical="center" wrapText="1" readingOrder="1"/>
    </xf>
    <xf numFmtId="0" fontId="67" fillId="0" borderId="51" xfId="0" applyFont="1" applyBorder="1" applyAlignment="1">
      <alignment horizontal="justify" vertical="center" wrapText="1" readingOrder="1"/>
    </xf>
    <xf numFmtId="0" fontId="67" fillId="9" borderId="52" xfId="0" applyFont="1" applyFill="1" applyBorder="1" applyAlignment="1">
      <alignment horizontal="center" vertical="center" wrapText="1" readingOrder="1"/>
    </xf>
    <xf numFmtId="0" fontId="67" fillId="0" borderId="52" xfId="0" applyFont="1" applyBorder="1" applyAlignment="1">
      <alignment horizontal="center" vertical="center" wrapText="1" readingOrder="1"/>
    </xf>
    <xf numFmtId="0" fontId="67" fillId="0" borderId="52" xfId="0" applyFont="1" applyBorder="1" applyAlignment="1">
      <alignment horizontal="justify" vertical="center" wrapText="1" readingOrder="1"/>
    </xf>
    <xf numFmtId="0" fontId="67" fillId="10" borderId="52" xfId="0" applyFont="1" applyFill="1" applyBorder="1" applyAlignment="1">
      <alignment horizontal="center" vertical="center" wrapText="1" readingOrder="1"/>
    </xf>
    <xf numFmtId="0" fontId="67" fillId="11" borderId="52" xfId="0" applyFont="1" applyFill="1" applyBorder="1" applyAlignment="1">
      <alignment horizontal="center" vertical="center" wrapText="1" readingOrder="1"/>
    </xf>
    <xf numFmtId="0" fontId="68" fillId="12" borderId="52" xfId="0" applyFont="1" applyFill="1" applyBorder="1" applyAlignment="1">
      <alignment horizontal="center" vertical="center" wrapText="1" readingOrder="1"/>
    </xf>
    <xf numFmtId="0" fontId="70" fillId="7" borderId="0" xfId="0" applyFont="1" applyFill="1" applyAlignment="1">
      <alignment horizontal="center" vertical="center" wrapText="1" readingOrder="1"/>
    </xf>
    <xf numFmtId="0" fontId="71" fillId="8" borderId="51" xfId="0" applyFont="1" applyFill="1" applyBorder="1" applyAlignment="1">
      <alignment horizontal="center" vertical="center" wrapText="1" readingOrder="1"/>
    </xf>
    <xf numFmtId="0" fontId="71" fillId="0" borderId="51" xfId="0" applyFont="1" applyBorder="1" applyAlignment="1">
      <alignment horizontal="justify" vertical="center" wrapText="1" readingOrder="1"/>
    </xf>
    <xf numFmtId="9" fontId="71" fillId="0" borderId="51" xfId="0" applyNumberFormat="1" applyFont="1" applyBorder="1" applyAlignment="1">
      <alignment horizontal="center" vertical="center" wrapText="1" readingOrder="1"/>
    </xf>
    <xf numFmtId="0" fontId="71" fillId="9" borderId="52" xfId="0" applyFont="1" applyFill="1" applyBorder="1" applyAlignment="1">
      <alignment horizontal="center" vertical="center" wrapText="1" readingOrder="1"/>
    </xf>
    <xf numFmtId="0" fontId="71" fillId="0" borderId="52" xfId="0" applyFont="1" applyBorder="1" applyAlignment="1">
      <alignment horizontal="justify" vertical="center" wrapText="1" readingOrder="1"/>
    </xf>
    <xf numFmtId="9" fontId="71" fillId="0" borderId="52" xfId="0" applyNumberFormat="1" applyFont="1" applyBorder="1" applyAlignment="1">
      <alignment horizontal="center" vertical="center" wrapText="1" readingOrder="1"/>
    </xf>
    <xf numFmtId="0" fontId="71" fillId="10" borderId="52" xfId="0" applyFont="1" applyFill="1" applyBorder="1" applyAlignment="1">
      <alignment horizontal="center" vertical="center" wrapText="1" readingOrder="1"/>
    </xf>
    <xf numFmtId="0" fontId="71" fillId="11" borderId="52" xfId="0" applyFont="1" applyFill="1" applyBorder="1" applyAlignment="1">
      <alignment horizontal="center" vertical="center" wrapText="1" readingOrder="1"/>
    </xf>
    <xf numFmtId="0" fontId="72"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9" fontId="0" fillId="3" borderId="0" xfId="0" applyNumberFormat="1" applyFill="1"/>
    <xf numFmtId="9" fontId="67" fillId="0" borderId="52" xfId="0" applyNumberFormat="1" applyFont="1" applyBorder="1" applyAlignment="1">
      <alignment horizontal="justify" vertical="center" wrapText="1" readingOrder="1"/>
    </xf>
    <xf numFmtId="0" fontId="32" fillId="3" borderId="13" xfId="0" applyFont="1" applyFill="1" applyBorder="1"/>
    <xf numFmtId="9" fontId="32" fillId="3" borderId="0" xfId="0" applyNumberFormat="1" applyFont="1" applyFill="1"/>
    <xf numFmtId="9" fontId="32" fillId="3" borderId="13" xfId="0" applyNumberFormat="1" applyFont="1" applyFill="1" applyBorder="1"/>
    <xf numFmtId="0" fontId="75" fillId="0" borderId="13" xfId="0" applyFont="1" applyBorder="1" applyAlignment="1">
      <alignment horizontal="left" vertical="center" wrapText="1"/>
    </xf>
    <xf numFmtId="0" fontId="75" fillId="0" borderId="0" xfId="0" applyFont="1" applyAlignment="1">
      <alignment horizontal="left" vertical="center" wrapText="1"/>
    </xf>
    <xf numFmtId="0" fontId="0" fillId="0" borderId="0" xfId="0" applyAlignment="1">
      <alignment vertical="center" wrapText="1"/>
    </xf>
    <xf numFmtId="0" fontId="76" fillId="3" borderId="0" xfId="0" applyFont="1" applyFill="1"/>
    <xf numFmtId="0" fontId="76"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6" fillId="18" borderId="90" xfId="0" applyFont="1" applyFill="1" applyBorder="1" applyAlignment="1">
      <alignment horizontal="center" vertical="center" wrapText="1"/>
    </xf>
    <xf numFmtId="0" fontId="24" fillId="3" borderId="91" xfId="0" applyFont="1" applyFill="1" applyBorder="1" applyAlignment="1">
      <alignment vertical="top" wrapText="1"/>
    </xf>
    <xf numFmtId="0" fontId="61" fillId="0" borderId="13" xfId="0" applyFont="1" applyBorder="1" applyAlignment="1" applyProtection="1">
      <alignment horizontal="left" vertical="top" wrapText="1"/>
      <protection locked="0"/>
    </xf>
    <xf numFmtId="0" fontId="61" fillId="0" borderId="65" xfId="0" applyFont="1" applyBorder="1" applyAlignment="1" applyProtection="1">
      <alignment horizontal="left" vertical="top" wrapText="1"/>
      <protection locked="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24" fillId="3" borderId="48" xfId="0" applyFont="1" applyFill="1" applyBorder="1" applyAlignment="1">
      <alignment vertical="top" wrapText="1"/>
    </xf>
    <xf numFmtId="0" fontId="82" fillId="4" borderId="98" xfId="0" applyFont="1" applyFill="1" applyBorder="1" applyAlignment="1">
      <alignment horizontal="center" vertical="center"/>
    </xf>
    <xf numFmtId="0" fontId="32" fillId="3" borderId="0" xfId="0" applyFont="1" applyFill="1" applyAlignment="1" applyProtection="1">
      <alignment vertical="center"/>
      <protection locked="0"/>
    </xf>
    <xf numFmtId="0" fontId="32" fillId="0" borderId="0" xfId="0" applyFont="1" applyAlignment="1" applyProtection="1">
      <alignment vertical="center"/>
      <protection locked="0"/>
    </xf>
    <xf numFmtId="0" fontId="82" fillId="4" borderId="98" xfId="0" applyFont="1" applyFill="1" applyBorder="1" applyAlignment="1" applyProtection="1">
      <alignment vertical="center" wrapText="1"/>
      <protection locked="0"/>
    </xf>
    <xf numFmtId="0" fontId="82" fillId="4" borderId="98" xfId="0" applyFont="1" applyFill="1" applyBorder="1" applyAlignment="1" applyProtection="1">
      <alignment vertical="center"/>
      <protection locked="0"/>
    </xf>
    <xf numFmtId="0" fontId="82" fillId="4" borderId="98" xfId="0" applyFont="1" applyFill="1" applyBorder="1" applyAlignment="1">
      <alignment horizontal="center" vertical="center" wrapText="1"/>
    </xf>
    <xf numFmtId="0" fontId="82" fillId="23" borderId="98" xfId="0" applyFont="1" applyFill="1" applyBorder="1" applyAlignment="1" applyProtection="1">
      <alignment horizontal="center" vertical="center" textRotation="90"/>
      <protection locked="0"/>
    </xf>
    <xf numFmtId="0" fontId="83" fillId="4" borderId="98" xfId="0" applyFont="1" applyFill="1" applyBorder="1" applyAlignment="1">
      <alignment horizontal="center" vertical="center" wrapText="1"/>
    </xf>
    <xf numFmtId="0" fontId="84" fillId="3" borderId="0" xfId="0" applyFont="1" applyFill="1" applyAlignment="1" applyProtection="1">
      <alignment horizontal="center" vertical="center"/>
      <protection locked="0"/>
    </xf>
    <xf numFmtId="0" fontId="84" fillId="0" borderId="0" xfId="0" applyFont="1" applyAlignment="1" applyProtection="1">
      <alignment horizontal="center" vertical="center"/>
      <protection locked="0"/>
    </xf>
    <xf numFmtId="0" fontId="85" fillId="0" borderId="0" xfId="0" applyFont="1"/>
    <xf numFmtId="0" fontId="85" fillId="24" borderId="0" xfId="0" applyFont="1" applyFill="1"/>
    <xf numFmtId="0" fontId="85" fillId="3" borderId="0" xfId="0" applyFont="1" applyFill="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0" fillId="0" borderId="82" xfId="0" applyBorder="1" applyAlignment="1">
      <alignment vertical="center" wrapText="1"/>
    </xf>
    <xf numFmtId="0" fontId="0" fillId="0" borderId="78" xfId="0" applyBorder="1" applyAlignment="1">
      <alignment vertical="center" wrapText="1"/>
    </xf>
    <xf numFmtId="0" fontId="45" fillId="0" borderId="0" xfId="0" applyFont="1" applyProtection="1">
      <protection locked="0"/>
    </xf>
    <xf numFmtId="0" fontId="46" fillId="0" borderId="0" xfId="0" applyFont="1" applyAlignment="1" applyProtection="1">
      <alignment horizontal="left"/>
      <protection locked="0"/>
    </xf>
    <xf numFmtId="0" fontId="46" fillId="0" borderId="0" xfId="0" applyFont="1" applyAlignment="1" applyProtection="1">
      <alignment vertical="center"/>
      <protection locked="0"/>
    </xf>
    <xf numFmtId="0" fontId="60" fillId="0" borderId="13" xfId="0" applyFont="1" applyBorder="1" applyAlignment="1">
      <alignment horizontal="center" vertical="center" wrapText="1" readingOrder="1"/>
    </xf>
    <xf numFmtId="0" fontId="59" fillId="0" borderId="13" xfId="0" applyFont="1" applyBorder="1" applyAlignment="1">
      <alignment horizontal="center" vertical="center" wrapText="1" readingOrder="1"/>
    </xf>
    <xf numFmtId="0" fontId="59" fillId="0" borderId="13" xfId="0" applyFont="1" applyBorder="1" applyAlignment="1">
      <alignment horizontal="left" vertical="center" wrapText="1"/>
    </xf>
    <xf numFmtId="0" fontId="59" fillId="3" borderId="13" xfId="0" applyFont="1" applyFill="1" applyBorder="1" applyAlignment="1">
      <alignment horizontal="center" vertical="center"/>
    </xf>
    <xf numFmtId="0" fontId="8" fillId="3" borderId="13" xfId="0" applyFont="1" applyFill="1" applyBorder="1" applyAlignment="1">
      <alignment horizontal="left" vertical="center" wrapText="1"/>
    </xf>
    <xf numFmtId="0" fontId="8" fillId="0" borderId="13" xfId="0" applyFont="1" applyBorder="1" applyAlignment="1">
      <alignment horizontal="left" vertical="center" wrapText="1"/>
    </xf>
    <xf numFmtId="0" fontId="59" fillId="3" borderId="0" xfId="0" applyFont="1" applyFill="1" applyAlignment="1">
      <alignment horizontal="center" vertical="center"/>
    </xf>
    <xf numFmtId="0" fontId="59" fillId="3" borderId="13" xfId="0" applyFont="1" applyFill="1" applyBorder="1" applyAlignment="1">
      <alignment horizontal="center" vertical="center" wrapText="1"/>
    </xf>
    <xf numFmtId="0" fontId="19" fillId="0" borderId="13" xfId="0" applyFont="1" applyBorder="1" applyAlignment="1" applyProtection="1">
      <alignment horizontal="left" vertical="top" wrapText="1"/>
      <protection locked="0"/>
    </xf>
    <xf numFmtId="0" fontId="0" fillId="0" borderId="13" xfId="0" applyBorder="1" applyAlignment="1">
      <alignment vertical="center" wrapText="1"/>
    </xf>
    <xf numFmtId="0" fontId="0" fillId="0" borderId="13"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0" fontId="27" fillId="3" borderId="13" xfId="0" applyFont="1" applyFill="1" applyBorder="1" applyAlignment="1" applyProtection="1">
      <alignment horizontal="left" vertical="top" wrapText="1"/>
      <protection locked="0"/>
    </xf>
    <xf numFmtId="0" fontId="32" fillId="0" borderId="92" xfId="0" applyFont="1" applyBorder="1" applyAlignment="1" applyProtection="1">
      <alignment horizontal="left" vertical="top" wrapText="1"/>
      <protection locked="0"/>
    </xf>
    <xf numFmtId="0" fontId="61" fillId="3" borderId="13" xfId="0" applyFont="1" applyFill="1" applyBorder="1" applyAlignment="1" applyProtection="1">
      <alignment vertical="center" wrapText="1"/>
      <protection locked="0"/>
    </xf>
    <xf numFmtId="0" fontId="61" fillId="3" borderId="92" xfId="0" applyFont="1" applyFill="1" applyBorder="1" applyAlignment="1" applyProtection="1">
      <alignment horizontal="left" vertical="top" wrapText="1"/>
      <protection locked="0"/>
    </xf>
    <xf numFmtId="0" fontId="32" fillId="3" borderId="13" xfId="0" applyFont="1" applyFill="1" applyBorder="1" applyAlignment="1" applyProtection="1">
      <alignment vertical="center" wrapText="1"/>
      <protection locked="0"/>
    </xf>
    <xf numFmtId="0" fontId="0" fillId="3" borderId="82" xfId="0" applyFill="1" applyBorder="1" applyAlignment="1" applyProtection="1">
      <alignment horizontal="left" vertical="top" wrapText="1"/>
      <protection locked="0"/>
    </xf>
    <xf numFmtId="0" fontId="32" fillId="0" borderId="65" xfId="0" applyFont="1" applyBorder="1" applyAlignment="1" applyProtection="1">
      <alignment horizontal="left" vertical="top" wrapText="1"/>
      <protection locked="0"/>
    </xf>
    <xf numFmtId="0" fontId="0" fillId="0" borderId="13" xfId="0" applyBorder="1" applyAlignment="1">
      <alignment wrapText="1"/>
    </xf>
    <xf numFmtId="0" fontId="27" fillId="0" borderId="82" xfId="0" applyFont="1" applyBorder="1" applyAlignment="1">
      <alignment vertical="center" wrapText="1"/>
    </xf>
    <xf numFmtId="0" fontId="27" fillId="0" borderId="13" xfId="0" applyFont="1" applyBorder="1" applyAlignment="1" applyProtection="1">
      <alignment horizontal="left" vertical="top" wrapText="1"/>
      <protection locked="0"/>
    </xf>
    <xf numFmtId="0" fontId="27" fillId="0" borderId="78" xfId="0" applyFont="1" applyBorder="1" applyAlignment="1" applyProtection="1">
      <alignment horizontal="left" vertical="top" wrapText="1"/>
      <protection locked="0"/>
    </xf>
    <xf numFmtId="0" fontId="0" fillId="0" borderId="13" xfId="0" applyBorder="1" applyAlignment="1">
      <alignment horizontal="left" vertical="center" wrapText="1"/>
    </xf>
    <xf numFmtId="0" fontId="27" fillId="0" borderId="82" xfId="0" applyFont="1" applyBorder="1" applyAlignment="1" applyProtection="1">
      <alignment horizontal="left" vertical="top" wrapText="1"/>
      <protection locked="0"/>
    </xf>
    <xf numFmtId="0" fontId="1" fillId="0" borderId="0" xfId="0" applyFont="1"/>
    <xf numFmtId="0" fontId="19" fillId="0" borderId="13" xfId="0" applyFont="1" applyBorder="1" applyAlignment="1">
      <alignment horizontal="center" vertical="center" wrapText="1"/>
    </xf>
    <xf numFmtId="0" fontId="0" fillId="0" borderId="78" xfId="0" applyBorder="1" applyAlignment="1">
      <alignment horizontal="left" vertical="center" wrapText="1"/>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5" xfId="0" applyFont="1" applyFill="1" applyBorder="1" applyAlignment="1">
      <alignment horizontal="center" vertical="center" textRotation="90" wrapText="1"/>
    </xf>
    <xf numFmtId="0" fontId="1" fillId="3" borderId="0" xfId="0" applyFont="1" applyFill="1" applyAlignment="1">
      <alignment horizontal="left" vertical="center"/>
    </xf>
    <xf numFmtId="0" fontId="34" fillId="13" borderId="57"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82" fillId="4" borderId="98" xfId="0" applyFont="1" applyFill="1" applyBorder="1" applyAlignment="1" applyProtection="1">
      <alignment horizontal="center" vertical="center" wrapText="1"/>
      <protection locked="0"/>
    </xf>
    <xf numFmtId="0" fontId="81" fillId="4" borderId="93" xfId="0" applyFont="1" applyFill="1" applyBorder="1" applyAlignment="1">
      <alignment horizontal="center" vertical="center" wrapText="1"/>
    </xf>
    <xf numFmtId="0" fontId="56" fillId="0" borderId="0" xfId="0" applyFont="1" applyAlignment="1" applyProtection="1">
      <alignment horizontal="center" vertical="center"/>
      <protection locked="0"/>
    </xf>
    <xf numFmtId="0" fontId="57" fillId="0" borderId="0" xfId="0" applyFont="1" applyAlignment="1" applyProtection="1">
      <alignment vertical="center"/>
      <protection locked="0"/>
    </xf>
    <xf numFmtId="0" fontId="47" fillId="20" borderId="0" xfId="0" applyFont="1" applyFill="1" applyAlignment="1" applyProtection="1">
      <alignment horizontal="center" vertical="center" wrapText="1"/>
      <protection locked="0"/>
    </xf>
    <xf numFmtId="0" fontId="8" fillId="0" borderId="13" xfId="0" applyFont="1" applyBorder="1" applyAlignment="1">
      <alignment vertical="center" wrapText="1"/>
    </xf>
    <xf numFmtId="0" fontId="8" fillId="0" borderId="13" xfId="0" applyFont="1" applyBorder="1" applyAlignment="1">
      <alignment horizontal="center" vertical="center" wrapText="1"/>
    </xf>
    <xf numFmtId="0" fontId="59" fillId="0" borderId="0" xfId="0" applyFont="1" applyAlignment="1">
      <alignment horizontal="center" vertical="center"/>
    </xf>
    <xf numFmtId="0" fontId="60" fillId="3" borderId="13" xfId="0" applyFont="1" applyFill="1" applyBorder="1" applyAlignment="1">
      <alignment horizontal="left" vertical="center" wrapText="1" readingOrder="1"/>
    </xf>
    <xf numFmtId="0" fontId="59" fillId="0" borderId="13" xfId="0" applyFont="1" applyBorder="1"/>
    <xf numFmtId="0" fontId="8" fillId="3" borderId="13" xfId="0" applyFont="1" applyFill="1" applyBorder="1" applyAlignment="1">
      <alignment vertical="center" wrapText="1"/>
    </xf>
    <xf numFmtId="0" fontId="8" fillId="0" borderId="13" xfId="0" applyFont="1" applyBorder="1" applyAlignment="1">
      <alignment horizontal="center" vertical="center" wrapText="1" readingOrder="1"/>
    </xf>
    <xf numFmtId="0" fontId="8" fillId="0" borderId="81" xfId="0" applyFont="1" applyBorder="1" applyAlignment="1">
      <alignment horizontal="left" vertical="center" wrapText="1"/>
    </xf>
    <xf numFmtId="0" fontId="32" fillId="0" borderId="81" xfId="0" applyFont="1" applyBorder="1" applyAlignment="1">
      <alignment vertical="top" wrapText="1"/>
    </xf>
    <xf numFmtId="0" fontId="8" fillId="0" borderId="83" xfId="0" applyFont="1" applyBorder="1" applyAlignment="1">
      <alignment horizontal="center" vertical="center" wrapText="1" readingOrder="1"/>
    </xf>
    <xf numFmtId="0" fontId="8" fillId="0" borderId="13" xfId="0" applyFont="1" applyBorder="1" applyAlignment="1">
      <alignment horizontal="center" vertical="center"/>
    </xf>
    <xf numFmtId="0" fontId="59" fillId="0" borderId="13" xfId="0" applyFont="1" applyBorder="1" applyAlignment="1">
      <alignment vertical="center" wrapText="1" readingOrder="1"/>
    </xf>
    <xf numFmtId="0" fontId="8" fillId="0" borderId="78" xfId="0" applyFont="1" applyBorder="1" applyAlignment="1">
      <alignment horizontal="center" vertical="center" wrapText="1" readingOrder="1"/>
    </xf>
    <xf numFmtId="0" fontId="59" fillId="0" borderId="81" xfId="0" applyFont="1" applyBorder="1" applyAlignment="1">
      <alignment horizontal="center" vertical="center"/>
    </xf>
    <xf numFmtId="0" fontId="32" fillId="0" borderId="13" xfId="0" applyFont="1" applyBorder="1" applyAlignment="1">
      <alignment vertical="top" wrapText="1"/>
    </xf>
    <xf numFmtId="0" fontId="59" fillId="0" borderId="13" xfId="0" applyFont="1" applyBorder="1" applyAlignment="1">
      <alignment vertical="center" wrapText="1"/>
    </xf>
    <xf numFmtId="0" fontId="63" fillId="0" borderId="0" xfId="0" applyFont="1"/>
    <xf numFmtId="0" fontId="63" fillId="0" borderId="13" xfId="0" applyFont="1" applyBorder="1"/>
    <xf numFmtId="0" fontId="47" fillId="0" borderId="13" xfId="0" applyFont="1" applyBorder="1" applyAlignment="1">
      <alignment horizontal="center" vertical="top" wrapText="1" readingOrder="1"/>
    </xf>
    <xf numFmtId="0" fontId="61" fillId="0" borderId="13" xfId="0" applyFont="1" applyBorder="1" applyAlignment="1">
      <alignment vertical="top" wrapText="1"/>
    </xf>
    <xf numFmtId="0" fontId="59" fillId="3" borderId="13" xfId="0" applyFont="1" applyFill="1" applyBorder="1" applyAlignment="1">
      <alignment vertical="center" wrapText="1"/>
    </xf>
    <xf numFmtId="0" fontId="60" fillId="0" borderId="13" xfId="0" applyFont="1" applyBorder="1" applyAlignment="1">
      <alignment horizontal="center" vertical="center" wrapText="1"/>
    </xf>
    <xf numFmtId="0" fontId="60" fillId="0" borderId="13" xfId="0" applyFont="1" applyBorder="1" applyAlignment="1">
      <alignment vertical="center" wrapText="1"/>
    </xf>
    <xf numFmtId="0" fontId="88" fillId="3" borderId="13" xfId="0" applyFont="1" applyFill="1" applyBorder="1" applyAlignment="1">
      <alignment horizontal="left" vertical="center" wrapText="1"/>
    </xf>
    <xf numFmtId="0" fontId="59" fillId="3" borderId="13" xfId="0" applyFont="1" applyFill="1" applyBorder="1" applyAlignment="1">
      <alignment horizontal="left" vertical="center" wrapText="1"/>
    </xf>
    <xf numFmtId="0" fontId="59" fillId="0" borderId="82" xfId="0" applyFont="1" applyBorder="1"/>
    <xf numFmtId="0" fontId="59" fillId="0" borderId="0" xfId="0" applyFont="1" applyAlignment="1">
      <alignment vertical="center" wrapText="1"/>
    </xf>
    <xf numFmtId="0" fontId="89" fillId="0" borderId="13" xfId="0" applyFont="1" applyBorder="1" applyAlignment="1">
      <alignment horizontal="center" vertical="center" wrapText="1"/>
    </xf>
    <xf numFmtId="0" fontId="90" fillId="3" borderId="13" xfId="0" applyFont="1" applyFill="1" applyBorder="1" applyAlignment="1">
      <alignment vertical="center" wrapText="1"/>
    </xf>
    <xf numFmtId="0" fontId="8" fillId="0" borderId="13" xfId="0" applyFont="1" applyBorder="1" applyAlignment="1">
      <alignment horizontal="left" vertical="top" wrapText="1"/>
    </xf>
    <xf numFmtId="0" fontId="8" fillId="3" borderId="13" xfId="0" applyFont="1" applyFill="1" applyBorder="1" applyAlignment="1">
      <alignment vertical="top" wrapText="1"/>
    </xf>
    <xf numFmtId="0" fontId="45" fillId="3" borderId="13" xfId="0" applyFont="1" applyFill="1" applyBorder="1" applyAlignment="1">
      <alignment horizontal="center"/>
    </xf>
    <xf numFmtId="0" fontId="92" fillId="3" borderId="13" xfId="0" applyFont="1" applyFill="1" applyBorder="1" applyAlignment="1">
      <alignment horizontal="left" vertical="center" wrapText="1" indent="2"/>
    </xf>
    <xf numFmtId="0" fontId="59" fillId="8" borderId="13" xfId="0" applyFont="1" applyFill="1" applyBorder="1" applyAlignment="1">
      <alignment horizontal="left" vertical="center" wrapText="1"/>
    </xf>
    <xf numFmtId="0" fontId="59" fillId="11" borderId="13" xfId="0" applyFont="1" applyFill="1" applyBorder="1" applyAlignment="1">
      <alignment horizontal="left" vertical="center" wrapText="1"/>
    </xf>
    <xf numFmtId="0" fontId="8" fillId="3" borderId="81" xfId="0" applyFont="1" applyFill="1" applyBorder="1" applyAlignment="1">
      <alignment vertical="top" wrapText="1"/>
    </xf>
    <xf numFmtId="0" fontId="59" fillId="3" borderId="13" xfId="0" applyFont="1" applyFill="1" applyBorder="1" applyAlignment="1">
      <alignment vertical="top" wrapText="1"/>
    </xf>
    <xf numFmtId="0" fontId="61" fillId="26" borderId="13" xfId="0" applyFont="1" applyFill="1" applyBorder="1" applyAlignment="1" applyProtection="1">
      <alignment horizontal="left" vertical="top" wrapText="1"/>
      <protection locked="0"/>
    </xf>
    <xf numFmtId="1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64"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58" fillId="4" borderId="79" xfId="0" applyFont="1" applyFill="1" applyBorder="1" applyAlignment="1">
      <alignment horizontal="center" vertical="top" wrapText="1" readingOrder="1"/>
    </xf>
    <xf numFmtId="0" fontId="58" fillId="4" borderId="80" xfId="0" applyFont="1" applyFill="1" applyBorder="1" applyAlignment="1">
      <alignment horizontal="center" vertical="top" wrapText="1" readingOrder="1"/>
    </xf>
    <xf numFmtId="0" fontId="58" fillId="4" borderId="81" xfId="0" applyFont="1" applyFill="1" applyBorder="1" applyAlignment="1">
      <alignment horizontal="center" vertical="top" wrapText="1" readingOrder="1"/>
    </xf>
    <xf numFmtId="0" fontId="56"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47" fillId="20" borderId="0" xfId="0" applyFont="1" applyFill="1" applyAlignment="1" applyProtection="1">
      <alignment horizontal="left" vertical="center"/>
      <protection locked="0"/>
    </xf>
    <xf numFmtId="0" fontId="47" fillId="20" borderId="0" xfId="0" applyFont="1" applyFill="1" applyAlignment="1" applyProtection="1">
      <alignment vertical="center" wrapText="1"/>
      <protection locked="0"/>
    </xf>
    <xf numFmtId="0" fontId="58" fillId="4" borderId="13" xfId="0" applyFont="1" applyFill="1" applyBorder="1" applyAlignment="1">
      <alignment horizontal="center" vertical="top" wrapText="1" readingOrder="1"/>
    </xf>
    <xf numFmtId="0" fontId="60" fillId="0" borderId="13" xfId="0" applyFont="1" applyBorder="1" applyAlignment="1">
      <alignment horizontal="center" vertical="center" wrapText="1" readingOrder="1"/>
    </xf>
    <xf numFmtId="0" fontId="60" fillId="0" borderId="78" xfId="0" applyFont="1" applyBorder="1" applyAlignment="1">
      <alignment horizontal="center" vertical="center" wrapText="1" readingOrder="1"/>
    </xf>
    <xf numFmtId="0" fontId="60" fillId="0" borderId="60" xfId="0" applyFont="1" applyBorder="1" applyAlignment="1">
      <alignment horizontal="center" vertical="center" wrapText="1" readingOrder="1"/>
    </xf>
    <xf numFmtId="0" fontId="60" fillId="0" borderId="82" xfId="0" applyFont="1" applyBorder="1" applyAlignment="1">
      <alignment horizontal="center" vertical="center" wrapText="1" readingOrder="1"/>
    </xf>
    <xf numFmtId="0" fontId="60" fillId="0" borderId="18" xfId="0" applyFont="1" applyBorder="1" applyAlignment="1">
      <alignment horizontal="center" vertical="center" wrapText="1" readingOrder="1"/>
    </xf>
    <xf numFmtId="0" fontId="60" fillId="0" borderId="0" xfId="0" applyFont="1" applyAlignment="1">
      <alignment horizontal="center" vertical="center" wrapText="1" readingOrder="1"/>
    </xf>
    <xf numFmtId="0" fontId="60" fillId="0" borderId="23" xfId="0" applyFont="1" applyBorder="1" applyAlignment="1">
      <alignment horizontal="center" vertical="center" wrapText="1" readingOrder="1"/>
    </xf>
    <xf numFmtId="0" fontId="60" fillId="0" borderId="83" xfId="0" applyFont="1" applyBorder="1" applyAlignment="1">
      <alignment horizontal="center" vertical="center" wrapText="1" readingOrder="1"/>
    </xf>
    <xf numFmtId="0" fontId="60" fillId="0" borderId="93" xfId="0" applyFont="1" applyBorder="1" applyAlignment="1">
      <alignment horizontal="center" vertical="center" wrapText="1" readingOrder="1"/>
    </xf>
    <xf numFmtId="0" fontId="60" fillId="0" borderId="84" xfId="0" applyFont="1" applyBorder="1" applyAlignment="1">
      <alignment horizontal="center" vertical="center" wrapText="1" readingOrder="1"/>
    </xf>
    <xf numFmtId="0" fontId="60" fillId="3" borderId="82" xfId="0" applyFont="1" applyFill="1" applyBorder="1" applyAlignment="1">
      <alignment horizontal="center" vertical="center" readingOrder="1"/>
    </xf>
    <xf numFmtId="0" fontId="60" fillId="3" borderId="60" xfId="0" applyFont="1" applyFill="1" applyBorder="1" applyAlignment="1">
      <alignment horizontal="center" vertical="center" readingOrder="1"/>
    </xf>
    <xf numFmtId="0" fontId="8" fillId="0" borderId="82" xfId="0" applyFont="1" applyBorder="1" applyAlignment="1">
      <alignment horizontal="center" vertical="center" wrapText="1" readingOrder="1"/>
    </xf>
    <xf numFmtId="0" fontId="8" fillId="0" borderId="78" xfId="0" applyFont="1" applyBorder="1" applyAlignment="1">
      <alignment horizontal="center" vertical="center" wrapText="1" readingOrder="1"/>
    </xf>
    <xf numFmtId="0" fontId="50" fillId="0" borderId="0" xfId="0" applyFont="1" applyAlignment="1">
      <alignment horizontal="center" wrapText="1"/>
    </xf>
    <xf numFmtId="0" fontId="51" fillId="0" borderId="0" xfId="0" applyFont="1" applyAlignment="1">
      <alignment horizontal="center"/>
    </xf>
    <xf numFmtId="0" fontId="52" fillId="4" borderId="79" xfId="0" applyFont="1" applyFill="1" applyBorder="1" applyAlignment="1">
      <alignment horizontal="center"/>
    </xf>
    <xf numFmtId="0" fontId="52" fillId="4" borderId="80" xfId="0" applyFont="1" applyFill="1" applyBorder="1" applyAlignment="1">
      <alignment horizontal="center"/>
    </xf>
    <xf numFmtId="0" fontId="52" fillId="4" borderId="81" xfId="0" applyFont="1" applyFill="1" applyBorder="1" applyAlignment="1">
      <alignment horizontal="center"/>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79" xfId="0" applyFont="1" applyFill="1" applyBorder="1" applyAlignment="1">
      <alignment horizontal="center" vertical="center"/>
    </xf>
    <xf numFmtId="0" fontId="53" fillId="5" borderId="80" xfId="0" applyFont="1" applyFill="1" applyBorder="1" applyAlignment="1">
      <alignment horizontal="center" vertical="center"/>
    </xf>
    <xf numFmtId="0" fontId="53" fillId="5" borderId="81" xfId="0" applyFont="1" applyFill="1" applyBorder="1" applyAlignment="1">
      <alignment horizontal="center" vertical="center"/>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0" fillId="0" borderId="82" xfId="0" applyBorder="1" applyAlignment="1">
      <alignment horizontal="left" vertical="center" wrapText="1"/>
    </xf>
    <xf numFmtId="0" fontId="0" fillId="0" borderId="78" xfId="0" applyBorder="1" applyAlignment="1">
      <alignment horizontal="left" vertical="center" wrapText="1"/>
    </xf>
    <xf numFmtId="0" fontId="0" fillId="0" borderId="60" xfId="0" applyBorder="1" applyAlignment="1">
      <alignment horizontal="left" vertical="center"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13" xfId="0" applyBorder="1" applyAlignment="1">
      <alignment horizontal="left" vertical="center" wrapText="1"/>
    </xf>
    <xf numFmtId="0" fontId="73"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14" fontId="0" fillId="0" borderId="13" xfId="0" applyNumberFormat="1" applyBorder="1" applyAlignment="1">
      <alignment horizontal="center" vertical="center" wrapText="1"/>
    </xf>
    <xf numFmtId="0" fontId="0" fillId="3" borderId="13" xfId="0"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5" xfId="0" applyFont="1" applyFill="1" applyBorder="1" applyAlignment="1">
      <alignment horizontal="center" vertical="center" textRotation="90"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85" xfId="0" applyFont="1" applyFill="1" applyBorder="1" applyAlignment="1">
      <alignment horizontal="center" vertical="center" textRotation="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4" fillId="4" borderId="2" xfId="0" applyFont="1" applyFill="1" applyBorder="1" applyAlignment="1">
      <alignment horizontal="center" vertical="center"/>
    </xf>
    <xf numFmtId="0" fontId="74" fillId="4" borderId="0" xfId="0" applyFont="1" applyFill="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9" xfId="0" applyFont="1" applyFill="1" applyBorder="1" applyAlignment="1">
      <alignment horizontal="center" vertical="center"/>
    </xf>
    <xf numFmtId="0" fontId="0" fillId="3" borderId="82" xfId="0" applyFill="1" applyBorder="1" applyAlignment="1">
      <alignment horizontal="center" vertical="center" wrapText="1"/>
    </xf>
    <xf numFmtId="0" fontId="0" fillId="3" borderId="78" xfId="0" applyFill="1" applyBorder="1" applyAlignment="1">
      <alignment horizontal="center" vertical="center" wrapText="1"/>
    </xf>
    <xf numFmtId="0" fontId="0" fillId="3" borderId="60" xfId="0" applyFill="1" applyBorder="1" applyAlignment="1">
      <alignment horizontal="center" vertical="center" wrapText="1"/>
    </xf>
    <xf numFmtId="0" fontId="73" fillId="0" borderId="82" xfId="0" applyFont="1" applyBorder="1" applyAlignment="1">
      <alignment horizontal="center" vertical="center" wrapText="1"/>
    </xf>
    <xf numFmtId="0" fontId="0" fillId="0" borderId="82"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0" fillId="0" borderId="83" xfId="0" applyBorder="1" applyAlignment="1">
      <alignment horizontal="center" vertical="center" wrapText="1"/>
    </xf>
    <xf numFmtId="0" fontId="0" fillId="0" borderId="93" xfId="0" applyBorder="1" applyAlignment="1">
      <alignment horizontal="center" vertical="center" wrapText="1"/>
    </xf>
    <xf numFmtId="0" fontId="0" fillId="0" borderId="84" xfId="0" applyBorder="1" applyAlignment="1">
      <alignment horizontal="center" vertical="center" wrapText="1"/>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9" fillId="0" borderId="0" xfId="0" applyFont="1" applyAlignment="1">
      <alignment horizontal="center" vertical="center"/>
    </xf>
    <xf numFmtId="0" fontId="65"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78"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8" fillId="14" borderId="0" xfId="0" applyFont="1" applyFill="1" applyAlignment="1">
      <alignment horizontal="center" vertical="center" textRotation="90" wrapText="1" readingOrder="1"/>
    </xf>
    <xf numFmtId="0" fontId="78" fillId="14" borderId="21" xfId="0" applyFont="1" applyFill="1" applyBorder="1" applyAlignment="1">
      <alignment horizontal="center" vertical="center" textRotation="90" wrapText="1" readingOrder="1"/>
    </xf>
    <xf numFmtId="0" fontId="79" fillId="0" borderId="67" xfId="0" applyFont="1" applyBorder="1" applyAlignment="1">
      <alignment horizontal="center" vertical="center" wrapText="1"/>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20" xfId="0" applyFont="1" applyBorder="1" applyAlignment="1">
      <alignment horizontal="center" vertical="center"/>
    </xf>
    <xf numFmtId="0" fontId="79" fillId="0" borderId="0" xfId="0" applyFont="1" applyAlignment="1">
      <alignment horizontal="center" vertical="center"/>
    </xf>
    <xf numFmtId="0" fontId="79" fillId="0" borderId="21" xfId="0" applyFont="1" applyBorder="1" applyAlignment="1">
      <alignment horizontal="center" vertical="center"/>
    </xf>
    <xf numFmtId="0" fontId="79" fillId="0" borderId="43" xfId="0" applyFont="1" applyBorder="1" applyAlignment="1">
      <alignment horizontal="center" vertical="center"/>
    </xf>
    <xf numFmtId="0" fontId="79" fillId="0" borderId="44" xfId="0" applyFont="1" applyBorder="1" applyAlignment="1">
      <alignment horizontal="center" vertical="center"/>
    </xf>
    <xf numFmtId="0" fontId="79" fillId="0" borderId="45" xfId="0" applyFont="1" applyBorder="1" applyAlignment="1">
      <alignment horizontal="center" vertical="center"/>
    </xf>
    <xf numFmtId="0" fontId="80" fillId="16" borderId="70" xfId="0" applyFont="1" applyFill="1" applyBorder="1" applyAlignment="1">
      <alignment horizontal="center" vertical="center" wrapText="1" readingOrder="1"/>
    </xf>
    <xf numFmtId="0" fontId="80" fillId="16" borderId="71" xfId="0" applyFont="1" applyFill="1" applyBorder="1" applyAlignment="1">
      <alignment horizontal="center" vertical="center" wrapText="1" readingOrder="1"/>
    </xf>
    <xf numFmtId="0" fontId="80" fillId="16" borderId="72" xfId="0" applyFont="1" applyFill="1" applyBorder="1" applyAlignment="1">
      <alignment horizontal="center" vertical="center" wrapText="1" readingOrder="1"/>
    </xf>
    <xf numFmtId="0" fontId="80" fillId="16" borderId="73" xfId="0" applyFont="1" applyFill="1" applyBorder="1" applyAlignment="1">
      <alignment horizontal="center" vertical="center" wrapText="1" readingOrder="1"/>
    </xf>
    <xf numFmtId="0" fontId="80" fillId="16" borderId="0" xfId="0" applyFont="1" applyFill="1" applyAlignment="1">
      <alignment horizontal="center" vertical="center" wrapText="1" readingOrder="1"/>
    </xf>
    <xf numFmtId="0" fontId="80" fillId="16" borderId="74" xfId="0" applyFont="1" applyFill="1" applyBorder="1" applyAlignment="1">
      <alignment horizontal="center" vertical="center" wrapText="1" readingOrder="1"/>
    </xf>
    <xf numFmtId="0" fontId="80" fillId="16" borderId="75" xfId="0" applyFont="1" applyFill="1" applyBorder="1" applyAlignment="1">
      <alignment horizontal="center" vertical="center" wrapText="1" readingOrder="1"/>
    </xf>
    <xf numFmtId="0" fontId="80" fillId="16" borderId="76" xfId="0" applyFont="1" applyFill="1" applyBorder="1" applyAlignment="1">
      <alignment horizontal="center" vertical="center" wrapText="1" readingOrder="1"/>
    </xf>
    <xf numFmtId="0" fontId="80"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9" fillId="0" borderId="20" xfId="0" applyFont="1" applyBorder="1" applyAlignment="1">
      <alignment horizontal="center" vertical="center" wrapText="1"/>
    </xf>
    <xf numFmtId="0" fontId="80" fillId="15" borderId="70" xfId="0" applyFont="1" applyFill="1" applyBorder="1" applyAlignment="1">
      <alignment horizontal="center" vertical="center" wrapText="1" readingOrder="1"/>
    </xf>
    <xf numFmtId="0" fontId="80" fillId="15" borderId="71" xfId="0" applyFont="1" applyFill="1" applyBorder="1" applyAlignment="1">
      <alignment horizontal="center" vertical="center" wrapText="1" readingOrder="1"/>
    </xf>
    <xf numFmtId="0" fontId="80" fillId="15" borderId="73" xfId="0" applyFont="1" applyFill="1" applyBorder="1" applyAlignment="1">
      <alignment horizontal="center" vertical="center" wrapText="1" readingOrder="1"/>
    </xf>
    <xf numFmtId="0" fontId="80" fillId="15" borderId="0" xfId="0" applyFont="1" applyFill="1" applyAlignment="1">
      <alignment horizontal="center" vertical="center" wrapText="1" readingOrder="1"/>
    </xf>
    <xf numFmtId="0" fontId="80" fillId="15" borderId="75" xfId="0" applyFont="1" applyFill="1" applyBorder="1" applyAlignment="1">
      <alignment horizontal="center" vertical="center" wrapText="1" readingOrder="1"/>
    </xf>
    <xf numFmtId="0" fontId="80" fillId="15" borderId="76" xfId="0" applyFont="1" applyFill="1" applyBorder="1" applyAlignment="1">
      <alignment horizontal="center" vertical="center" wrapText="1" readingOrder="1"/>
    </xf>
    <xf numFmtId="0" fontId="33" fillId="3" borderId="86" xfId="0" applyFont="1" applyFill="1" applyBorder="1" applyAlignment="1">
      <alignment horizontal="center" vertical="center" wrapText="1"/>
    </xf>
    <xf numFmtId="0" fontId="33" fillId="3" borderId="83" xfId="0" applyFont="1" applyFill="1" applyBorder="1" applyAlignment="1">
      <alignment horizontal="center" vertical="center" wrapText="1"/>
    </xf>
    <xf numFmtId="0" fontId="33" fillId="3" borderId="87" xfId="0" applyFont="1" applyFill="1" applyBorder="1" applyAlignment="1">
      <alignment horizontal="center" vertical="center" wrapText="1"/>
    </xf>
    <xf numFmtId="0" fontId="33" fillId="3" borderId="93" xfId="0" applyFont="1" applyFill="1" applyBorder="1" applyAlignment="1">
      <alignment horizontal="center" vertical="center" wrapText="1"/>
    </xf>
    <xf numFmtId="0" fontId="33" fillId="3" borderId="88"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80" fillId="25" borderId="70" xfId="0" applyFont="1" applyFill="1" applyBorder="1" applyAlignment="1">
      <alignment horizontal="center" vertical="center" wrapText="1" readingOrder="1"/>
    </xf>
    <xf numFmtId="0" fontId="80" fillId="25" borderId="71" xfId="0" applyFont="1" applyFill="1" applyBorder="1" applyAlignment="1">
      <alignment horizontal="center" vertical="center" wrapText="1" readingOrder="1"/>
    </xf>
    <xf numFmtId="0" fontId="80" fillId="25" borderId="73" xfId="0" applyFont="1" applyFill="1" applyBorder="1" applyAlignment="1">
      <alignment horizontal="center" vertical="center" wrapText="1" readingOrder="1"/>
    </xf>
    <xf numFmtId="0" fontId="80" fillId="25" borderId="0" xfId="0" applyFont="1" applyFill="1" applyAlignment="1">
      <alignment horizontal="center" vertical="center" wrapText="1" readingOrder="1"/>
    </xf>
    <xf numFmtId="0" fontId="80" fillId="25" borderId="74" xfId="0" applyFont="1" applyFill="1" applyBorder="1" applyAlignment="1">
      <alignment horizontal="center" vertical="center" wrapText="1" readingOrder="1"/>
    </xf>
    <xf numFmtId="0" fontId="80" fillId="25" borderId="75" xfId="0" applyFont="1" applyFill="1" applyBorder="1" applyAlignment="1">
      <alignment horizontal="center" vertical="center" wrapText="1" readingOrder="1"/>
    </xf>
    <xf numFmtId="0" fontId="80" fillId="25" borderId="76" xfId="0" applyFont="1" applyFill="1" applyBorder="1" applyAlignment="1">
      <alignment horizontal="center" vertical="center" wrapText="1" readingOrder="1"/>
    </xf>
    <xf numFmtId="0" fontId="80" fillId="25" borderId="77" xfId="0" applyFont="1" applyFill="1" applyBorder="1" applyAlignment="1">
      <alignment horizontal="center" vertical="center" wrapText="1" readingOrder="1"/>
    </xf>
    <xf numFmtId="0" fontId="80" fillId="8" borderId="70" xfId="0" applyFont="1" applyFill="1" applyBorder="1" applyAlignment="1">
      <alignment horizontal="center" vertical="center" wrapText="1" readingOrder="1"/>
    </xf>
    <xf numFmtId="0" fontId="80" fillId="8" borderId="71" xfId="0" applyFont="1" applyFill="1" applyBorder="1" applyAlignment="1">
      <alignment horizontal="center" vertical="center" wrapText="1" readingOrder="1"/>
    </xf>
    <xf numFmtId="0" fontId="80" fillId="8" borderId="73" xfId="0" applyFont="1" applyFill="1" applyBorder="1" applyAlignment="1">
      <alignment horizontal="center" vertical="center" wrapText="1" readingOrder="1"/>
    </xf>
    <xf numFmtId="0" fontId="80" fillId="8" borderId="0" xfId="0" applyFont="1" applyFill="1" applyAlignment="1">
      <alignment horizontal="center" vertical="center" wrapText="1" readingOrder="1"/>
    </xf>
    <xf numFmtId="0" fontId="80" fillId="8" borderId="74" xfId="0" applyFont="1" applyFill="1" applyBorder="1" applyAlignment="1">
      <alignment horizontal="center" vertical="center" wrapText="1" readingOrder="1"/>
    </xf>
    <xf numFmtId="0" fontId="80" fillId="8" borderId="75" xfId="0" applyFont="1" applyFill="1" applyBorder="1" applyAlignment="1">
      <alignment horizontal="center" vertical="center" wrapText="1" readingOrder="1"/>
    </xf>
    <xf numFmtId="0" fontId="80" fillId="8" borderId="76" xfId="0" applyFont="1" applyFill="1" applyBorder="1" applyAlignment="1">
      <alignment horizontal="center" vertical="center" wrapText="1" readingOrder="1"/>
    </xf>
    <xf numFmtId="0" fontId="80"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9" fillId="0" borderId="68" xfId="0" applyFont="1" applyBorder="1" applyAlignment="1">
      <alignment horizontal="center" vertical="center" wrapText="1"/>
    </xf>
    <xf numFmtId="0" fontId="32" fillId="0" borderId="104" xfId="0" applyFont="1" applyBorder="1" applyAlignment="1">
      <alignment horizontal="center"/>
    </xf>
    <xf numFmtId="0" fontId="32" fillId="0" borderId="78" xfId="0" applyFont="1" applyBorder="1" applyAlignment="1">
      <alignment horizontal="center"/>
    </xf>
    <xf numFmtId="0" fontId="32" fillId="0" borderId="107" xfId="0" applyFont="1" applyBorder="1" applyAlignment="1">
      <alignment horizontal="center"/>
    </xf>
    <xf numFmtId="0" fontId="32" fillId="0" borderId="92"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 fontId="86" fillId="0" borderId="92" xfId="0" applyNumberFormat="1" applyFont="1" applyBorder="1" applyAlignment="1">
      <alignment horizontal="center" vertical="center"/>
    </xf>
    <xf numFmtId="0" fontId="86" fillId="0" borderId="13" xfId="0" applyFont="1" applyBorder="1" applyAlignment="1">
      <alignment horizontal="center" vertical="center"/>
    </xf>
    <xf numFmtId="0" fontId="86" fillId="0" borderId="65" xfId="0" applyFont="1" applyBorder="1" applyAlignment="1">
      <alignment horizontal="center" vertical="center"/>
    </xf>
    <xf numFmtId="0" fontId="32" fillId="0" borderId="104"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7" xfId="0" applyFont="1" applyBorder="1" applyAlignment="1" applyProtection="1">
      <alignment horizontal="center" vertical="center"/>
      <protection locked="0"/>
    </xf>
    <xf numFmtId="0" fontId="32" fillId="0" borderId="104" xfId="0" applyFont="1" applyBorder="1" applyAlignment="1">
      <alignment horizontal="center" wrapText="1"/>
    </xf>
    <xf numFmtId="0" fontId="86" fillId="0" borderId="104" xfId="0" applyFont="1" applyBorder="1" applyAlignment="1" applyProtection="1">
      <alignment horizontal="left" vertical="center" wrapText="1"/>
      <protection locked="0"/>
    </xf>
    <xf numFmtId="0" fontId="86" fillId="0" borderId="78" xfId="0" applyFont="1" applyBorder="1" applyAlignment="1" applyProtection="1">
      <alignment horizontal="left" vertical="center" wrapText="1"/>
      <protection locked="0"/>
    </xf>
    <xf numFmtId="0" fontId="86" fillId="0" borderId="107" xfId="0" applyFont="1" applyBorder="1" applyAlignment="1" applyProtection="1">
      <alignment horizontal="left" vertical="center" wrapText="1"/>
      <protection locked="0"/>
    </xf>
    <xf numFmtId="1" fontId="86" fillId="0" borderId="103" xfId="0" applyNumberFormat="1" applyFont="1" applyBorder="1" applyAlignment="1" applyProtection="1">
      <alignment horizontal="center" vertical="center" wrapText="1"/>
      <protection locked="0"/>
    </xf>
    <xf numFmtId="1" fontId="86" fillId="0" borderId="105" xfId="0" applyNumberFormat="1" applyFont="1" applyBorder="1" applyAlignment="1" applyProtection="1">
      <alignment horizontal="center" vertical="center" wrapText="1"/>
      <protection locked="0"/>
    </xf>
    <xf numFmtId="1" fontId="86" fillId="0" borderId="106" xfId="0" applyNumberFormat="1" applyFont="1" applyBorder="1" applyAlignment="1" applyProtection="1">
      <alignment horizontal="center" vertical="center" wrapText="1"/>
      <protection locked="0"/>
    </xf>
    <xf numFmtId="0" fontId="86" fillId="0" borderId="104" xfId="0" applyFont="1" applyBorder="1" applyAlignment="1" applyProtection="1">
      <alignment horizontal="center" vertical="center" wrapText="1"/>
      <protection locked="0"/>
    </xf>
    <xf numFmtId="0" fontId="86" fillId="0" borderId="78" xfId="0" applyFont="1" applyBorder="1" applyAlignment="1" applyProtection="1">
      <alignment horizontal="center" vertical="center" wrapText="1"/>
      <protection locked="0"/>
    </xf>
    <xf numFmtId="0" fontId="86" fillId="0" borderId="107" xfId="0" applyFont="1" applyBorder="1" applyAlignment="1" applyProtection="1">
      <alignment horizontal="center" vertical="center" wrapText="1"/>
      <protection locked="0"/>
    </xf>
    <xf numFmtId="0" fontId="86" fillId="0" borderId="104" xfId="0" applyFont="1" applyBorder="1" applyAlignment="1" applyProtection="1">
      <alignment horizontal="center" vertical="center"/>
      <protection locked="0"/>
    </xf>
    <xf numFmtId="0" fontId="86" fillId="0" borderId="78" xfId="0" applyFont="1" applyBorder="1" applyAlignment="1" applyProtection="1">
      <alignment horizontal="center" vertical="center"/>
      <protection locked="0"/>
    </xf>
    <xf numFmtId="0" fontId="86" fillId="0" borderId="107" xfId="0" applyFont="1" applyBorder="1" applyAlignment="1" applyProtection="1">
      <alignment horizontal="center" vertical="center"/>
      <protection locked="0"/>
    </xf>
    <xf numFmtId="0" fontId="86" fillId="0" borderId="92" xfId="0" applyFont="1" applyBorder="1" applyAlignment="1" applyProtection="1">
      <alignment horizontal="center" vertical="center"/>
      <protection locked="0"/>
    </xf>
    <xf numFmtId="0" fontId="86" fillId="0" borderId="13" xfId="0" applyFont="1" applyBorder="1" applyAlignment="1" applyProtection="1">
      <alignment horizontal="center" vertical="center"/>
      <protection locked="0"/>
    </xf>
    <xf numFmtId="0" fontId="86" fillId="0" borderId="65" xfId="0" applyFont="1" applyBorder="1" applyAlignment="1" applyProtection="1">
      <alignment horizontal="center" vertical="center"/>
      <protection locked="0"/>
    </xf>
    <xf numFmtId="0" fontId="82" fillId="4" borderId="95" xfId="0" applyFont="1" applyFill="1" applyBorder="1" applyAlignment="1">
      <alignment horizontal="center" vertical="center"/>
    </xf>
    <xf numFmtId="0" fontId="82" fillId="4" borderId="96" xfId="0" applyFont="1" applyFill="1" applyBorder="1" applyAlignment="1">
      <alignment horizontal="center" vertical="center"/>
    </xf>
    <xf numFmtId="0" fontId="82" fillId="4" borderId="97" xfId="0" applyFont="1" applyFill="1" applyBorder="1" applyAlignment="1">
      <alignment horizontal="center" vertical="center"/>
    </xf>
    <xf numFmtId="0" fontId="82" fillId="23" borderId="98" xfId="0" applyFont="1" applyFill="1" applyBorder="1" applyAlignment="1" applyProtection="1">
      <alignment horizontal="center" vertical="center" wrapText="1"/>
      <protection locked="0"/>
    </xf>
    <xf numFmtId="0" fontId="82" fillId="4" borderId="98" xfId="0" applyFont="1" applyFill="1" applyBorder="1" applyAlignment="1" applyProtection="1">
      <alignment horizontal="center" vertical="center" wrapText="1"/>
      <protection locked="0"/>
    </xf>
    <xf numFmtId="0" fontId="81" fillId="4" borderId="2" xfId="0" applyFont="1" applyFill="1" applyBorder="1" applyAlignment="1">
      <alignment horizontal="center" vertical="center" wrapText="1"/>
    </xf>
    <xf numFmtId="0" fontId="81" fillId="4" borderId="94" xfId="0" applyFont="1" applyFill="1" applyBorder="1" applyAlignment="1">
      <alignment horizontal="center" vertical="center" wrapText="1"/>
    </xf>
    <xf numFmtId="0" fontId="81" fillId="4" borderId="0" xfId="0" applyFont="1" applyFill="1" applyAlignment="1">
      <alignment horizontal="center" vertical="center" wrapText="1"/>
    </xf>
    <xf numFmtId="0" fontId="81" fillId="4" borderId="93" xfId="0" applyFont="1" applyFill="1" applyBorder="1" applyAlignment="1">
      <alignment horizontal="center" vertical="center" wrapText="1"/>
    </xf>
    <xf numFmtId="0" fontId="83" fillId="4" borderId="99" xfId="0" applyFont="1" applyFill="1" applyBorder="1" applyAlignment="1">
      <alignment horizontal="center" vertical="center" wrapText="1"/>
    </xf>
    <xf numFmtId="0" fontId="83" fillId="4" borderId="100" xfId="0" applyFont="1" applyFill="1" applyBorder="1" applyAlignment="1">
      <alignment horizontal="center" vertical="center" wrapText="1"/>
    </xf>
    <xf numFmtId="0" fontId="83" fillId="4" borderId="95" xfId="0" applyFont="1" applyFill="1" applyBorder="1" applyAlignment="1">
      <alignment horizontal="center" vertical="center" wrapText="1"/>
    </xf>
    <xf numFmtId="0" fontId="83" fillId="4" borderId="97" xfId="0" applyFont="1" applyFill="1" applyBorder="1" applyAlignment="1">
      <alignment horizontal="center" vertical="center" wrapText="1"/>
    </xf>
    <xf numFmtId="0" fontId="82" fillId="4" borderId="95" xfId="0" applyFont="1" applyFill="1" applyBorder="1" applyAlignment="1" applyProtection="1">
      <alignment horizontal="center" vertical="center" wrapText="1"/>
      <protection locked="0"/>
    </xf>
    <xf numFmtId="0" fontId="83" fillId="4" borderId="96" xfId="0" applyFont="1" applyFill="1" applyBorder="1" applyAlignment="1">
      <alignment horizontal="center" vertical="center" wrapText="1"/>
    </xf>
    <xf numFmtId="0" fontId="85" fillId="24" borderId="101" xfId="0" applyFont="1" applyFill="1" applyBorder="1" applyAlignment="1">
      <alignment horizontal="center"/>
    </xf>
    <xf numFmtId="0" fontId="85" fillId="24" borderId="102" xfId="0" applyFont="1" applyFill="1" applyBorder="1" applyAlignment="1">
      <alignment horizontal="center"/>
    </xf>
    <xf numFmtId="0" fontId="32" fillId="0" borderId="104" xfId="0" applyFont="1" applyBorder="1" applyAlignment="1">
      <alignment horizontal="center" vertical="center" wrapText="1"/>
    </xf>
    <xf numFmtId="0" fontId="32" fillId="0" borderId="78" xfId="0" applyFont="1" applyBorder="1" applyAlignment="1">
      <alignment horizontal="center" vertical="center"/>
    </xf>
    <xf numFmtId="0" fontId="32" fillId="0" borderId="107" xfId="0" applyFont="1" applyBorder="1" applyAlignment="1">
      <alignment horizontal="center" vertical="center"/>
    </xf>
  </cellXfs>
  <cellStyles count="4">
    <cellStyle name="Normal" xfId="0" builtinId="0"/>
    <cellStyle name="Normal - Style1 2" xfId="1" xr:uid="{00000000-0005-0000-0000-000001000000}"/>
    <cellStyle name="Normal 2" xfId="3" xr:uid="{00000000-0005-0000-0000-000002000000}"/>
    <cellStyle name="Normal 2 2" xfId="2" xr:uid="{00000000-0005-0000-0000-000003000000}"/>
  </cellStyles>
  <dxfs count="3326">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D38A94CF-ED9E-45C5-B9C6-1EDAD2D774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028824"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4CA5DC1F-DD26-4608-AD0C-FE161901E6C9}"/>
            </a:ext>
          </a:extLst>
        </xdr:cNvPr>
        <xdr:cNvSpPr txBox="1"/>
      </xdr:nvSpPr>
      <xdr:spPr>
        <a:xfrm>
          <a:off x="911542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704849</xdr:colOff>
      <xdr:row>4</xdr:row>
      <xdr:rowOff>38100</xdr:rowOff>
    </xdr:to>
    <xdr:grpSp>
      <xdr:nvGrpSpPr>
        <xdr:cNvPr id="4" name="Group 8">
          <a:extLst>
            <a:ext uri="{FF2B5EF4-FFF2-40B4-BE49-F238E27FC236}">
              <a16:creationId xmlns:a16="http://schemas.microsoft.com/office/drawing/2014/main" id="{E234361E-8376-4426-A3B8-9E6E98648DCC}"/>
            </a:ext>
          </a:extLst>
        </xdr:cNvPr>
        <xdr:cNvGrpSpPr>
          <a:grpSpLocks/>
        </xdr:cNvGrpSpPr>
      </xdr:nvGrpSpPr>
      <xdr:grpSpPr bwMode="auto">
        <a:xfrm>
          <a:off x="8115300" y="447675"/>
          <a:ext cx="619124" cy="238125"/>
          <a:chOff x="2381" y="720"/>
          <a:chExt cx="3154" cy="65"/>
        </a:xfrm>
      </xdr:grpSpPr>
      <xdr:pic>
        <xdr:nvPicPr>
          <xdr:cNvPr id="5" name="6 Imagen">
            <a:extLst>
              <a:ext uri="{FF2B5EF4-FFF2-40B4-BE49-F238E27FC236}">
                <a16:creationId xmlns:a16="http://schemas.microsoft.com/office/drawing/2014/main" id="{E77CDDAA-5DCF-4C64-B156-F15252D6A1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CD0C89AF-A483-49FD-98C4-3ECDECED3FF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2793207</xdr:colOff>
      <xdr:row>3</xdr:row>
      <xdr:rowOff>156754</xdr:rowOff>
    </xdr:to>
    <xdr:pic>
      <xdr:nvPicPr>
        <xdr:cNvPr id="7" name="Imagen 6">
          <a:extLst>
            <a:ext uri="{FF2B5EF4-FFF2-40B4-BE49-F238E27FC236}">
              <a16:creationId xmlns:a16="http://schemas.microsoft.com/office/drawing/2014/main" id="{32EEB6C8-D5B3-49CA-A727-13E9ADD0EBAE}"/>
            </a:ext>
          </a:extLst>
        </xdr:cNvPr>
        <xdr:cNvPicPr>
          <a:picLocks noChangeAspect="1"/>
        </xdr:cNvPicPr>
      </xdr:nvPicPr>
      <xdr:blipFill>
        <a:blip xmlns:r="http://schemas.openxmlformats.org/officeDocument/2006/relationships" r:embed="rId4"/>
        <a:stretch>
          <a:fillRect/>
        </a:stretch>
      </xdr:blipFill>
      <xdr:spPr>
        <a:xfrm>
          <a:off x="9296400" y="371475"/>
          <a:ext cx="1526382"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789622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677227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8000999"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007173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38293" cy="917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EE5B3E38-0035-4C9C-9872-38F71F0C4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A08FF937-0FA9-49EC-9A42-22E8A78435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B65EF3E6-862F-4B15-B566-BA3D67C8F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405E8A5-411E-4884-88ED-7A13691BF0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2164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3321">
      <pivotArea field="1" type="button" dataOnly="0" labelOnly="1" outline="0" axis="axisRow" fieldPosition="1"/>
    </format>
    <format dxfId="3322">
      <pivotArea dataOnly="0" labelOnly="1" outline="0" fieldPosition="0">
        <references count="1">
          <reference field="0" count="1">
            <x v="0"/>
          </reference>
        </references>
      </pivotArea>
    </format>
    <format dxfId="3323">
      <pivotArea dataOnly="0" labelOnly="1" outline="0" fieldPosition="0">
        <references count="1">
          <reference field="0" count="1">
            <x v="1"/>
          </reference>
        </references>
      </pivotArea>
    </format>
    <format dxfId="3324">
      <pivotArea dataOnly="0" labelOnly="1" outline="0" fieldPosition="0">
        <references count="2">
          <reference field="0" count="1" selected="0">
            <x v="0"/>
          </reference>
          <reference field="1" count="5">
            <x v="0"/>
            <x v="6"/>
            <x v="7"/>
            <x v="8"/>
            <x v="9"/>
          </reference>
        </references>
      </pivotArea>
    </format>
    <format dxfId="3325">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 displayName="Tabla13" ref="B237:C247" totalsRowShown="0" headerRowDxfId="2795" dataDxfId="2794">
  <autoFilter ref="B237:C247" xr:uid="{00000000-0009-0000-0100-000002000000}"/>
  <tableColumns count="2">
    <tableColumn id="1" xr3:uid="{00000000-0010-0000-0000-000001000000}" name="Criterios" dataDxfId="2793"/>
    <tableColumn id="2" xr3:uid="{00000000-0010-0000-0000-000002000000}" name="Subcriterios" dataDxfId="279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I18"/>
  <sheetViews>
    <sheetView showGridLines="0" topLeftCell="A12" zoomScale="120" zoomScaleNormal="120" workbookViewId="0">
      <selection activeCell="C11" sqref="C11:I11"/>
    </sheetView>
  </sheetViews>
  <sheetFormatPr defaultColWidth="11.42578125" defaultRowHeight="15"/>
  <cols>
    <col min="1" max="1" width="28.140625" customWidth="1"/>
    <col min="2" max="2" width="18" customWidth="1"/>
    <col min="3" max="3" width="14.140625" style="81" customWidth="1"/>
    <col min="4" max="8" width="12.42578125" customWidth="1"/>
  </cols>
  <sheetData>
    <row r="1" spans="1:9" ht="42" customHeight="1">
      <c r="A1" s="270" t="s">
        <v>0</v>
      </c>
      <c r="B1" s="270"/>
      <c r="C1" s="270"/>
      <c r="D1" s="270"/>
      <c r="E1" s="270"/>
      <c r="F1" s="270"/>
    </row>
    <row r="5" spans="1:9">
      <c r="D5" s="90"/>
      <c r="E5" s="90"/>
      <c r="F5" s="90"/>
      <c r="G5" s="90"/>
      <c r="H5" s="90"/>
    </row>
    <row r="6" spans="1:9">
      <c r="D6" s="90"/>
      <c r="E6" s="90"/>
      <c r="F6" s="90"/>
      <c r="G6" s="90"/>
      <c r="H6" s="90"/>
    </row>
    <row r="7" spans="1:9" ht="33.75">
      <c r="A7" s="271" t="s">
        <v>1</v>
      </c>
      <c r="B7" s="271"/>
      <c r="C7" s="271"/>
      <c r="D7" s="271"/>
      <c r="E7" s="271"/>
      <c r="F7" s="271"/>
      <c r="G7" s="271"/>
      <c r="H7" s="271"/>
      <c r="I7" s="271"/>
    </row>
    <row r="9" spans="1:9" s="82" customFormat="1" ht="81.75" customHeight="1">
      <c r="A9" s="83" t="s">
        <v>2</v>
      </c>
      <c r="B9" s="272" t="s">
        <v>3</v>
      </c>
      <c r="C9" s="272"/>
      <c r="D9" s="272"/>
      <c r="E9" s="272"/>
      <c r="F9" s="272"/>
      <c r="G9" s="272"/>
      <c r="H9" s="272"/>
      <c r="I9" s="272"/>
    </row>
    <row r="10" spans="1:9" s="82" customFormat="1" ht="16.7" customHeight="1">
      <c r="A10" s="88"/>
      <c r="B10" s="89"/>
      <c r="C10" s="89"/>
      <c r="D10" s="88"/>
      <c r="E10" s="87"/>
    </row>
    <row r="11" spans="1:9" s="82" customFormat="1" ht="84" customHeight="1">
      <c r="A11" s="83" t="s">
        <v>4</v>
      </c>
      <c r="B11" s="84"/>
      <c r="C11" s="269" t="s">
        <v>5</v>
      </c>
      <c r="D11" s="269"/>
      <c r="E11" s="269"/>
      <c r="F11" s="269"/>
      <c r="G11" s="269"/>
      <c r="H11" s="269"/>
      <c r="I11" s="269"/>
    </row>
    <row r="12" spans="1:9" ht="32.25" customHeight="1">
      <c r="A12" s="86"/>
    </row>
    <row r="13" spans="1:9" ht="32.25" customHeight="1">
      <c r="A13" s="85" t="s">
        <v>6</v>
      </c>
      <c r="B13" s="269"/>
      <c r="C13" s="269"/>
      <c r="D13" s="269"/>
      <c r="E13" s="269"/>
      <c r="F13" s="269"/>
      <c r="G13" s="269"/>
      <c r="H13" s="269"/>
      <c r="I13" s="269"/>
    </row>
    <row r="14" spans="1:9" s="82" customFormat="1" ht="69" customHeight="1">
      <c r="A14" s="85" t="s">
        <v>7</v>
      </c>
      <c r="B14" s="269"/>
      <c r="C14" s="269"/>
      <c r="D14" s="269"/>
      <c r="E14" s="269"/>
      <c r="F14" s="269"/>
      <c r="G14" s="269"/>
      <c r="H14" s="269"/>
      <c r="I14" s="269"/>
    </row>
    <row r="15" spans="1:9" s="82" customFormat="1" ht="54" customHeight="1">
      <c r="A15" s="85" t="s">
        <v>8</v>
      </c>
      <c r="B15" s="269"/>
      <c r="C15" s="269"/>
      <c r="D15" s="269"/>
      <c r="E15" s="269"/>
      <c r="F15" s="269"/>
      <c r="G15" s="269"/>
      <c r="H15" s="269"/>
      <c r="I15" s="269"/>
    </row>
    <row r="16" spans="1:9" s="82" customFormat="1" ht="54" customHeight="1">
      <c r="A16" s="83" t="s">
        <v>9</v>
      </c>
      <c r="B16" s="269" t="s">
        <v>10</v>
      </c>
      <c r="C16" s="269"/>
      <c r="D16" s="269"/>
      <c r="E16" s="269"/>
      <c r="F16" s="269"/>
      <c r="G16" s="269"/>
      <c r="H16" s="269"/>
      <c r="I16" s="269"/>
    </row>
    <row r="18" spans="1:9" s="82" customFormat="1" ht="54.75" customHeight="1">
      <c r="A18" s="83" t="s">
        <v>11</v>
      </c>
      <c r="B18" s="268" t="s">
        <v>12</v>
      </c>
      <c r="C18" s="268"/>
      <c r="D18" s="268"/>
      <c r="E18" s="268"/>
      <c r="F18" s="268"/>
      <c r="G18" s="268"/>
      <c r="H18" s="268"/>
      <c r="I18" s="268"/>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00000000-0002-0000-0000-000000000000}"/>
    <dataValidation type="list" allowBlank="1" showInputMessage="1" showErrorMessage="1" sqref="B11" xr:uid="{00000000-0002-0000-0000-00000100000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K31"/>
  <sheetViews>
    <sheetView topLeftCell="A26" workbookViewId="0">
      <selection activeCell="D19" sqref="D19"/>
    </sheetView>
  </sheetViews>
  <sheetFormatPr defaultColWidth="11.42578125" defaultRowHeight="1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3" t="s">
        <v>565</v>
      </c>
      <c r="C2" s="3" t="s">
        <v>566</v>
      </c>
      <c r="D2" s="3" t="s">
        <v>567</v>
      </c>
      <c r="E2" s="5" t="s">
        <v>568</v>
      </c>
      <c r="F2" s="3" t="s">
        <v>569</v>
      </c>
      <c r="G2" s="3" t="s">
        <v>570</v>
      </c>
      <c r="H2" s="3" t="s">
        <v>571</v>
      </c>
      <c r="I2" s="3" t="s">
        <v>572</v>
      </c>
      <c r="J2" s="3" t="s">
        <v>573</v>
      </c>
      <c r="K2" s="3" t="s">
        <v>574</v>
      </c>
    </row>
    <row r="3" spans="2:11" ht="30">
      <c r="B3" t="s">
        <v>575</v>
      </c>
      <c r="C3" s="77" t="s">
        <v>342</v>
      </c>
      <c r="D3" s="4" t="s">
        <v>446</v>
      </c>
      <c r="E3" t="s">
        <v>293</v>
      </c>
      <c r="F3" t="s">
        <v>518</v>
      </c>
      <c r="G3" t="s">
        <v>295</v>
      </c>
      <c r="H3" t="s">
        <v>296</v>
      </c>
      <c r="I3" t="s">
        <v>297</v>
      </c>
      <c r="J3" t="s">
        <v>375</v>
      </c>
      <c r="K3" t="s">
        <v>313</v>
      </c>
    </row>
    <row r="4" spans="2:11" ht="75">
      <c r="B4" s="140" t="s">
        <v>462</v>
      </c>
      <c r="C4" t="s">
        <v>576</v>
      </c>
      <c r="D4" s="4" t="s">
        <v>449</v>
      </c>
      <c r="E4" t="s">
        <v>379</v>
      </c>
      <c r="F4" t="s">
        <v>294</v>
      </c>
      <c r="G4" t="s">
        <v>334</v>
      </c>
      <c r="H4" t="s">
        <v>577</v>
      </c>
      <c r="I4" t="s">
        <v>335</v>
      </c>
      <c r="J4" t="s">
        <v>578</v>
      </c>
      <c r="K4" t="s">
        <v>579</v>
      </c>
    </row>
    <row r="5" spans="2:11" ht="60">
      <c r="B5" s="140" t="s">
        <v>319</v>
      </c>
      <c r="C5" t="s">
        <v>369</v>
      </c>
      <c r="D5" s="4" t="s">
        <v>453</v>
      </c>
      <c r="E5" t="s">
        <v>501</v>
      </c>
      <c r="K5" t="s">
        <v>580</v>
      </c>
    </row>
    <row r="6" spans="2:11" ht="45">
      <c r="B6" s="140" t="s">
        <v>484</v>
      </c>
      <c r="C6" t="s">
        <v>581</v>
      </c>
      <c r="D6" s="4" t="s">
        <v>457</v>
      </c>
      <c r="K6" t="s">
        <v>298</v>
      </c>
    </row>
    <row r="7" spans="2:11" ht="60">
      <c r="B7" s="140" t="s">
        <v>286</v>
      </c>
      <c r="C7" t="s">
        <v>582</v>
      </c>
      <c r="D7" s="78" t="s">
        <v>461</v>
      </c>
    </row>
    <row r="8" spans="2:11" ht="30">
      <c r="B8" s="140" t="s">
        <v>365</v>
      </c>
      <c r="C8" t="s">
        <v>290</v>
      </c>
      <c r="D8" s="4" t="s">
        <v>463</v>
      </c>
    </row>
    <row r="9" spans="2:11" ht="30">
      <c r="B9" t="s">
        <v>392</v>
      </c>
      <c r="C9" t="s">
        <v>583</v>
      </c>
      <c r="D9" s="4" t="s">
        <v>464</v>
      </c>
    </row>
    <row r="10" spans="2:11" ht="30">
      <c r="C10" t="s">
        <v>396</v>
      </c>
      <c r="D10" s="4" t="s">
        <v>465</v>
      </c>
    </row>
    <row r="11" spans="2:11" ht="30">
      <c r="D11" s="4" t="s">
        <v>466</v>
      </c>
    </row>
    <row r="12" spans="2:11" ht="30">
      <c r="D12" s="4" t="s">
        <v>467</v>
      </c>
    </row>
    <row r="13" spans="2:11" ht="30">
      <c r="D13" s="210" t="s">
        <v>323</v>
      </c>
    </row>
    <row r="14" spans="2:11" ht="30">
      <c r="D14" s="210" t="s">
        <v>468</v>
      </c>
    </row>
    <row r="15" spans="2:11" ht="30">
      <c r="D15" s="210" t="s">
        <v>469</v>
      </c>
    </row>
    <row r="16" spans="2:11" ht="30">
      <c r="D16" s="210" t="s">
        <v>470</v>
      </c>
    </row>
    <row r="17" spans="4:4" ht="30">
      <c r="D17" s="210" t="s">
        <v>471</v>
      </c>
    </row>
    <row r="18" spans="4:4" ht="60">
      <c r="D18" s="77" t="s">
        <v>291</v>
      </c>
    </row>
    <row r="19" spans="4:4" ht="60">
      <c r="D19" s="77" t="s">
        <v>584</v>
      </c>
    </row>
    <row r="20" spans="4:4" ht="30">
      <c r="D20" s="131" t="s">
        <v>311</v>
      </c>
    </row>
    <row r="21" spans="4:4" ht="30">
      <c r="D21" s="131" t="s">
        <v>585</v>
      </c>
    </row>
    <row r="22" spans="4:4" ht="30">
      <c r="D22" s="131" t="s">
        <v>586</v>
      </c>
    </row>
    <row r="23" spans="4:4" ht="30">
      <c r="D23" s="131" t="s">
        <v>385</v>
      </c>
    </row>
    <row r="24" spans="4:4" ht="45">
      <c r="D24" s="131" t="s">
        <v>587</v>
      </c>
    </row>
    <row r="25" spans="4:4" ht="45">
      <c r="D25" s="131" t="s">
        <v>370</v>
      </c>
    </row>
    <row r="26" spans="4:4" ht="60">
      <c r="D26" s="131" t="s">
        <v>487</v>
      </c>
    </row>
    <row r="27" spans="4:4" ht="45">
      <c r="D27" s="131" t="s">
        <v>397</v>
      </c>
    </row>
    <row r="28" spans="4:4" ht="45">
      <c r="D28" s="131" t="s">
        <v>588</v>
      </c>
    </row>
    <row r="29" spans="4:4" ht="45">
      <c r="D29" s="131" t="s">
        <v>589</v>
      </c>
    </row>
    <row r="30" spans="4:4" ht="45">
      <c r="D30" s="131" t="s">
        <v>590</v>
      </c>
    </row>
    <row r="31" spans="4:4" ht="45">
      <c r="D31" s="131" t="s">
        <v>591</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249977111117893"/>
  </sheetPr>
  <dimension ref="B1:K16"/>
  <sheetViews>
    <sheetView topLeftCell="D1" workbookViewId="0">
      <selection activeCell="G11" sqref="G11"/>
    </sheetView>
  </sheetViews>
  <sheetFormatPr defaultColWidth="14.28515625" defaultRowHeight="12.75"/>
  <cols>
    <col min="1" max="2" width="14.28515625" style="34"/>
    <col min="3" max="3" width="17" style="34" customWidth="1"/>
    <col min="4" max="4" width="14.28515625" style="34"/>
    <col min="5" max="5" width="46" style="34" customWidth="1"/>
    <col min="6" max="16384" width="14.28515625" style="34"/>
  </cols>
  <sheetData>
    <row r="1" spans="2:11" ht="24" customHeight="1" thickBot="1">
      <c r="B1" s="411" t="s">
        <v>592</v>
      </c>
      <c r="C1" s="412"/>
      <c r="D1" s="412"/>
      <c r="E1" s="412"/>
      <c r="F1" s="413"/>
    </row>
    <row r="2" spans="2:11" ht="16.5" thickBot="1">
      <c r="B2" s="35"/>
      <c r="C2" s="35"/>
      <c r="D2" s="35"/>
      <c r="E2" s="35"/>
      <c r="F2" s="35"/>
      <c r="I2" s="135"/>
      <c r="J2" s="146" t="s">
        <v>518</v>
      </c>
      <c r="K2" s="146" t="s">
        <v>294</v>
      </c>
    </row>
    <row r="3" spans="2:11" ht="16.5" thickBot="1">
      <c r="B3" s="414" t="s">
        <v>593</v>
      </c>
      <c r="C3" s="415"/>
      <c r="D3" s="415"/>
      <c r="E3" s="221" t="s">
        <v>594</v>
      </c>
      <c r="F3" s="36" t="s">
        <v>595</v>
      </c>
      <c r="I3" s="145" t="s">
        <v>293</v>
      </c>
      <c r="J3" s="137">
        <v>0.5</v>
      </c>
      <c r="K3" s="137">
        <v>0.45</v>
      </c>
    </row>
    <row r="4" spans="2:11" ht="31.5">
      <c r="B4" s="416" t="s">
        <v>596</v>
      </c>
      <c r="C4" s="418" t="s">
        <v>278</v>
      </c>
      <c r="D4" s="222" t="s">
        <v>293</v>
      </c>
      <c r="E4" s="37" t="s">
        <v>597</v>
      </c>
      <c r="F4" s="38">
        <v>0.25</v>
      </c>
      <c r="I4" s="146" t="s">
        <v>379</v>
      </c>
      <c r="J4" s="137">
        <v>0.4</v>
      </c>
      <c r="K4" s="137">
        <v>0.35</v>
      </c>
    </row>
    <row r="5" spans="2:11" ht="47.25">
      <c r="B5" s="417"/>
      <c r="C5" s="419"/>
      <c r="D5" s="223" t="s">
        <v>379</v>
      </c>
      <c r="E5" s="39" t="s">
        <v>598</v>
      </c>
      <c r="F5" s="40">
        <v>0.15</v>
      </c>
      <c r="I5" s="146" t="s">
        <v>501</v>
      </c>
      <c r="J5" s="137">
        <v>0.35</v>
      </c>
      <c r="K5" s="137">
        <v>0.3</v>
      </c>
    </row>
    <row r="6" spans="2:11" ht="47.25">
      <c r="B6" s="417"/>
      <c r="C6" s="419"/>
      <c r="D6" s="223" t="s">
        <v>501</v>
      </c>
      <c r="E6" s="39" t="s">
        <v>599</v>
      </c>
      <c r="F6" s="40">
        <v>0.1</v>
      </c>
    </row>
    <row r="7" spans="2:11" ht="63">
      <c r="B7" s="417"/>
      <c r="C7" s="419" t="s">
        <v>279</v>
      </c>
      <c r="D7" s="223" t="s">
        <v>518</v>
      </c>
      <c r="E7" s="39" t="s">
        <v>600</v>
      </c>
      <c r="F7" s="40">
        <v>0.25</v>
      </c>
      <c r="G7" s="136"/>
    </row>
    <row r="8" spans="2:11" ht="31.5">
      <c r="B8" s="417"/>
      <c r="C8" s="419"/>
      <c r="D8" s="223" t="s">
        <v>294</v>
      </c>
      <c r="E8" s="39" t="s">
        <v>601</v>
      </c>
      <c r="F8" s="40">
        <v>0.2</v>
      </c>
      <c r="G8" s="136"/>
    </row>
    <row r="9" spans="2:11" ht="47.25">
      <c r="B9" s="417" t="s">
        <v>602</v>
      </c>
      <c r="C9" s="419" t="s">
        <v>281</v>
      </c>
      <c r="D9" s="223" t="s">
        <v>295</v>
      </c>
      <c r="E9" s="39" t="s">
        <v>603</v>
      </c>
      <c r="F9" s="41" t="s">
        <v>604</v>
      </c>
    </row>
    <row r="10" spans="2:11" ht="63">
      <c r="B10" s="417"/>
      <c r="C10" s="419"/>
      <c r="D10" s="223" t="s">
        <v>605</v>
      </c>
      <c r="E10" s="39" t="s">
        <v>606</v>
      </c>
      <c r="F10" s="41" t="s">
        <v>604</v>
      </c>
    </row>
    <row r="11" spans="2:11" ht="47.25">
      <c r="B11" s="417"/>
      <c r="C11" s="419" t="s">
        <v>282</v>
      </c>
      <c r="D11" s="223" t="s">
        <v>296</v>
      </c>
      <c r="E11" s="39" t="s">
        <v>607</v>
      </c>
      <c r="F11" s="41" t="s">
        <v>604</v>
      </c>
    </row>
    <row r="12" spans="2:11" ht="47.25">
      <c r="B12" s="417"/>
      <c r="C12" s="419"/>
      <c r="D12" s="223" t="s">
        <v>577</v>
      </c>
      <c r="E12" s="39" t="s">
        <v>608</v>
      </c>
      <c r="F12" s="41" t="s">
        <v>604</v>
      </c>
    </row>
    <row r="13" spans="2:11" ht="31.5">
      <c r="B13" s="417"/>
      <c r="C13" s="419" t="s">
        <v>283</v>
      </c>
      <c r="D13" s="223" t="s">
        <v>297</v>
      </c>
      <c r="E13" s="39" t="s">
        <v>609</v>
      </c>
      <c r="F13" s="41" t="s">
        <v>604</v>
      </c>
    </row>
    <row r="14" spans="2:11" ht="32.25" thickBot="1">
      <c r="B14" s="420"/>
      <c r="C14" s="421"/>
      <c r="D14" s="224" t="s">
        <v>335</v>
      </c>
      <c r="E14" s="42" t="s">
        <v>610</v>
      </c>
      <c r="F14" s="43" t="s">
        <v>604</v>
      </c>
    </row>
    <row r="15" spans="2:11" ht="49.5" customHeight="1">
      <c r="B15" s="410" t="s">
        <v>611</v>
      </c>
      <c r="C15" s="410"/>
      <c r="D15" s="410"/>
      <c r="E15" s="410"/>
      <c r="F15" s="410"/>
    </row>
    <row r="16" spans="2:11" ht="27" customHeight="1">
      <c r="B16" s="44"/>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62D91-29AA-4B2E-AED8-9FC91AD9ACA6}">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4:AU63"/>
  <sheetViews>
    <sheetView topLeftCell="A27" workbookViewId="0">
      <selection activeCell="AW19" sqref="AV19:AW29"/>
    </sheetView>
  </sheetViews>
  <sheetFormatPr defaultColWidth="11.42578125" defaultRowHeight="15"/>
  <cols>
    <col min="1" max="1" width="3.7109375" style="6" customWidth="1"/>
    <col min="2" max="2" width="6.7109375" style="6" customWidth="1"/>
    <col min="3" max="3" width="0.5703125" style="6" hidden="1" customWidth="1"/>
    <col min="4" max="4" width="11.42578125" style="6" hidden="1" customWidth="1"/>
    <col min="5" max="5" width="9.85546875" style="6" customWidth="1"/>
    <col min="6" max="8" width="11.42578125" style="6" hidden="1" customWidth="1"/>
    <col min="9" max="9" width="8.42578125" style="6" customWidth="1"/>
    <col min="10" max="11" width="11.42578125" style="6"/>
    <col min="12" max="12" width="0.140625" style="6" customWidth="1"/>
    <col min="13" max="13" width="0.28515625" style="6" hidden="1" customWidth="1"/>
    <col min="14" max="15" width="11.42578125" style="6" hidden="1" customWidth="1"/>
    <col min="16" max="16" width="11.42578125" style="6"/>
    <col min="17" max="17" width="10.28515625" style="6" customWidth="1"/>
    <col min="18" max="18" width="11.42578125" style="6" hidden="1" customWidth="1"/>
    <col min="19" max="19" width="0.85546875" style="6" hidden="1" customWidth="1"/>
    <col min="20" max="20" width="11.42578125" style="6" hidden="1" customWidth="1"/>
    <col min="21" max="21" width="0.140625" style="6" hidden="1" customWidth="1"/>
    <col min="22" max="22" width="11.42578125" style="6"/>
    <col min="23" max="23" width="10.140625" style="6" customWidth="1"/>
    <col min="24" max="24" width="3.85546875" style="6" hidden="1" customWidth="1"/>
    <col min="25" max="25" width="4.42578125" style="6" hidden="1" customWidth="1"/>
    <col min="26" max="27" width="11.42578125" style="6" hidden="1" customWidth="1"/>
    <col min="28" max="28" width="11.42578125" style="6"/>
    <col min="29" max="29" width="9.7109375" style="6" customWidth="1"/>
    <col min="30" max="30" width="1.5703125" style="6" hidden="1" customWidth="1"/>
    <col min="31" max="32" width="11.42578125" style="6" hidden="1" customWidth="1"/>
    <col min="33" max="33" width="0.85546875" style="6" hidden="1" customWidth="1"/>
    <col min="34" max="34" width="11.42578125" style="6"/>
    <col min="35" max="35" width="13" style="6" customWidth="1"/>
    <col min="36" max="37" width="1.5703125" style="6" hidden="1" customWidth="1"/>
    <col min="38" max="38" width="1" style="6" customWidth="1"/>
    <col min="39" max="40" width="11.42578125" style="6"/>
    <col min="41" max="41" width="4.5703125" style="6" customWidth="1"/>
    <col min="42" max="42" width="2.42578125" style="6" hidden="1" customWidth="1"/>
    <col min="43" max="45" width="11.42578125" style="6" hidden="1" customWidth="1"/>
    <col min="46" max="46" width="11.42578125" style="6"/>
    <col min="47" max="47" width="15.7109375" style="6" customWidth="1"/>
    <col min="48" max="16384" width="11.42578125" style="6"/>
  </cols>
  <sheetData>
    <row r="4" spans="2:47">
      <c r="B4" s="422" t="s">
        <v>612</v>
      </c>
      <c r="C4" s="422"/>
      <c r="D4" s="422"/>
      <c r="E4" s="422"/>
      <c r="F4" s="422"/>
      <c r="G4" s="422"/>
      <c r="H4" s="422"/>
      <c r="I4" s="422"/>
      <c r="J4" s="423" t="s">
        <v>203</v>
      </c>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T4" s="424" t="s">
        <v>237</v>
      </c>
      <c r="AU4" s="424"/>
    </row>
    <row r="5" spans="2:47">
      <c r="B5" s="422"/>
      <c r="C5" s="422"/>
      <c r="D5" s="422"/>
      <c r="E5" s="422"/>
      <c r="F5" s="422"/>
      <c r="G5" s="422"/>
      <c r="H5" s="422"/>
      <c r="I5" s="422"/>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c r="AT5" s="424"/>
      <c r="AU5" s="424"/>
    </row>
    <row r="6" spans="2:47">
      <c r="B6" s="422"/>
      <c r="C6" s="422"/>
      <c r="D6" s="422"/>
      <c r="E6" s="422"/>
      <c r="F6" s="422"/>
      <c r="G6" s="422"/>
      <c r="H6" s="422"/>
      <c r="I6" s="422"/>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T6" s="424"/>
      <c r="AU6" s="424"/>
    </row>
    <row r="7" spans="2:47" ht="15.75" thickBot="1"/>
    <row r="8" spans="2:47" ht="15.75">
      <c r="B8" s="425" t="s">
        <v>429</v>
      </c>
      <c r="C8" s="425"/>
      <c r="D8" s="426"/>
      <c r="E8" s="427" t="s">
        <v>613</v>
      </c>
      <c r="F8" s="428"/>
      <c r="G8" s="428"/>
      <c r="H8" s="428"/>
      <c r="I8" s="429"/>
      <c r="J8" s="45" t="s">
        <v>614</v>
      </c>
      <c r="K8" s="46" t="s">
        <v>614</v>
      </c>
      <c r="L8" s="46" t="s">
        <v>614</v>
      </c>
      <c r="M8" s="46" t="s">
        <v>614</v>
      </c>
      <c r="N8" s="46" t="s">
        <v>614</v>
      </c>
      <c r="O8" s="47" t="s">
        <v>614</v>
      </c>
      <c r="P8" s="45" t="s">
        <v>614</v>
      </c>
      <c r="Q8" s="46" t="s">
        <v>614</v>
      </c>
      <c r="R8" s="46" t="s">
        <v>614</v>
      </c>
      <c r="S8" s="46" t="s">
        <v>614</v>
      </c>
      <c r="T8" s="46" t="s">
        <v>614</v>
      </c>
      <c r="U8" s="47" t="s">
        <v>614</v>
      </c>
      <c r="V8" s="45" t="s">
        <v>614</v>
      </c>
      <c r="W8" s="46" t="s">
        <v>614</v>
      </c>
      <c r="X8" s="46" t="s">
        <v>614</v>
      </c>
      <c r="Y8" s="46" t="s">
        <v>614</v>
      </c>
      <c r="Z8" s="46" t="s">
        <v>614</v>
      </c>
      <c r="AA8" s="47" t="s">
        <v>614</v>
      </c>
      <c r="AB8" s="45" t="s">
        <v>614</v>
      </c>
      <c r="AC8" s="46" t="s">
        <v>614</v>
      </c>
      <c r="AD8" s="46" t="s">
        <v>614</v>
      </c>
      <c r="AE8" s="46" t="s">
        <v>614</v>
      </c>
      <c r="AF8" s="46" t="s">
        <v>614</v>
      </c>
      <c r="AG8" s="47" t="s">
        <v>614</v>
      </c>
      <c r="AH8" s="48" t="s">
        <v>614</v>
      </c>
      <c r="AI8" s="49" t="s">
        <v>614</v>
      </c>
      <c r="AJ8" s="49" t="s">
        <v>614</v>
      </c>
      <c r="AK8" s="49" t="s">
        <v>614</v>
      </c>
      <c r="AL8" s="49" t="s">
        <v>614</v>
      </c>
      <c r="AN8" s="436" t="s">
        <v>508</v>
      </c>
      <c r="AO8" s="437"/>
      <c r="AP8" s="437"/>
      <c r="AQ8" s="437"/>
      <c r="AR8" s="437"/>
      <c r="AS8" s="438"/>
      <c r="AT8" s="445" t="s">
        <v>615</v>
      </c>
      <c r="AU8" s="445"/>
    </row>
    <row r="9" spans="2:47" ht="15.75">
      <c r="B9" s="425"/>
      <c r="C9" s="425"/>
      <c r="D9" s="426"/>
      <c r="E9" s="430"/>
      <c r="F9" s="431"/>
      <c r="G9" s="431"/>
      <c r="H9" s="431"/>
      <c r="I9" s="432"/>
      <c r="J9" s="50" t="s">
        <v>614</v>
      </c>
      <c r="K9" s="51" t="s">
        <v>614</v>
      </c>
      <c r="L9" s="51" t="s">
        <v>614</v>
      </c>
      <c r="M9" s="51" t="s">
        <v>614</v>
      </c>
      <c r="N9" s="51" t="s">
        <v>614</v>
      </c>
      <c r="O9" s="52" t="s">
        <v>614</v>
      </c>
      <c r="P9" s="50" t="s">
        <v>614</v>
      </c>
      <c r="Q9" s="51" t="s">
        <v>614</v>
      </c>
      <c r="R9" s="51" t="s">
        <v>614</v>
      </c>
      <c r="S9" s="51" t="s">
        <v>614</v>
      </c>
      <c r="T9" s="51" t="s">
        <v>614</v>
      </c>
      <c r="U9" s="52" t="s">
        <v>614</v>
      </c>
      <c r="V9" s="50" t="s">
        <v>614</v>
      </c>
      <c r="W9" s="51" t="s">
        <v>614</v>
      </c>
      <c r="X9" s="51" t="s">
        <v>614</v>
      </c>
      <c r="Y9" s="51" t="s">
        <v>614</v>
      </c>
      <c r="Z9" s="51" t="s">
        <v>614</v>
      </c>
      <c r="AA9" s="52" t="s">
        <v>614</v>
      </c>
      <c r="AB9" s="50" t="s">
        <v>614</v>
      </c>
      <c r="AC9" s="51" t="s">
        <v>614</v>
      </c>
      <c r="AD9" s="51" t="s">
        <v>614</v>
      </c>
      <c r="AE9" s="51" t="s">
        <v>614</v>
      </c>
      <c r="AF9" s="51" t="s">
        <v>614</v>
      </c>
      <c r="AG9" s="52" t="s">
        <v>614</v>
      </c>
      <c r="AH9" s="53" t="s">
        <v>614</v>
      </c>
      <c r="AI9" s="54" t="s">
        <v>614</v>
      </c>
      <c r="AJ9" s="54" t="s">
        <v>614</v>
      </c>
      <c r="AK9" s="54" t="s">
        <v>614</v>
      </c>
      <c r="AL9" s="54" t="s">
        <v>614</v>
      </c>
      <c r="AN9" s="439"/>
      <c r="AO9" s="440"/>
      <c r="AP9" s="440"/>
      <c r="AQ9" s="440"/>
      <c r="AR9" s="440"/>
      <c r="AS9" s="441"/>
      <c r="AT9" s="445"/>
      <c r="AU9" s="445"/>
    </row>
    <row r="10" spans="2:47" ht="15.75">
      <c r="B10" s="425"/>
      <c r="C10" s="425"/>
      <c r="D10" s="426"/>
      <c r="E10" s="430"/>
      <c r="F10" s="431"/>
      <c r="G10" s="431"/>
      <c r="H10" s="431"/>
      <c r="I10" s="432"/>
      <c r="J10" s="50" t="s">
        <v>614</v>
      </c>
      <c r="K10" s="51" t="s">
        <v>614</v>
      </c>
      <c r="L10" s="51" t="s">
        <v>614</v>
      </c>
      <c r="M10" s="51" t="s">
        <v>614</v>
      </c>
      <c r="N10" s="51" t="s">
        <v>614</v>
      </c>
      <c r="O10" s="52" t="s">
        <v>614</v>
      </c>
      <c r="P10" s="50" t="s">
        <v>614</v>
      </c>
      <c r="Q10" s="51" t="s">
        <v>614</v>
      </c>
      <c r="R10" s="51" t="s">
        <v>614</v>
      </c>
      <c r="S10" s="51" t="s">
        <v>614</v>
      </c>
      <c r="T10" s="51" t="s">
        <v>614</v>
      </c>
      <c r="U10" s="52" t="s">
        <v>614</v>
      </c>
      <c r="V10" s="50" t="s">
        <v>614</v>
      </c>
      <c r="W10" s="51" t="s">
        <v>614</v>
      </c>
      <c r="X10" s="51" t="s">
        <v>614</v>
      </c>
      <c r="Y10" s="51" t="s">
        <v>614</v>
      </c>
      <c r="Z10" s="51" t="s">
        <v>614</v>
      </c>
      <c r="AA10" s="52" t="s">
        <v>614</v>
      </c>
      <c r="AB10" s="50" t="s">
        <v>614</v>
      </c>
      <c r="AC10" s="51" t="s">
        <v>614</v>
      </c>
      <c r="AD10" s="51" t="s">
        <v>614</v>
      </c>
      <c r="AE10" s="51" t="s">
        <v>614</v>
      </c>
      <c r="AF10" s="51" t="s">
        <v>614</v>
      </c>
      <c r="AG10" s="52" t="s">
        <v>614</v>
      </c>
      <c r="AH10" s="53" t="s">
        <v>614</v>
      </c>
      <c r="AI10" s="54" t="s">
        <v>614</v>
      </c>
      <c r="AJ10" s="54" t="s">
        <v>614</v>
      </c>
      <c r="AK10" s="54" t="s">
        <v>614</v>
      </c>
      <c r="AL10" s="54" t="s">
        <v>614</v>
      </c>
      <c r="AN10" s="439"/>
      <c r="AO10" s="440"/>
      <c r="AP10" s="440"/>
      <c r="AQ10" s="440"/>
      <c r="AR10" s="440"/>
      <c r="AS10" s="441"/>
      <c r="AT10" s="445"/>
      <c r="AU10" s="445"/>
    </row>
    <row r="11" spans="2:47" ht="15.75">
      <c r="B11" s="425"/>
      <c r="C11" s="425"/>
      <c r="D11" s="426"/>
      <c r="E11" s="430"/>
      <c r="F11" s="431"/>
      <c r="G11" s="431"/>
      <c r="H11" s="431"/>
      <c r="I11" s="432"/>
      <c r="J11" s="50" t="s">
        <v>614</v>
      </c>
      <c r="K11" s="51" t="s">
        <v>614</v>
      </c>
      <c r="L11" s="51" t="s">
        <v>614</v>
      </c>
      <c r="M11" s="51" t="s">
        <v>614</v>
      </c>
      <c r="N11" s="51" t="s">
        <v>614</v>
      </c>
      <c r="O11" s="52" t="s">
        <v>614</v>
      </c>
      <c r="P11" s="50" t="s">
        <v>614</v>
      </c>
      <c r="Q11" s="51" t="s">
        <v>614</v>
      </c>
      <c r="R11" s="51" t="s">
        <v>614</v>
      </c>
      <c r="S11" s="51" t="s">
        <v>614</v>
      </c>
      <c r="T11" s="51" t="s">
        <v>614</v>
      </c>
      <c r="U11" s="52" t="s">
        <v>614</v>
      </c>
      <c r="V11" s="50" t="s">
        <v>614</v>
      </c>
      <c r="W11" s="51" t="s">
        <v>614</v>
      </c>
      <c r="X11" s="51" t="s">
        <v>614</v>
      </c>
      <c r="Y11" s="51" t="s">
        <v>614</v>
      </c>
      <c r="Z11" s="51" t="s">
        <v>614</v>
      </c>
      <c r="AA11" s="52" t="s">
        <v>614</v>
      </c>
      <c r="AB11" s="50" t="s">
        <v>614</v>
      </c>
      <c r="AC11" s="51" t="s">
        <v>614</v>
      </c>
      <c r="AD11" s="51" t="s">
        <v>614</v>
      </c>
      <c r="AE11" s="51" t="s">
        <v>614</v>
      </c>
      <c r="AF11" s="51" t="s">
        <v>614</v>
      </c>
      <c r="AG11" s="52" t="s">
        <v>614</v>
      </c>
      <c r="AH11" s="53" t="s">
        <v>614</v>
      </c>
      <c r="AI11" s="54" t="s">
        <v>614</v>
      </c>
      <c r="AJ11" s="54" t="s">
        <v>614</v>
      </c>
      <c r="AK11" s="54" t="s">
        <v>614</v>
      </c>
      <c r="AL11" s="54" t="s">
        <v>614</v>
      </c>
      <c r="AN11" s="439"/>
      <c r="AO11" s="440"/>
      <c r="AP11" s="440"/>
      <c r="AQ11" s="440"/>
      <c r="AR11" s="440"/>
      <c r="AS11" s="441"/>
      <c r="AT11" s="445"/>
      <c r="AU11" s="445"/>
    </row>
    <row r="12" spans="2:47" ht="15.75">
      <c r="B12" s="425"/>
      <c r="C12" s="425"/>
      <c r="D12" s="426"/>
      <c r="E12" s="430"/>
      <c r="F12" s="431"/>
      <c r="G12" s="431"/>
      <c r="H12" s="431"/>
      <c r="I12" s="432"/>
      <c r="J12" s="50" t="s">
        <v>614</v>
      </c>
      <c r="K12" s="51" t="s">
        <v>614</v>
      </c>
      <c r="L12" s="51" t="s">
        <v>614</v>
      </c>
      <c r="M12" s="51" t="s">
        <v>614</v>
      </c>
      <c r="N12" s="51" t="s">
        <v>614</v>
      </c>
      <c r="O12" s="52" t="s">
        <v>614</v>
      </c>
      <c r="P12" s="50" t="s">
        <v>614</v>
      </c>
      <c r="Q12" s="51" t="s">
        <v>614</v>
      </c>
      <c r="R12" s="51" t="s">
        <v>614</v>
      </c>
      <c r="S12" s="51" t="s">
        <v>614</v>
      </c>
      <c r="T12" s="51" t="s">
        <v>614</v>
      </c>
      <c r="U12" s="52" t="s">
        <v>614</v>
      </c>
      <c r="V12" s="50" t="s">
        <v>614</v>
      </c>
      <c r="W12" s="51" t="s">
        <v>614</v>
      </c>
      <c r="X12" s="51" t="s">
        <v>614</v>
      </c>
      <c r="Y12" s="51" t="s">
        <v>614</v>
      </c>
      <c r="Z12" s="51" t="s">
        <v>614</v>
      </c>
      <c r="AA12" s="52" t="s">
        <v>614</v>
      </c>
      <c r="AB12" s="50" t="s">
        <v>614</v>
      </c>
      <c r="AC12" s="51" t="s">
        <v>614</v>
      </c>
      <c r="AD12" s="51" t="s">
        <v>614</v>
      </c>
      <c r="AE12" s="51" t="s">
        <v>614</v>
      </c>
      <c r="AF12" s="51" t="s">
        <v>614</v>
      </c>
      <c r="AG12" s="52" t="s">
        <v>614</v>
      </c>
      <c r="AH12" s="53" t="s">
        <v>614</v>
      </c>
      <c r="AI12" s="54" t="s">
        <v>614</v>
      </c>
      <c r="AJ12" s="54" t="s">
        <v>614</v>
      </c>
      <c r="AK12" s="54" t="s">
        <v>614</v>
      </c>
      <c r="AL12" s="54" t="s">
        <v>614</v>
      </c>
      <c r="AN12" s="439"/>
      <c r="AO12" s="440"/>
      <c r="AP12" s="440"/>
      <c r="AQ12" s="440"/>
      <c r="AR12" s="440"/>
      <c r="AS12" s="441"/>
      <c r="AT12" s="445"/>
      <c r="AU12" s="445"/>
    </row>
    <row r="13" spans="2:47" ht="15.75">
      <c r="B13" s="425"/>
      <c r="C13" s="425"/>
      <c r="D13" s="426"/>
      <c r="E13" s="430"/>
      <c r="F13" s="431"/>
      <c r="G13" s="431"/>
      <c r="H13" s="431"/>
      <c r="I13" s="432"/>
      <c r="J13" s="50" t="s">
        <v>614</v>
      </c>
      <c r="K13" s="51" t="s">
        <v>614</v>
      </c>
      <c r="L13" s="51" t="s">
        <v>614</v>
      </c>
      <c r="M13" s="51" t="s">
        <v>614</v>
      </c>
      <c r="N13" s="51" t="s">
        <v>614</v>
      </c>
      <c r="O13" s="52" t="s">
        <v>614</v>
      </c>
      <c r="P13" s="50" t="s">
        <v>614</v>
      </c>
      <c r="Q13" s="51" t="s">
        <v>614</v>
      </c>
      <c r="R13" s="51" t="s">
        <v>614</v>
      </c>
      <c r="S13" s="51" t="s">
        <v>614</v>
      </c>
      <c r="T13" s="51" t="s">
        <v>614</v>
      </c>
      <c r="U13" s="52" t="s">
        <v>614</v>
      </c>
      <c r="V13" s="50" t="s">
        <v>614</v>
      </c>
      <c r="W13" s="51" t="s">
        <v>614</v>
      </c>
      <c r="X13" s="51" t="s">
        <v>614</v>
      </c>
      <c r="Y13" s="51" t="s">
        <v>614</v>
      </c>
      <c r="Z13" s="51" t="s">
        <v>614</v>
      </c>
      <c r="AA13" s="52" t="s">
        <v>614</v>
      </c>
      <c r="AB13" s="50" t="s">
        <v>614</v>
      </c>
      <c r="AC13" s="51" t="s">
        <v>614</v>
      </c>
      <c r="AD13" s="51" t="s">
        <v>614</v>
      </c>
      <c r="AE13" s="51" t="s">
        <v>614</v>
      </c>
      <c r="AF13" s="51" t="s">
        <v>614</v>
      </c>
      <c r="AG13" s="52" t="s">
        <v>614</v>
      </c>
      <c r="AH13" s="53" t="s">
        <v>614</v>
      </c>
      <c r="AI13" s="54" t="s">
        <v>614</v>
      </c>
      <c r="AJ13" s="54" t="s">
        <v>614</v>
      </c>
      <c r="AK13" s="54" t="s">
        <v>614</v>
      </c>
      <c r="AL13" s="54" t="s">
        <v>614</v>
      </c>
      <c r="AN13" s="439"/>
      <c r="AO13" s="440"/>
      <c r="AP13" s="440"/>
      <c r="AQ13" s="440"/>
      <c r="AR13" s="440"/>
      <c r="AS13" s="441"/>
      <c r="AT13" s="445"/>
      <c r="AU13" s="445"/>
    </row>
    <row r="14" spans="2:47" ht="5.25" customHeight="1" thickBot="1">
      <c r="B14" s="425"/>
      <c r="C14" s="425"/>
      <c r="D14" s="426"/>
      <c r="E14" s="430"/>
      <c r="F14" s="431"/>
      <c r="G14" s="431"/>
      <c r="H14" s="431"/>
      <c r="I14" s="432"/>
      <c r="J14" s="50" t="s">
        <v>614</v>
      </c>
      <c r="K14" s="51" t="s">
        <v>614</v>
      </c>
      <c r="L14" s="51" t="s">
        <v>614</v>
      </c>
      <c r="M14" s="51" t="s">
        <v>614</v>
      </c>
      <c r="N14" s="51" t="s">
        <v>614</v>
      </c>
      <c r="O14" s="52" t="s">
        <v>614</v>
      </c>
      <c r="P14" s="50" t="s">
        <v>614</v>
      </c>
      <c r="Q14" s="51" t="s">
        <v>614</v>
      </c>
      <c r="R14" s="51" t="s">
        <v>614</v>
      </c>
      <c r="S14" s="51" t="s">
        <v>614</v>
      </c>
      <c r="T14" s="51" t="s">
        <v>614</v>
      </c>
      <c r="U14" s="52" t="s">
        <v>614</v>
      </c>
      <c r="V14" s="50" t="s">
        <v>614</v>
      </c>
      <c r="W14" s="51" t="s">
        <v>614</v>
      </c>
      <c r="X14" s="51" t="s">
        <v>614</v>
      </c>
      <c r="Y14" s="51" t="s">
        <v>614</v>
      </c>
      <c r="Z14" s="51" t="s">
        <v>614</v>
      </c>
      <c r="AA14" s="52" t="s">
        <v>614</v>
      </c>
      <c r="AB14" s="50" t="s">
        <v>614</v>
      </c>
      <c r="AC14" s="51" t="s">
        <v>614</v>
      </c>
      <c r="AD14" s="51" t="s">
        <v>614</v>
      </c>
      <c r="AE14" s="51" t="s">
        <v>614</v>
      </c>
      <c r="AF14" s="51" t="s">
        <v>614</v>
      </c>
      <c r="AG14" s="52" t="s">
        <v>614</v>
      </c>
      <c r="AH14" s="53" t="s">
        <v>614</v>
      </c>
      <c r="AI14" s="54" t="s">
        <v>614</v>
      </c>
      <c r="AJ14" s="54" t="s">
        <v>614</v>
      </c>
      <c r="AK14" s="54" t="s">
        <v>614</v>
      </c>
      <c r="AL14" s="54" t="s">
        <v>614</v>
      </c>
      <c r="AN14" s="439"/>
      <c r="AO14" s="440"/>
      <c r="AP14" s="440"/>
      <c r="AQ14" s="440"/>
      <c r="AR14" s="440"/>
      <c r="AS14" s="441"/>
      <c r="AT14" s="445"/>
      <c r="AU14" s="445"/>
    </row>
    <row r="15" spans="2:47" ht="16.5" hidden="1" thickBot="1">
      <c r="B15" s="425"/>
      <c r="C15" s="425"/>
      <c r="D15" s="426"/>
      <c r="E15" s="430"/>
      <c r="F15" s="431"/>
      <c r="G15" s="431"/>
      <c r="H15" s="431"/>
      <c r="I15" s="432"/>
      <c r="J15" s="50" t="s">
        <v>614</v>
      </c>
      <c r="K15" s="51" t="s">
        <v>614</v>
      </c>
      <c r="L15" s="51" t="s">
        <v>614</v>
      </c>
      <c r="M15" s="51" t="s">
        <v>614</v>
      </c>
      <c r="N15" s="51" t="s">
        <v>614</v>
      </c>
      <c r="O15" s="52" t="s">
        <v>614</v>
      </c>
      <c r="P15" s="50" t="s">
        <v>614</v>
      </c>
      <c r="Q15" s="51" t="s">
        <v>614</v>
      </c>
      <c r="R15" s="51" t="s">
        <v>614</v>
      </c>
      <c r="S15" s="51" t="s">
        <v>614</v>
      </c>
      <c r="T15" s="51" t="s">
        <v>614</v>
      </c>
      <c r="U15" s="52" t="s">
        <v>614</v>
      </c>
      <c r="V15" s="50" t="s">
        <v>614</v>
      </c>
      <c r="W15" s="51" t="s">
        <v>614</v>
      </c>
      <c r="X15" s="51" t="s">
        <v>614</v>
      </c>
      <c r="Y15" s="51" t="s">
        <v>614</v>
      </c>
      <c r="Z15" s="51" t="s">
        <v>614</v>
      </c>
      <c r="AA15" s="52" t="s">
        <v>614</v>
      </c>
      <c r="AB15" s="50" t="s">
        <v>614</v>
      </c>
      <c r="AC15" s="51" t="s">
        <v>614</v>
      </c>
      <c r="AD15" s="51" t="s">
        <v>614</v>
      </c>
      <c r="AE15" s="51" t="s">
        <v>614</v>
      </c>
      <c r="AF15" s="51" t="s">
        <v>614</v>
      </c>
      <c r="AG15" s="52" t="s">
        <v>614</v>
      </c>
      <c r="AH15" s="53" t="s">
        <v>614</v>
      </c>
      <c r="AI15" s="54" t="s">
        <v>614</v>
      </c>
      <c r="AJ15" s="54" t="s">
        <v>614</v>
      </c>
      <c r="AK15" s="54" t="s">
        <v>614</v>
      </c>
      <c r="AL15" s="54" t="s">
        <v>614</v>
      </c>
      <c r="AN15" s="439"/>
      <c r="AO15" s="440"/>
      <c r="AP15" s="440"/>
      <c r="AQ15" s="440"/>
      <c r="AR15" s="440"/>
      <c r="AS15" s="441"/>
      <c r="AT15" s="35"/>
      <c r="AU15" s="35"/>
    </row>
    <row r="16" spans="2:47" ht="16.5" hidden="1" thickBot="1">
      <c r="B16" s="425"/>
      <c r="C16" s="425"/>
      <c r="D16" s="426"/>
      <c r="E16" s="430"/>
      <c r="F16" s="431"/>
      <c r="G16" s="431"/>
      <c r="H16" s="431"/>
      <c r="I16" s="432"/>
      <c r="J16" s="50" t="s">
        <v>614</v>
      </c>
      <c r="K16" s="51" t="s">
        <v>614</v>
      </c>
      <c r="L16" s="51" t="s">
        <v>614</v>
      </c>
      <c r="M16" s="51" t="s">
        <v>614</v>
      </c>
      <c r="N16" s="51" t="s">
        <v>614</v>
      </c>
      <c r="O16" s="52" t="s">
        <v>614</v>
      </c>
      <c r="P16" s="50" t="s">
        <v>614</v>
      </c>
      <c r="Q16" s="51" t="s">
        <v>614</v>
      </c>
      <c r="R16" s="51" t="s">
        <v>614</v>
      </c>
      <c r="S16" s="51" t="s">
        <v>614</v>
      </c>
      <c r="T16" s="51" t="s">
        <v>614</v>
      </c>
      <c r="U16" s="52" t="s">
        <v>614</v>
      </c>
      <c r="V16" s="50" t="s">
        <v>614</v>
      </c>
      <c r="W16" s="51" t="s">
        <v>614</v>
      </c>
      <c r="X16" s="51" t="s">
        <v>614</v>
      </c>
      <c r="Y16" s="51" t="s">
        <v>614</v>
      </c>
      <c r="Z16" s="51" t="s">
        <v>614</v>
      </c>
      <c r="AA16" s="52" t="s">
        <v>614</v>
      </c>
      <c r="AB16" s="50" t="s">
        <v>614</v>
      </c>
      <c r="AC16" s="51" t="s">
        <v>614</v>
      </c>
      <c r="AD16" s="51" t="s">
        <v>614</v>
      </c>
      <c r="AE16" s="51" t="s">
        <v>614</v>
      </c>
      <c r="AF16" s="51" t="s">
        <v>614</v>
      </c>
      <c r="AG16" s="52" t="s">
        <v>614</v>
      </c>
      <c r="AH16" s="53" t="s">
        <v>614</v>
      </c>
      <c r="AI16" s="54" t="s">
        <v>614</v>
      </c>
      <c r="AJ16" s="54" t="s">
        <v>614</v>
      </c>
      <c r="AK16" s="54" t="s">
        <v>614</v>
      </c>
      <c r="AL16" s="54" t="s">
        <v>614</v>
      </c>
      <c r="AN16" s="439"/>
      <c r="AO16" s="440"/>
      <c r="AP16" s="440"/>
      <c r="AQ16" s="440"/>
      <c r="AR16" s="440"/>
      <c r="AS16" s="441"/>
      <c r="AT16" s="35"/>
      <c r="AU16" s="35"/>
    </row>
    <row r="17" spans="2:47" ht="16.5" hidden="1" thickBot="1">
      <c r="B17" s="425"/>
      <c r="C17" s="425"/>
      <c r="D17" s="426"/>
      <c r="E17" s="433"/>
      <c r="F17" s="434"/>
      <c r="G17" s="434"/>
      <c r="H17" s="434"/>
      <c r="I17" s="435"/>
      <c r="J17" s="55" t="s">
        <v>614</v>
      </c>
      <c r="K17" s="56" t="s">
        <v>614</v>
      </c>
      <c r="L17" s="56" t="s">
        <v>614</v>
      </c>
      <c r="M17" s="56" t="s">
        <v>614</v>
      </c>
      <c r="N17" s="56" t="s">
        <v>614</v>
      </c>
      <c r="O17" s="57" t="s">
        <v>614</v>
      </c>
      <c r="P17" s="50" t="s">
        <v>614</v>
      </c>
      <c r="Q17" s="51" t="s">
        <v>614</v>
      </c>
      <c r="R17" s="51" t="s">
        <v>614</v>
      </c>
      <c r="S17" s="51" t="s">
        <v>614</v>
      </c>
      <c r="T17" s="51" t="s">
        <v>614</v>
      </c>
      <c r="U17" s="52" t="s">
        <v>614</v>
      </c>
      <c r="V17" s="55" t="s">
        <v>614</v>
      </c>
      <c r="W17" s="56" t="s">
        <v>614</v>
      </c>
      <c r="X17" s="56" t="s">
        <v>614</v>
      </c>
      <c r="Y17" s="56" t="s">
        <v>614</v>
      </c>
      <c r="Z17" s="56" t="s">
        <v>614</v>
      </c>
      <c r="AA17" s="57" t="s">
        <v>614</v>
      </c>
      <c r="AB17" s="50" t="s">
        <v>614</v>
      </c>
      <c r="AC17" s="51" t="s">
        <v>614</v>
      </c>
      <c r="AD17" s="51" t="s">
        <v>614</v>
      </c>
      <c r="AE17" s="51" t="s">
        <v>614</v>
      </c>
      <c r="AF17" s="51" t="s">
        <v>614</v>
      </c>
      <c r="AG17" s="52" t="s">
        <v>614</v>
      </c>
      <c r="AH17" s="58" t="s">
        <v>614</v>
      </c>
      <c r="AI17" s="59" t="s">
        <v>614</v>
      </c>
      <c r="AJ17" s="59" t="s">
        <v>614</v>
      </c>
      <c r="AK17" s="59" t="s">
        <v>614</v>
      </c>
      <c r="AL17" s="59" t="s">
        <v>614</v>
      </c>
      <c r="AN17" s="442"/>
      <c r="AO17" s="443"/>
      <c r="AP17" s="443"/>
      <c r="AQ17" s="443"/>
      <c r="AR17" s="443"/>
      <c r="AS17" s="444"/>
      <c r="AT17" s="35"/>
      <c r="AU17" s="35"/>
    </row>
    <row r="18" spans="2:47" ht="15.75" customHeight="1">
      <c r="B18" s="425"/>
      <c r="C18" s="425"/>
      <c r="D18" s="426"/>
      <c r="E18" s="427" t="s">
        <v>616</v>
      </c>
      <c r="F18" s="428"/>
      <c r="G18" s="428"/>
      <c r="H18" s="428"/>
      <c r="I18" s="428"/>
      <c r="J18" s="172" t="s">
        <v>614</v>
      </c>
      <c r="K18" s="173" t="s">
        <v>614</v>
      </c>
      <c r="L18" s="173" t="s">
        <v>614</v>
      </c>
      <c r="M18" s="173" t="s">
        <v>614</v>
      </c>
      <c r="N18" s="173" t="s">
        <v>614</v>
      </c>
      <c r="O18" s="174" t="s">
        <v>614</v>
      </c>
      <c r="P18" s="172" t="s">
        <v>614</v>
      </c>
      <c r="Q18" s="173" t="s">
        <v>614</v>
      </c>
      <c r="R18" s="60" t="s">
        <v>614</v>
      </c>
      <c r="S18" s="60" t="s">
        <v>614</v>
      </c>
      <c r="T18" s="60" t="s">
        <v>614</v>
      </c>
      <c r="U18" s="61" t="s">
        <v>614</v>
      </c>
      <c r="V18" s="45" t="s">
        <v>614</v>
      </c>
      <c r="W18" s="46" t="s">
        <v>614</v>
      </c>
      <c r="X18" s="46" t="s">
        <v>614</v>
      </c>
      <c r="Y18" s="46" t="s">
        <v>614</v>
      </c>
      <c r="Z18" s="46" t="s">
        <v>614</v>
      </c>
      <c r="AA18" s="47" t="s">
        <v>614</v>
      </c>
      <c r="AB18" s="45" t="s">
        <v>614</v>
      </c>
      <c r="AC18" s="46" t="s">
        <v>614</v>
      </c>
      <c r="AD18" s="46" t="s">
        <v>614</v>
      </c>
      <c r="AE18" s="46" t="s">
        <v>614</v>
      </c>
      <c r="AF18" s="46" t="s">
        <v>614</v>
      </c>
      <c r="AG18" s="47" t="s">
        <v>614</v>
      </c>
      <c r="AH18" s="48" t="s">
        <v>614</v>
      </c>
      <c r="AI18" s="49" t="s">
        <v>614</v>
      </c>
      <c r="AJ18" s="49" t="s">
        <v>614</v>
      </c>
      <c r="AK18" s="49" t="s">
        <v>614</v>
      </c>
      <c r="AL18" s="49" t="s">
        <v>614</v>
      </c>
      <c r="AN18" s="447" t="s">
        <v>520</v>
      </c>
      <c r="AO18" s="448"/>
      <c r="AP18" s="448"/>
      <c r="AQ18" s="448"/>
      <c r="AR18" s="448"/>
      <c r="AS18" s="448"/>
      <c r="AT18" s="453" t="s">
        <v>617</v>
      </c>
      <c r="AU18" s="454"/>
    </row>
    <row r="19" spans="2:47" ht="15.75" customHeight="1">
      <c r="B19" s="425"/>
      <c r="C19" s="425"/>
      <c r="D19" s="426"/>
      <c r="E19" s="446"/>
      <c r="F19" s="431"/>
      <c r="G19" s="431"/>
      <c r="H19" s="431"/>
      <c r="I19" s="431"/>
      <c r="J19" s="175" t="s">
        <v>614</v>
      </c>
      <c r="K19" s="176" t="s">
        <v>614</v>
      </c>
      <c r="L19" s="176" t="s">
        <v>614</v>
      </c>
      <c r="M19" s="176" t="s">
        <v>614</v>
      </c>
      <c r="N19" s="176" t="s">
        <v>614</v>
      </c>
      <c r="O19" s="177" t="s">
        <v>614</v>
      </c>
      <c r="P19" s="175" t="s">
        <v>614</v>
      </c>
      <c r="Q19" s="176" t="s">
        <v>614</v>
      </c>
      <c r="R19" s="63" t="s">
        <v>614</v>
      </c>
      <c r="S19" s="63" t="s">
        <v>614</v>
      </c>
      <c r="T19" s="63" t="s">
        <v>614</v>
      </c>
      <c r="U19" s="64" t="s">
        <v>614</v>
      </c>
      <c r="V19" s="50" t="s">
        <v>614</v>
      </c>
      <c r="W19" s="51" t="s">
        <v>614</v>
      </c>
      <c r="X19" s="51" t="s">
        <v>614</v>
      </c>
      <c r="Y19" s="51" t="s">
        <v>614</v>
      </c>
      <c r="Z19" s="51" t="s">
        <v>614</v>
      </c>
      <c r="AA19" s="52" t="s">
        <v>614</v>
      </c>
      <c r="AB19" s="50" t="s">
        <v>614</v>
      </c>
      <c r="AC19" s="51" t="s">
        <v>614</v>
      </c>
      <c r="AD19" s="51" t="s">
        <v>614</v>
      </c>
      <c r="AE19" s="51" t="s">
        <v>614</v>
      </c>
      <c r="AF19" s="51" t="s">
        <v>614</v>
      </c>
      <c r="AG19" s="52" t="s">
        <v>614</v>
      </c>
      <c r="AH19" s="53" t="s">
        <v>614</v>
      </c>
      <c r="AI19" s="54" t="s">
        <v>614</v>
      </c>
      <c r="AJ19" s="54" t="s">
        <v>614</v>
      </c>
      <c r="AK19" s="54" t="s">
        <v>614</v>
      </c>
      <c r="AL19" s="54" t="s">
        <v>614</v>
      </c>
      <c r="AN19" s="449"/>
      <c r="AO19" s="450"/>
      <c r="AP19" s="450"/>
      <c r="AQ19" s="450"/>
      <c r="AR19" s="450"/>
      <c r="AS19" s="450"/>
      <c r="AT19" s="455"/>
      <c r="AU19" s="456"/>
    </row>
    <row r="20" spans="2:47" ht="15.75" customHeight="1">
      <c r="B20" s="425"/>
      <c r="C20" s="425"/>
      <c r="D20" s="426"/>
      <c r="E20" s="430"/>
      <c r="F20" s="431"/>
      <c r="G20" s="431"/>
      <c r="H20" s="431"/>
      <c r="I20" s="431"/>
      <c r="J20" s="175" t="s">
        <v>614</v>
      </c>
      <c r="K20" s="176" t="s">
        <v>614</v>
      </c>
      <c r="L20" s="176" t="s">
        <v>614</v>
      </c>
      <c r="M20" s="176" t="s">
        <v>614</v>
      </c>
      <c r="N20" s="176" t="s">
        <v>614</v>
      </c>
      <c r="O20" s="177" t="s">
        <v>614</v>
      </c>
      <c r="P20" s="175" t="s">
        <v>614</v>
      </c>
      <c r="Q20" s="176" t="s">
        <v>614</v>
      </c>
      <c r="R20" s="63" t="s">
        <v>614</v>
      </c>
      <c r="S20" s="63" t="s">
        <v>614</v>
      </c>
      <c r="T20" s="63" t="s">
        <v>614</v>
      </c>
      <c r="U20" s="64" t="s">
        <v>614</v>
      </c>
      <c r="V20" s="50" t="s">
        <v>614</v>
      </c>
      <c r="W20" s="51" t="s">
        <v>614</v>
      </c>
      <c r="X20" s="51" t="s">
        <v>614</v>
      </c>
      <c r="Y20" s="51" t="s">
        <v>614</v>
      </c>
      <c r="Z20" s="51" t="s">
        <v>614</v>
      </c>
      <c r="AA20" s="52" t="s">
        <v>614</v>
      </c>
      <c r="AB20" s="50" t="s">
        <v>614</v>
      </c>
      <c r="AC20" s="51" t="s">
        <v>614</v>
      </c>
      <c r="AD20" s="51" t="s">
        <v>614</v>
      </c>
      <c r="AE20" s="51" t="s">
        <v>614</v>
      </c>
      <c r="AF20" s="51" t="s">
        <v>614</v>
      </c>
      <c r="AG20" s="52" t="s">
        <v>614</v>
      </c>
      <c r="AH20" s="53" t="s">
        <v>614</v>
      </c>
      <c r="AI20" s="54" t="s">
        <v>614</v>
      </c>
      <c r="AJ20" s="54" t="s">
        <v>614</v>
      </c>
      <c r="AK20" s="54" t="s">
        <v>614</v>
      </c>
      <c r="AL20" s="54" t="s">
        <v>614</v>
      </c>
      <c r="AN20" s="449"/>
      <c r="AO20" s="450"/>
      <c r="AP20" s="450"/>
      <c r="AQ20" s="450"/>
      <c r="AR20" s="450"/>
      <c r="AS20" s="450"/>
      <c r="AT20" s="455"/>
      <c r="AU20" s="456"/>
    </row>
    <row r="21" spans="2:47" ht="15.75" customHeight="1">
      <c r="B21" s="425"/>
      <c r="C21" s="425"/>
      <c r="D21" s="426"/>
      <c r="E21" s="430"/>
      <c r="F21" s="431"/>
      <c r="G21" s="431"/>
      <c r="H21" s="431"/>
      <c r="I21" s="431"/>
      <c r="J21" s="175" t="s">
        <v>614</v>
      </c>
      <c r="K21" s="176" t="s">
        <v>614</v>
      </c>
      <c r="L21" s="176" t="s">
        <v>614</v>
      </c>
      <c r="M21" s="176" t="s">
        <v>614</v>
      </c>
      <c r="N21" s="176" t="s">
        <v>614</v>
      </c>
      <c r="O21" s="177" t="s">
        <v>614</v>
      </c>
      <c r="P21" s="175" t="s">
        <v>614</v>
      </c>
      <c r="Q21" s="176" t="s">
        <v>614</v>
      </c>
      <c r="R21" s="63" t="s">
        <v>614</v>
      </c>
      <c r="S21" s="63" t="s">
        <v>614</v>
      </c>
      <c r="T21" s="63" t="s">
        <v>614</v>
      </c>
      <c r="U21" s="64" t="s">
        <v>614</v>
      </c>
      <c r="V21" s="50" t="s">
        <v>614</v>
      </c>
      <c r="W21" s="51" t="s">
        <v>614</v>
      </c>
      <c r="X21" s="51" t="s">
        <v>614</v>
      </c>
      <c r="Y21" s="51" t="s">
        <v>614</v>
      </c>
      <c r="Z21" s="51" t="s">
        <v>614</v>
      </c>
      <c r="AA21" s="52" t="s">
        <v>614</v>
      </c>
      <c r="AB21" s="50" t="s">
        <v>614</v>
      </c>
      <c r="AC21" s="51" t="s">
        <v>614</v>
      </c>
      <c r="AD21" s="51" t="s">
        <v>614</v>
      </c>
      <c r="AE21" s="51" t="s">
        <v>614</v>
      </c>
      <c r="AF21" s="51" t="s">
        <v>614</v>
      </c>
      <c r="AG21" s="52" t="s">
        <v>614</v>
      </c>
      <c r="AH21" s="53" t="s">
        <v>614</v>
      </c>
      <c r="AI21" s="54" t="s">
        <v>614</v>
      </c>
      <c r="AJ21" s="54" t="s">
        <v>614</v>
      </c>
      <c r="AK21" s="54" t="s">
        <v>614</v>
      </c>
      <c r="AL21" s="54" t="s">
        <v>614</v>
      </c>
      <c r="AN21" s="449"/>
      <c r="AO21" s="450"/>
      <c r="AP21" s="450"/>
      <c r="AQ21" s="450"/>
      <c r="AR21" s="450"/>
      <c r="AS21" s="450"/>
      <c r="AT21" s="455"/>
      <c r="AU21" s="456"/>
    </row>
    <row r="22" spans="2:47" ht="15.75" customHeight="1">
      <c r="B22" s="425"/>
      <c r="C22" s="425"/>
      <c r="D22" s="426"/>
      <c r="E22" s="430"/>
      <c r="F22" s="431"/>
      <c r="G22" s="431"/>
      <c r="H22" s="431"/>
      <c r="I22" s="431"/>
      <c r="J22" s="175" t="s">
        <v>614</v>
      </c>
      <c r="K22" s="176" t="s">
        <v>614</v>
      </c>
      <c r="L22" s="176" t="s">
        <v>614</v>
      </c>
      <c r="M22" s="176" t="s">
        <v>614</v>
      </c>
      <c r="N22" s="176" t="s">
        <v>614</v>
      </c>
      <c r="O22" s="177" t="s">
        <v>614</v>
      </c>
      <c r="P22" s="175" t="s">
        <v>614</v>
      </c>
      <c r="Q22" s="176" t="s">
        <v>614</v>
      </c>
      <c r="R22" s="63" t="s">
        <v>614</v>
      </c>
      <c r="S22" s="63" t="s">
        <v>614</v>
      </c>
      <c r="T22" s="63" t="s">
        <v>614</v>
      </c>
      <c r="U22" s="64" t="s">
        <v>614</v>
      </c>
      <c r="V22" s="50" t="s">
        <v>614</v>
      </c>
      <c r="W22" s="51" t="s">
        <v>614</v>
      </c>
      <c r="X22" s="51" t="s">
        <v>614</v>
      </c>
      <c r="Y22" s="51" t="s">
        <v>614</v>
      </c>
      <c r="Z22" s="51" t="s">
        <v>614</v>
      </c>
      <c r="AA22" s="52" t="s">
        <v>614</v>
      </c>
      <c r="AB22" s="50" t="s">
        <v>614</v>
      </c>
      <c r="AC22" s="51" t="s">
        <v>614</v>
      </c>
      <c r="AD22" s="51" t="s">
        <v>614</v>
      </c>
      <c r="AE22" s="51" t="s">
        <v>614</v>
      </c>
      <c r="AF22" s="51" t="s">
        <v>614</v>
      </c>
      <c r="AG22" s="52" t="s">
        <v>614</v>
      </c>
      <c r="AH22" s="53" t="s">
        <v>614</v>
      </c>
      <c r="AI22" s="54" t="s">
        <v>614</v>
      </c>
      <c r="AJ22" s="54" t="s">
        <v>614</v>
      </c>
      <c r="AK22" s="54" t="s">
        <v>614</v>
      </c>
      <c r="AL22" s="54" t="s">
        <v>614</v>
      </c>
      <c r="AN22" s="449"/>
      <c r="AO22" s="450"/>
      <c r="AP22" s="450"/>
      <c r="AQ22" s="450"/>
      <c r="AR22" s="450"/>
      <c r="AS22" s="450"/>
      <c r="AT22" s="455"/>
      <c r="AU22" s="456"/>
    </row>
    <row r="23" spans="2:47" ht="0.75" customHeight="1">
      <c r="B23" s="425"/>
      <c r="C23" s="425"/>
      <c r="D23" s="426"/>
      <c r="E23" s="430"/>
      <c r="F23" s="431"/>
      <c r="G23" s="431"/>
      <c r="H23" s="431"/>
      <c r="I23" s="431"/>
      <c r="J23" s="175" t="s">
        <v>614</v>
      </c>
      <c r="K23" s="176" t="s">
        <v>614</v>
      </c>
      <c r="L23" s="176" t="s">
        <v>614</v>
      </c>
      <c r="M23" s="176" t="s">
        <v>614</v>
      </c>
      <c r="N23" s="176" t="s">
        <v>614</v>
      </c>
      <c r="O23" s="177" t="s">
        <v>614</v>
      </c>
      <c r="P23" s="175" t="s">
        <v>614</v>
      </c>
      <c r="Q23" s="176" t="s">
        <v>614</v>
      </c>
      <c r="R23" s="63" t="s">
        <v>614</v>
      </c>
      <c r="S23" s="63" t="s">
        <v>614</v>
      </c>
      <c r="T23" s="63" t="s">
        <v>614</v>
      </c>
      <c r="U23" s="64" t="s">
        <v>614</v>
      </c>
      <c r="V23" s="50" t="s">
        <v>614</v>
      </c>
      <c r="W23" s="51" t="s">
        <v>614</v>
      </c>
      <c r="X23" s="51" t="s">
        <v>614</v>
      </c>
      <c r="Y23" s="51" t="s">
        <v>614</v>
      </c>
      <c r="Z23" s="51" t="s">
        <v>614</v>
      </c>
      <c r="AA23" s="52" t="s">
        <v>614</v>
      </c>
      <c r="AB23" s="50" t="s">
        <v>614</v>
      </c>
      <c r="AC23" s="51" t="s">
        <v>614</v>
      </c>
      <c r="AD23" s="51" t="s">
        <v>614</v>
      </c>
      <c r="AE23" s="51" t="s">
        <v>614</v>
      </c>
      <c r="AF23" s="51" t="s">
        <v>614</v>
      </c>
      <c r="AG23" s="52" t="s">
        <v>614</v>
      </c>
      <c r="AH23" s="53" t="s">
        <v>614</v>
      </c>
      <c r="AI23" s="54" t="s">
        <v>614</v>
      </c>
      <c r="AJ23" s="54" t="s">
        <v>614</v>
      </c>
      <c r="AK23" s="54" t="s">
        <v>614</v>
      </c>
      <c r="AL23" s="54" t="s">
        <v>614</v>
      </c>
      <c r="AN23" s="449"/>
      <c r="AO23" s="450"/>
      <c r="AP23" s="450"/>
      <c r="AQ23" s="450"/>
      <c r="AR23" s="450"/>
      <c r="AS23" s="450"/>
      <c r="AT23" s="455"/>
      <c r="AU23" s="456"/>
    </row>
    <row r="24" spans="2:47" ht="15.75" hidden="1" customHeight="1">
      <c r="B24" s="425"/>
      <c r="C24" s="425"/>
      <c r="D24" s="426"/>
      <c r="E24" s="430"/>
      <c r="F24" s="431"/>
      <c r="G24" s="431"/>
      <c r="H24" s="431"/>
      <c r="I24" s="431"/>
      <c r="J24" s="175" t="s">
        <v>614</v>
      </c>
      <c r="K24" s="176" t="s">
        <v>614</v>
      </c>
      <c r="L24" s="176" t="s">
        <v>614</v>
      </c>
      <c r="M24" s="176" t="s">
        <v>614</v>
      </c>
      <c r="N24" s="176" t="s">
        <v>614</v>
      </c>
      <c r="O24" s="177" t="s">
        <v>614</v>
      </c>
      <c r="P24" s="175" t="s">
        <v>614</v>
      </c>
      <c r="Q24" s="176" t="s">
        <v>614</v>
      </c>
      <c r="R24" s="63" t="s">
        <v>614</v>
      </c>
      <c r="S24" s="63" t="s">
        <v>614</v>
      </c>
      <c r="T24" s="63" t="s">
        <v>614</v>
      </c>
      <c r="U24" s="64" t="s">
        <v>614</v>
      </c>
      <c r="V24" s="50" t="s">
        <v>614</v>
      </c>
      <c r="W24" s="51" t="s">
        <v>614</v>
      </c>
      <c r="X24" s="51" t="s">
        <v>614</v>
      </c>
      <c r="Y24" s="51" t="s">
        <v>614</v>
      </c>
      <c r="Z24" s="51" t="s">
        <v>614</v>
      </c>
      <c r="AA24" s="52" t="s">
        <v>614</v>
      </c>
      <c r="AB24" s="50" t="s">
        <v>614</v>
      </c>
      <c r="AC24" s="51" t="s">
        <v>614</v>
      </c>
      <c r="AD24" s="51" t="s">
        <v>614</v>
      </c>
      <c r="AE24" s="51" t="s">
        <v>614</v>
      </c>
      <c r="AF24" s="51" t="s">
        <v>614</v>
      </c>
      <c r="AG24" s="52" t="s">
        <v>614</v>
      </c>
      <c r="AH24" s="53" t="s">
        <v>614</v>
      </c>
      <c r="AI24" s="54" t="s">
        <v>614</v>
      </c>
      <c r="AJ24" s="54" t="s">
        <v>614</v>
      </c>
      <c r="AK24" s="54" t="s">
        <v>614</v>
      </c>
      <c r="AL24" s="54" t="s">
        <v>614</v>
      </c>
      <c r="AN24" s="449"/>
      <c r="AO24" s="450"/>
      <c r="AP24" s="450"/>
      <c r="AQ24" s="450"/>
      <c r="AR24" s="450"/>
      <c r="AS24" s="450"/>
      <c r="AT24" s="455"/>
      <c r="AU24" s="456"/>
    </row>
    <row r="25" spans="2:47" ht="15.75" hidden="1" customHeight="1" thickBot="1">
      <c r="B25" s="425"/>
      <c r="C25" s="425"/>
      <c r="D25" s="426"/>
      <c r="E25" s="430"/>
      <c r="F25" s="431"/>
      <c r="G25" s="431"/>
      <c r="H25" s="431"/>
      <c r="I25" s="431"/>
      <c r="J25" s="175" t="s">
        <v>614</v>
      </c>
      <c r="K25" s="176" t="s">
        <v>614</v>
      </c>
      <c r="L25" s="176" t="s">
        <v>614</v>
      </c>
      <c r="M25" s="176" t="s">
        <v>614</v>
      </c>
      <c r="N25" s="176" t="s">
        <v>614</v>
      </c>
      <c r="O25" s="177" t="s">
        <v>614</v>
      </c>
      <c r="P25" s="175" t="s">
        <v>614</v>
      </c>
      <c r="Q25" s="176" t="s">
        <v>614</v>
      </c>
      <c r="R25" s="63" t="s">
        <v>614</v>
      </c>
      <c r="S25" s="63" t="s">
        <v>614</v>
      </c>
      <c r="T25" s="63" t="s">
        <v>614</v>
      </c>
      <c r="U25" s="64" t="s">
        <v>614</v>
      </c>
      <c r="V25" s="50" t="s">
        <v>614</v>
      </c>
      <c r="W25" s="51" t="s">
        <v>614</v>
      </c>
      <c r="X25" s="51" t="s">
        <v>614</v>
      </c>
      <c r="Y25" s="51" t="s">
        <v>614</v>
      </c>
      <c r="Z25" s="51" t="s">
        <v>614</v>
      </c>
      <c r="AA25" s="52" t="s">
        <v>614</v>
      </c>
      <c r="AB25" s="50" t="s">
        <v>614</v>
      </c>
      <c r="AC25" s="51" t="s">
        <v>614</v>
      </c>
      <c r="AD25" s="51" t="s">
        <v>614</v>
      </c>
      <c r="AE25" s="51" t="s">
        <v>614</v>
      </c>
      <c r="AF25" s="51" t="s">
        <v>614</v>
      </c>
      <c r="AG25" s="52" t="s">
        <v>614</v>
      </c>
      <c r="AH25" s="53" t="s">
        <v>614</v>
      </c>
      <c r="AI25" s="54" t="s">
        <v>614</v>
      </c>
      <c r="AJ25" s="54" t="s">
        <v>614</v>
      </c>
      <c r="AK25" s="54" t="s">
        <v>614</v>
      </c>
      <c r="AL25" s="54" t="s">
        <v>614</v>
      </c>
      <c r="AN25" s="449"/>
      <c r="AO25" s="450"/>
      <c r="AP25" s="450"/>
      <c r="AQ25" s="450"/>
      <c r="AR25" s="450"/>
      <c r="AS25" s="450"/>
      <c r="AT25" s="455"/>
      <c r="AU25" s="456"/>
    </row>
    <row r="26" spans="2:47" ht="15.75" hidden="1" customHeight="1" thickBot="1">
      <c r="B26" s="425"/>
      <c r="C26" s="425"/>
      <c r="D26" s="426"/>
      <c r="E26" s="430"/>
      <c r="F26" s="431"/>
      <c r="G26" s="431"/>
      <c r="H26" s="431"/>
      <c r="I26" s="431"/>
      <c r="J26" s="175" t="s">
        <v>614</v>
      </c>
      <c r="K26" s="176" t="s">
        <v>614</v>
      </c>
      <c r="L26" s="176" t="s">
        <v>614</v>
      </c>
      <c r="M26" s="176" t="s">
        <v>614</v>
      </c>
      <c r="N26" s="176" t="s">
        <v>614</v>
      </c>
      <c r="O26" s="177" t="s">
        <v>614</v>
      </c>
      <c r="P26" s="175" t="s">
        <v>614</v>
      </c>
      <c r="Q26" s="176" t="s">
        <v>614</v>
      </c>
      <c r="R26" s="63" t="s">
        <v>614</v>
      </c>
      <c r="S26" s="63" t="s">
        <v>614</v>
      </c>
      <c r="T26" s="63" t="s">
        <v>614</v>
      </c>
      <c r="U26" s="64" t="s">
        <v>614</v>
      </c>
      <c r="V26" s="50" t="s">
        <v>614</v>
      </c>
      <c r="W26" s="51" t="s">
        <v>614</v>
      </c>
      <c r="X26" s="51" t="s">
        <v>614</v>
      </c>
      <c r="Y26" s="51" t="s">
        <v>614</v>
      </c>
      <c r="Z26" s="51" t="s">
        <v>614</v>
      </c>
      <c r="AA26" s="52" t="s">
        <v>614</v>
      </c>
      <c r="AB26" s="50" t="s">
        <v>614</v>
      </c>
      <c r="AC26" s="51" t="s">
        <v>614</v>
      </c>
      <c r="AD26" s="51" t="s">
        <v>614</v>
      </c>
      <c r="AE26" s="51" t="s">
        <v>614</v>
      </c>
      <c r="AF26" s="51" t="s">
        <v>614</v>
      </c>
      <c r="AG26" s="52" t="s">
        <v>614</v>
      </c>
      <c r="AH26" s="53" t="s">
        <v>614</v>
      </c>
      <c r="AI26" s="54" t="s">
        <v>614</v>
      </c>
      <c r="AJ26" s="54" t="s">
        <v>614</v>
      </c>
      <c r="AK26" s="54" t="s">
        <v>614</v>
      </c>
      <c r="AL26" s="54" t="s">
        <v>614</v>
      </c>
      <c r="AN26" s="449"/>
      <c r="AO26" s="450"/>
      <c r="AP26" s="450"/>
      <c r="AQ26" s="450"/>
      <c r="AR26" s="450"/>
      <c r="AS26" s="450"/>
      <c r="AT26" s="455"/>
      <c r="AU26" s="456"/>
    </row>
    <row r="27" spans="2:47" ht="21" customHeight="1" thickBot="1">
      <c r="B27" s="425"/>
      <c r="C27" s="425"/>
      <c r="D27" s="426"/>
      <c r="E27" s="433"/>
      <c r="F27" s="434"/>
      <c r="G27" s="434"/>
      <c r="H27" s="434"/>
      <c r="I27" s="434"/>
      <c r="J27" s="178" t="s">
        <v>614</v>
      </c>
      <c r="K27" s="179" t="s">
        <v>614</v>
      </c>
      <c r="L27" s="179" t="s">
        <v>614</v>
      </c>
      <c r="M27" s="179" t="s">
        <v>614</v>
      </c>
      <c r="N27" s="179" t="s">
        <v>614</v>
      </c>
      <c r="O27" s="180" t="s">
        <v>614</v>
      </c>
      <c r="P27" s="178" t="s">
        <v>614</v>
      </c>
      <c r="Q27" s="179" t="s">
        <v>614</v>
      </c>
      <c r="R27" s="66" t="s">
        <v>614</v>
      </c>
      <c r="S27" s="66" t="s">
        <v>614</v>
      </c>
      <c r="T27" s="66" t="s">
        <v>614</v>
      </c>
      <c r="U27" s="67" t="s">
        <v>614</v>
      </c>
      <c r="V27" s="55" t="s">
        <v>614</v>
      </c>
      <c r="W27" s="56" t="s">
        <v>614</v>
      </c>
      <c r="X27" s="56" t="s">
        <v>614</v>
      </c>
      <c r="Y27" s="56" t="s">
        <v>614</v>
      </c>
      <c r="Z27" s="56" t="s">
        <v>614</v>
      </c>
      <c r="AA27" s="57" t="s">
        <v>614</v>
      </c>
      <c r="AB27" s="55" t="s">
        <v>614</v>
      </c>
      <c r="AC27" s="56" t="s">
        <v>614</v>
      </c>
      <c r="AD27" s="56" t="s">
        <v>614</v>
      </c>
      <c r="AE27" s="56" t="s">
        <v>614</v>
      </c>
      <c r="AF27" s="56" t="s">
        <v>614</v>
      </c>
      <c r="AG27" s="57" t="s">
        <v>614</v>
      </c>
      <c r="AH27" s="58" t="s">
        <v>614</v>
      </c>
      <c r="AI27" s="59" t="s">
        <v>614</v>
      </c>
      <c r="AJ27" s="59" t="s">
        <v>614</v>
      </c>
      <c r="AK27" s="59" t="s">
        <v>614</v>
      </c>
      <c r="AL27" s="59" t="s">
        <v>614</v>
      </c>
      <c r="AN27" s="451"/>
      <c r="AO27" s="452"/>
      <c r="AP27" s="452"/>
      <c r="AQ27" s="452"/>
      <c r="AR27" s="452"/>
      <c r="AS27" s="452"/>
      <c r="AT27" s="457"/>
      <c r="AU27" s="458"/>
    </row>
    <row r="28" spans="2:47" ht="15.75" customHeight="1">
      <c r="B28" s="425"/>
      <c r="C28" s="425"/>
      <c r="D28" s="426"/>
      <c r="E28" s="427" t="s">
        <v>618</v>
      </c>
      <c r="F28" s="428"/>
      <c r="G28" s="428"/>
      <c r="H28" s="428"/>
      <c r="I28" s="429"/>
      <c r="J28" s="172" t="s">
        <v>614</v>
      </c>
      <c r="K28" s="173" t="s">
        <v>614</v>
      </c>
      <c r="L28" s="173" t="s">
        <v>614</v>
      </c>
      <c r="M28" s="173" t="s">
        <v>614</v>
      </c>
      <c r="N28" s="173" t="s">
        <v>614</v>
      </c>
      <c r="O28" s="174" t="s">
        <v>614</v>
      </c>
      <c r="P28" s="172" t="s">
        <v>614</v>
      </c>
      <c r="Q28" s="173" t="s">
        <v>614</v>
      </c>
      <c r="R28" s="173" t="s">
        <v>614</v>
      </c>
      <c r="S28" s="173" t="s">
        <v>614</v>
      </c>
      <c r="T28" s="173" t="s">
        <v>614</v>
      </c>
      <c r="U28" s="174" t="s">
        <v>614</v>
      </c>
      <c r="V28" s="172" t="s">
        <v>614</v>
      </c>
      <c r="W28" s="173" t="s">
        <v>614</v>
      </c>
      <c r="X28" s="60" t="s">
        <v>614</v>
      </c>
      <c r="Y28" s="60" t="s">
        <v>614</v>
      </c>
      <c r="Z28" s="60" t="s">
        <v>614</v>
      </c>
      <c r="AA28" s="61" t="s">
        <v>614</v>
      </c>
      <c r="AB28" s="45" t="s">
        <v>614</v>
      </c>
      <c r="AC28" s="46" t="s">
        <v>614</v>
      </c>
      <c r="AD28" s="46" t="s">
        <v>614</v>
      </c>
      <c r="AE28" s="46" t="s">
        <v>614</v>
      </c>
      <c r="AF28" s="46" t="s">
        <v>614</v>
      </c>
      <c r="AG28" s="47" t="s">
        <v>614</v>
      </c>
      <c r="AH28" s="48" t="s">
        <v>614</v>
      </c>
      <c r="AI28" s="49" t="s">
        <v>614</v>
      </c>
      <c r="AJ28" s="49" t="s">
        <v>614</v>
      </c>
      <c r="AK28" s="49" t="s">
        <v>614</v>
      </c>
      <c r="AL28" s="49" t="s">
        <v>614</v>
      </c>
      <c r="AN28" s="459" t="s">
        <v>450</v>
      </c>
      <c r="AO28" s="460"/>
      <c r="AP28" s="460"/>
      <c r="AQ28" s="460"/>
      <c r="AR28" s="460"/>
      <c r="AS28" s="460"/>
      <c r="AT28" s="445" t="s">
        <v>619</v>
      </c>
      <c r="AU28" s="445"/>
    </row>
    <row r="29" spans="2:47" ht="15.75">
      <c r="B29" s="425"/>
      <c r="C29" s="425"/>
      <c r="D29" s="426"/>
      <c r="E29" s="446"/>
      <c r="F29" s="431"/>
      <c r="G29" s="431"/>
      <c r="H29" s="431"/>
      <c r="I29" s="432"/>
      <c r="J29" s="175" t="s">
        <v>614</v>
      </c>
      <c r="K29" s="176" t="s">
        <v>614</v>
      </c>
      <c r="L29" s="176" t="s">
        <v>614</v>
      </c>
      <c r="M29" s="176" t="s">
        <v>614</v>
      </c>
      <c r="N29" s="176" t="s">
        <v>614</v>
      </c>
      <c r="O29" s="177" t="s">
        <v>614</v>
      </c>
      <c r="P29" s="175" t="s">
        <v>614</v>
      </c>
      <c r="Q29" s="176" t="s">
        <v>614</v>
      </c>
      <c r="R29" s="176" t="s">
        <v>614</v>
      </c>
      <c r="S29" s="176" t="s">
        <v>614</v>
      </c>
      <c r="T29" s="176" t="s">
        <v>614</v>
      </c>
      <c r="U29" s="177" t="s">
        <v>614</v>
      </c>
      <c r="V29" s="175" t="s">
        <v>614</v>
      </c>
      <c r="W29" s="176" t="s">
        <v>614</v>
      </c>
      <c r="X29" s="63" t="s">
        <v>614</v>
      </c>
      <c r="Y29" s="63" t="s">
        <v>614</v>
      </c>
      <c r="Z29" s="63" t="s">
        <v>614</v>
      </c>
      <c r="AA29" s="64" t="s">
        <v>614</v>
      </c>
      <c r="AB29" s="50" t="s">
        <v>614</v>
      </c>
      <c r="AC29" s="51" t="s">
        <v>614</v>
      </c>
      <c r="AD29" s="51" t="s">
        <v>614</v>
      </c>
      <c r="AE29" s="51" t="s">
        <v>614</v>
      </c>
      <c r="AF29" s="51" t="s">
        <v>614</v>
      </c>
      <c r="AG29" s="52" t="s">
        <v>614</v>
      </c>
      <c r="AH29" s="53" t="s">
        <v>614</v>
      </c>
      <c r="AI29" s="54" t="s">
        <v>614</v>
      </c>
      <c r="AJ29" s="54" t="s">
        <v>614</v>
      </c>
      <c r="AK29" s="54" t="s">
        <v>614</v>
      </c>
      <c r="AL29" s="54" t="s">
        <v>614</v>
      </c>
      <c r="AN29" s="461"/>
      <c r="AO29" s="462"/>
      <c r="AP29" s="462"/>
      <c r="AQ29" s="462"/>
      <c r="AR29" s="462"/>
      <c r="AS29" s="462"/>
      <c r="AT29" s="445"/>
      <c r="AU29" s="445"/>
    </row>
    <row r="30" spans="2:47" ht="15.75">
      <c r="B30" s="425"/>
      <c r="C30" s="425"/>
      <c r="D30" s="426"/>
      <c r="E30" s="430"/>
      <c r="F30" s="431"/>
      <c r="G30" s="431"/>
      <c r="H30" s="431"/>
      <c r="I30" s="432"/>
      <c r="J30" s="175" t="s">
        <v>614</v>
      </c>
      <c r="K30" s="176" t="s">
        <v>614</v>
      </c>
      <c r="L30" s="176" t="s">
        <v>614</v>
      </c>
      <c r="M30" s="176" t="s">
        <v>614</v>
      </c>
      <c r="N30" s="176" t="s">
        <v>614</v>
      </c>
      <c r="O30" s="177" t="s">
        <v>614</v>
      </c>
      <c r="P30" s="175" t="s">
        <v>614</v>
      </c>
      <c r="Q30" s="176" t="s">
        <v>614</v>
      </c>
      <c r="R30" s="176" t="s">
        <v>614</v>
      </c>
      <c r="S30" s="176" t="s">
        <v>614</v>
      </c>
      <c r="T30" s="176" t="s">
        <v>614</v>
      </c>
      <c r="U30" s="177" t="s">
        <v>614</v>
      </c>
      <c r="V30" s="175" t="s">
        <v>614</v>
      </c>
      <c r="W30" s="176" t="s">
        <v>614</v>
      </c>
      <c r="X30" s="63" t="s">
        <v>614</v>
      </c>
      <c r="Y30" s="63" t="s">
        <v>614</v>
      </c>
      <c r="Z30" s="63" t="s">
        <v>614</v>
      </c>
      <c r="AA30" s="64" t="s">
        <v>614</v>
      </c>
      <c r="AB30" s="50" t="s">
        <v>614</v>
      </c>
      <c r="AC30" s="51" t="s">
        <v>614</v>
      </c>
      <c r="AD30" s="51" t="s">
        <v>614</v>
      </c>
      <c r="AE30" s="51" t="s">
        <v>614</v>
      </c>
      <c r="AF30" s="51" t="s">
        <v>614</v>
      </c>
      <c r="AG30" s="52" t="s">
        <v>614</v>
      </c>
      <c r="AH30" s="53" t="s">
        <v>614</v>
      </c>
      <c r="AI30" s="54" t="s">
        <v>614</v>
      </c>
      <c r="AJ30" s="54" t="s">
        <v>614</v>
      </c>
      <c r="AK30" s="54" t="s">
        <v>614</v>
      </c>
      <c r="AL30" s="54" t="s">
        <v>614</v>
      </c>
      <c r="AN30" s="461"/>
      <c r="AO30" s="462"/>
      <c r="AP30" s="462"/>
      <c r="AQ30" s="462"/>
      <c r="AR30" s="462"/>
      <c r="AS30" s="462"/>
      <c r="AT30" s="445"/>
      <c r="AU30" s="445"/>
    </row>
    <row r="31" spans="2:47" ht="15.75">
      <c r="B31" s="425"/>
      <c r="C31" s="425"/>
      <c r="D31" s="426"/>
      <c r="E31" s="430"/>
      <c r="F31" s="431"/>
      <c r="G31" s="431"/>
      <c r="H31" s="431"/>
      <c r="I31" s="432"/>
      <c r="J31" s="175" t="s">
        <v>614</v>
      </c>
      <c r="K31" s="176" t="s">
        <v>614</v>
      </c>
      <c r="L31" s="176" t="s">
        <v>614</v>
      </c>
      <c r="M31" s="176" t="s">
        <v>614</v>
      </c>
      <c r="N31" s="176" t="s">
        <v>614</v>
      </c>
      <c r="O31" s="177" t="s">
        <v>614</v>
      </c>
      <c r="P31" s="175" t="s">
        <v>614</v>
      </c>
      <c r="Q31" s="176" t="s">
        <v>614</v>
      </c>
      <c r="R31" s="176" t="s">
        <v>614</v>
      </c>
      <c r="S31" s="176" t="s">
        <v>614</v>
      </c>
      <c r="T31" s="176" t="s">
        <v>614</v>
      </c>
      <c r="U31" s="177" t="s">
        <v>614</v>
      </c>
      <c r="V31" s="175" t="s">
        <v>614</v>
      </c>
      <c r="W31" s="176" t="s">
        <v>614</v>
      </c>
      <c r="X31" s="63" t="s">
        <v>614</v>
      </c>
      <c r="Y31" s="63" t="s">
        <v>614</v>
      </c>
      <c r="Z31" s="63" t="s">
        <v>614</v>
      </c>
      <c r="AA31" s="64" t="s">
        <v>614</v>
      </c>
      <c r="AB31" s="50" t="s">
        <v>614</v>
      </c>
      <c r="AC31" s="51" t="s">
        <v>614</v>
      </c>
      <c r="AD31" s="51" t="s">
        <v>614</v>
      </c>
      <c r="AE31" s="51" t="s">
        <v>614</v>
      </c>
      <c r="AF31" s="51" t="s">
        <v>614</v>
      </c>
      <c r="AG31" s="52" t="s">
        <v>614</v>
      </c>
      <c r="AH31" s="53" t="s">
        <v>614</v>
      </c>
      <c r="AI31" s="54" t="s">
        <v>614</v>
      </c>
      <c r="AJ31" s="54" t="s">
        <v>614</v>
      </c>
      <c r="AK31" s="54" t="s">
        <v>614</v>
      </c>
      <c r="AL31" s="54" t="s">
        <v>614</v>
      </c>
      <c r="AN31" s="461"/>
      <c r="AO31" s="462"/>
      <c r="AP31" s="462"/>
      <c r="AQ31" s="462"/>
      <c r="AR31" s="462"/>
      <c r="AS31" s="462"/>
      <c r="AT31" s="445"/>
      <c r="AU31" s="445"/>
    </row>
    <row r="32" spans="2:47" ht="15.75">
      <c r="B32" s="425"/>
      <c r="C32" s="425"/>
      <c r="D32" s="426"/>
      <c r="E32" s="430"/>
      <c r="F32" s="431"/>
      <c r="G32" s="431"/>
      <c r="H32" s="431"/>
      <c r="I32" s="432"/>
      <c r="J32" s="175" t="s">
        <v>614</v>
      </c>
      <c r="K32" s="176" t="s">
        <v>614</v>
      </c>
      <c r="L32" s="176" t="s">
        <v>614</v>
      </c>
      <c r="M32" s="176" t="s">
        <v>614</v>
      </c>
      <c r="N32" s="176" t="s">
        <v>614</v>
      </c>
      <c r="O32" s="177" t="s">
        <v>614</v>
      </c>
      <c r="P32" s="175" t="s">
        <v>614</v>
      </c>
      <c r="Q32" s="176" t="s">
        <v>614</v>
      </c>
      <c r="R32" s="176" t="s">
        <v>614</v>
      </c>
      <c r="S32" s="176" t="s">
        <v>614</v>
      </c>
      <c r="T32" s="176" t="s">
        <v>614</v>
      </c>
      <c r="U32" s="177" t="s">
        <v>614</v>
      </c>
      <c r="V32" s="175" t="s">
        <v>614</v>
      </c>
      <c r="W32" s="176" t="s">
        <v>614</v>
      </c>
      <c r="X32" s="63" t="s">
        <v>614</v>
      </c>
      <c r="Y32" s="63" t="s">
        <v>614</v>
      </c>
      <c r="Z32" s="63" t="s">
        <v>614</v>
      </c>
      <c r="AA32" s="64" t="s">
        <v>614</v>
      </c>
      <c r="AB32" s="50" t="s">
        <v>614</v>
      </c>
      <c r="AC32" s="51" t="s">
        <v>614</v>
      </c>
      <c r="AD32" s="51" t="s">
        <v>614</v>
      </c>
      <c r="AE32" s="51" t="s">
        <v>614</v>
      </c>
      <c r="AF32" s="51" t="s">
        <v>614</v>
      </c>
      <c r="AG32" s="52" t="s">
        <v>614</v>
      </c>
      <c r="AH32" s="53" t="s">
        <v>614</v>
      </c>
      <c r="AI32" s="54" t="s">
        <v>614</v>
      </c>
      <c r="AJ32" s="54" t="s">
        <v>614</v>
      </c>
      <c r="AK32" s="54" t="s">
        <v>614</v>
      </c>
      <c r="AL32" s="54" t="s">
        <v>614</v>
      </c>
      <c r="AN32" s="461"/>
      <c r="AO32" s="462"/>
      <c r="AP32" s="462"/>
      <c r="AQ32" s="462"/>
      <c r="AR32" s="462"/>
      <c r="AS32" s="462"/>
      <c r="AT32" s="445"/>
      <c r="AU32" s="445"/>
    </row>
    <row r="33" spans="2:47" ht="15.75">
      <c r="B33" s="425"/>
      <c r="C33" s="425"/>
      <c r="D33" s="426"/>
      <c r="E33" s="430"/>
      <c r="F33" s="431"/>
      <c r="G33" s="431"/>
      <c r="H33" s="431"/>
      <c r="I33" s="432"/>
      <c r="J33" s="175" t="s">
        <v>614</v>
      </c>
      <c r="K33" s="176" t="s">
        <v>614</v>
      </c>
      <c r="L33" s="176" t="s">
        <v>614</v>
      </c>
      <c r="M33" s="176" t="s">
        <v>614</v>
      </c>
      <c r="N33" s="176" t="s">
        <v>614</v>
      </c>
      <c r="O33" s="177" t="s">
        <v>614</v>
      </c>
      <c r="P33" s="175" t="s">
        <v>614</v>
      </c>
      <c r="Q33" s="176" t="s">
        <v>614</v>
      </c>
      <c r="R33" s="176" t="s">
        <v>614</v>
      </c>
      <c r="S33" s="176" t="s">
        <v>614</v>
      </c>
      <c r="T33" s="176" t="s">
        <v>614</v>
      </c>
      <c r="U33" s="177" t="s">
        <v>614</v>
      </c>
      <c r="V33" s="175" t="s">
        <v>614</v>
      </c>
      <c r="W33" s="176" t="s">
        <v>614</v>
      </c>
      <c r="X33" s="63" t="s">
        <v>614</v>
      </c>
      <c r="Y33" s="63" t="s">
        <v>614</v>
      </c>
      <c r="Z33" s="63" t="s">
        <v>614</v>
      </c>
      <c r="AA33" s="64" t="s">
        <v>614</v>
      </c>
      <c r="AB33" s="50" t="s">
        <v>614</v>
      </c>
      <c r="AC33" s="51" t="s">
        <v>614</v>
      </c>
      <c r="AD33" s="51" t="s">
        <v>614</v>
      </c>
      <c r="AE33" s="51" t="s">
        <v>614</v>
      </c>
      <c r="AF33" s="51" t="s">
        <v>614</v>
      </c>
      <c r="AG33" s="52" t="s">
        <v>614</v>
      </c>
      <c r="AH33" s="53" t="s">
        <v>614</v>
      </c>
      <c r="AI33" s="54" t="s">
        <v>614</v>
      </c>
      <c r="AJ33" s="54" t="s">
        <v>614</v>
      </c>
      <c r="AK33" s="54" t="s">
        <v>614</v>
      </c>
      <c r="AL33" s="54" t="s">
        <v>614</v>
      </c>
      <c r="AN33" s="461"/>
      <c r="AO33" s="462"/>
      <c r="AP33" s="462"/>
      <c r="AQ33" s="462"/>
      <c r="AR33" s="462"/>
      <c r="AS33" s="462"/>
      <c r="AT33" s="445"/>
      <c r="AU33" s="445"/>
    </row>
    <row r="34" spans="2:47" ht="15.75">
      <c r="B34" s="425"/>
      <c r="C34" s="425"/>
      <c r="D34" s="426"/>
      <c r="E34" s="430"/>
      <c r="F34" s="431"/>
      <c r="G34" s="431"/>
      <c r="H34" s="431"/>
      <c r="I34" s="432"/>
      <c r="J34" s="175" t="s">
        <v>614</v>
      </c>
      <c r="K34" s="176" t="s">
        <v>614</v>
      </c>
      <c r="L34" s="176" t="s">
        <v>614</v>
      </c>
      <c r="M34" s="176" t="s">
        <v>614</v>
      </c>
      <c r="N34" s="176" t="s">
        <v>614</v>
      </c>
      <c r="O34" s="177" t="s">
        <v>614</v>
      </c>
      <c r="P34" s="175" t="s">
        <v>614</v>
      </c>
      <c r="Q34" s="176" t="s">
        <v>614</v>
      </c>
      <c r="R34" s="176" t="s">
        <v>614</v>
      </c>
      <c r="S34" s="176" t="s">
        <v>614</v>
      </c>
      <c r="T34" s="176" t="s">
        <v>614</v>
      </c>
      <c r="U34" s="177" t="s">
        <v>614</v>
      </c>
      <c r="V34" s="175" t="s">
        <v>614</v>
      </c>
      <c r="W34" s="176" t="s">
        <v>614</v>
      </c>
      <c r="X34" s="63" t="s">
        <v>614</v>
      </c>
      <c r="Y34" s="63" t="s">
        <v>614</v>
      </c>
      <c r="Z34" s="63" t="s">
        <v>614</v>
      </c>
      <c r="AA34" s="64" t="s">
        <v>614</v>
      </c>
      <c r="AB34" s="50" t="s">
        <v>614</v>
      </c>
      <c r="AC34" s="51" t="s">
        <v>614</v>
      </c>
      <c r="AD34" s="51" t="s">
        <v>614</v>
      </c>
      <c r="AE34" s="51" t="s">
        <v>614</v>
      </c>
      <c r="AF34" s="51" t="s">
        <v>614</v>
      </c>
      <c r="AG34" s="52" t="s">
        <v>614</v>
      </c>
      <c r="AH34" s="53" t="s">
        <v>614</v>
      </c>
      <c r="AI34" s="54" t="s">
        <v>614</v>
      </c>
      <c r="AJ34" s="54" t="s">
        <v>614</v>
      </c>
      <c r="AK34" s="54" t="s">
        <v>614</v>
      </c>
      <c r="AL34" s="54" t="s">
        <v>614</v>
      </c>
      <c r="AN34" s="461"/>
      <c r="AO34" s="462"/>
      <c r="AP34" s="462"/>
      <c r="AQ34" s="462"/>
      <c r="AR34" s="462"/>
      <c r="AS34" s="462"/>
      <c r="AT34" s="445"/>
      <c r="AU34" s="445"/>
    </row>
    <row r="35" spans="2:47" ht="6" customHeight="1" thickBot="1">
      <c r="B35" s="425"/>
      <c r="C35" s="425"/>
      <c r="D35" s="426"/>
      <c r="E35" s="430"/>
      <c r="F35" s="431"/>
      <c r="G35" s="431"/>
      <c r="H35" s="431"/>
      <c r="I35" s="432"/>
      <c r="J35" s="175" t="s">
        <v>614</v>
      </c>
      <c r="K35" s="176" t="s">
        <v>614</v>
      </c>
      <c r="L35" s="176" t="s">
        <v>614</v>
      </c>
      <c r="M35" s="176" t="s">
        <v>614</v>
      </c>
      <c r="N35" s="176" t="s">
        <v>614</v>
      </c>
      <c r="O35" s="177" t="s">
        <v>614</v>
      </c>
      <c r="P35" s="175" t="s">
        <v>614</v>
      </c>
      <c r="Q35" s="176" t="s">
        <v>614</v>
      </c>
      <c r="R35" s="176" t="s">
        <v>614</v>
      </c>
      <c r="S35" s="176" t="s">
        <v>614</v>
      </c>
      <c r="T35" s="176" t="s">
        <v>614</v>
      </c>
      <c r="U35" s="177" t="s">
        <v>614</v>
      </c>
      <c r="V35" s="175" t="s">
        <v>614</v>
      </c>
      <c r="W35" s="176" t="s">
        <v>614</v>
      </c>
      <c r="X35" s="63" t="s">
        <v>614</v>
      </c>
      <c r="Y35" s="63" t="s">
        <v>614</v>
      </c>
      <c r="Z35" s="63" t="s">
        <v>614</v>
      </c>
      <c r="AA35" s="64" t="s">
        <v>614</v>
      </c>
      <c r="AB35" s="50" t="s">
        <v>614</v>
      </c>
      <c r="AC35" s="51" t="s">
        <v>614</v>
      </c>
      <c r="AD35" s="51" t="s">
        <v>614</v>
      </c>
      <c r="AE35" s="51" t="s">
        <v>614</v>
      </c>
      <c r="AF35" s="51" t="s">
        <v>614</v>
      </c>
      <c r="AG35" s="52" t="s">
        <v>614</v>
      </c>
      <c r="AH35" s="53" t="s">
        <v>614</v>
      </c>
      <c r="AI35" s="54" t="s">
        <v>614</v>
      </c>
      <c r="AJ35" s="54" t="s">
        <v>614</v>
      </c>
      <c r="AK35" s="54" t="s">
        <v>614</v>
      </c>
      <c r="AL35" s="54" t="s">
        <v>614</v>
      </c>
      <c r="AN35" s="461"/>
      <c r="AO35" s="462"/>
      <c r="AP35" s="462"/>
      <c r="AQ35" s="462"/>
      <c r="AR35" s="462"/>
      <c r="AS35" s="462"/>
      <c r="AT35" s="445"/>
      <c r="AU35" s="445"/>
    </row>
    <row r="36" spans="2:47" ht="16.5" hidden="1" thickBot="1">
      <c r="B36" s="425"/>
      <c r="C36" s="425"/>
      <c r="D36" s="426"/>
      <c r="E36" s="430"/>
      <c r="F36" s="431"/>
      <c r="G36" s="431"/>
      <c r="H36" s="431"/>
      <c r="I36" s="432"/>
      <c r="J36" s="62" t="s">
        <v>614</v>
      </c>
      <c r="K36" s="63" t="s">
        <v>614</v>
      </c>
      <c r="L36" s="63" t="s">
        <v>614</v>
      </c>
      <c r="M36" s="63" t="s">
        <v>614</v>
      </c>
      <c r="N36" s="63" t="s">
        <v>614</v>
      </c>
      <c r="O36" s="64" t="s">
        <v>614</v>
      </c>
      <c r="P36" s="62" t="s">
        <v>614</v>
      </c>
      <c r="Q36" s="63" t="s">
        <v>614</v>
      </c>
      <c r="R36" s="63" t="s">
        <v>614</v>
      </c>
      <c r="S36" s="63" t="s">
        <v>614</v>
      </c>
      <c r="T36" s="63" t="s">
        <v>614</v>
      </c>
      <c r="U36" s="64" t="s">
        <v>614</v>
      </c>
      <c r="V36" s="62" t="s">
        <v>614</v>
      </c>
      <c r="W36" s="63" t="s">
        <v>614</v>
      </c>
      <c r="X36" s="63" t="s">
        <v>614</v>
      </c>
      <c r="Y36" s="63" t="s">
        <v>614</v>
      </c>
      <c r="Z36" s="63" t="s">
        <v>614</v>
      </c>
      <c r="AA36" s="64" t="s">
        <v>614</v>
      </c>
      <c r="AB36" s="50" t="s">
        <v>614</v>
      </c>
      <c r="AC36" s="51" t="s">
        <v>614</v>
      </c>
      <c r="AD36" s="51" t="s">
        <v>614</v>
      </c>
      <c r="AE36" s="51" t="s">
        <v>614</v>
      </c>
      <c r="AF36" s="51" t="s">
        <v>614</v>
      </c>
      <c r="AG36" s="52" t="s">
        <v>614</v>
      </c>
      <c r="AH36" s="53" t="s">
        <v>614</v>
      </c>
      <c r="AI36" s="54" t="s">
        <v>614</v>
      </c>
      <c r="AJ36" s="54" t="s">
        <v>614</v>
      </c>
      <c r="AK36" s="54" t="s">
        <v>614</v>
      </c>
      <c r="AL36" s="54" t="s">
        <v>614</v>
      </c>
      <c r="AN36" s="461"/>
      <c r="AO36" s="462"/>
      <c r="AP36" s="462"/>
      <c r="AQ36" s="462"/>
      <c r="AR36" s="462"/>
      <c r="AS36" s="463"/>
      <c r="AT36" s="35"/>
      <c r="AU36" s="35"/>
    </row>
    <row r="37" spans="2:47" ht="16.5" hidden="1" thickBot="1">
      <c r="B37" s="425"/>
      <c r="C37" s="425"/>
      <c r="D37" s="426"/>
      <c r="E37" s="433"/>
      <c r="F37" s="434"/>
      <c r="G37" s="434"/>
      <c r="H37" s="434"/>
      <c r="I37" s="435"/>
      <c r="J37" s="62" t="s">
        <v>614</v>
      </c>
      <c r="K37" s="63" t="s">
        <v>614</v>
      </c>
      <c r="L37" s="63" t="s">
        <v>614</v>
      </c>
      <c r="M37" s="63" t="s">
        <v>614</v>
      </c>
      <c r="N37" s="63" t="s">
        <v>614</v>
      </c>
      <c r="O37" s="64" t="s">
        <v>614</v>
      </c>
      <c r="P37" s="62" t="s">
        <v>614</v>
      </c>
      <c r="Q37" s="63" t="s">
        <v>614</v>
      </c>
      <c r="R37" s="63" t="s">
        <v>614</v>
      </c>
      <c r="S37" s="63" t="s">
        <v>614</v>
      </c>
      <c r="T37" s="63" t="s">
        <v>614</v>
      </c>
      <c r="U37" s="64" t="s">
        <v>614</v>
      </c>
      <c r="V37" s="62" t="s">
        <v>614</v>
      </c>
      <c r="W37" s="63" t="s">
        <v>614</v>
      </c>
      <c r="X37" s="63" t="s">
        <v>614</v>
      </c>
      <c r="Y37" s="63" t="s">
        <v>614</v>
      </c>
      <c r="Z37" s="63" t="s">
        <v>614</v>
      </c>
      <c r="AA37" s="64" t="s">
        <v>614</v>
      </c>
      <c r="AB37" s="55" t="s">
        <v>614</v>
      </c>
      <c r="AC37" s="56" t="s">
        <v>614</v>
      </c>
      <c r="AD37" s="56" t="s">
        <v>614</v>
      </c>
      <c r="AE37" s="56" t="s">
        <v>614</v>
      </c>
      <c r="AF37" s="56" t="s">
        <v>614</v>
      </c>
      <c r="AG37" s="57" t="s">
        <v>614</v>
      </c>
      <c r="AH37" s="58" t="s">
        <v>614</v>
      </c>
      <c r="AI37" s="59" t="s">
        <v>614</v>
      </c>
      <c r="AJ37" s="59" t="s">
        <v>614</v>
      </c>
      <c r="AK37" s="59" t="s">
        <v>614</v>
      </c>
      <c r="AL37" s="59" t="s">
        <v>614</v>
      </c>
      <c r="AN37" s="464"/>
      <c r="AO37" s="465"/>
      <c r="AP37" s="465"/>
      <c r="AQ37" s="465"/>
      <c r="AR37" s="465"/>
      <c r="AS37" s="466"/>
      <c r="AT37" s="35"/>
      <c r="AU37" s="35"/>
    </row>
    <row r="38" spans="2:47" ht="15.75">
      <c r="B38" s="425"/>
      <c r="C38" s="425"/>
      <c r="D38" s="426"/>
      <c r="E38" s="427" t="s">
        <v>620</v>
      </c>
      <c r="F38" s="428"/>
      <c r="G38" s="428"/>
      <c r="H38" s="428"/>
      <c r="I38" s="428"/>
      <c r="J38" s="68" t="s">
        <v>614</v>
      </c>
      <c r="K38" s="69" t="s">
        <v>614</v>
      </c>
      <c r="L38" s="69" t="s">
        <v>614</v>
      </c>
      <c r="M38" s="69" t="s">
        <v>614</v>
      </c>
      <c r="N38" s="69" t="s">
        <v>614</v>
      </c>
      <c r="O38" s="70" t="s">
        <v>614</v>
      </c>
      <c r="P38" s="172" t="s">
        <v>614</v>
      </c>
      <c r="Q38" s="173" t="s">
        <v>614</v>
      </c>
      <c r="R38" s="173" t="s">
        <v>614</v>
      </c>
      <c r="S38" s="173" t="s">
        <v>614</v>
      </c>
      <c r="T38" s="173" t="s">
        <v>614</v>
      </c>
      <c r="U38" s="174" t="s">
        <v>614</v>
      </c>
      <c r="V38" s="172"/>
      <c r="W38" s="173"/>
      <c r="X38" s="60" t="s">
        <v>614</v>
      </c>
      <c r="Y38" s="60" t="s">
        <v>614</v>
      </c>
      <c r="Z38" s="60" t="s">
        <v>614</v>
      </c>
      <c r="AA38" s="61" t="s">
        <v>614</v>
      </c>
      <c r="AB38" s="45" t="s">
        <v>614</v>
      </c>
      <c r="AC38" s="46" t="s">
        <v>614</v>
      </c>
      <c r="AD38" s="46" t="s">
        <v>614</v>
      </c>
      <c r="AE38" s="46" t="s">
        <v>614</v>
      </c>
      <c r="AF38" s="46" t="s">
        <v>614</v>
      </c>
      <c r="AG38" s="47" t="s">
        <v>614</v>
      </c>
      <c r="AH38" s="48" t="s">
        <v>614</v>
      </c>
      <c r="AI38" s="49" t="s">
        <v>614</v>
      </c>
      <c r="AJ38" s="49" t="s">
        <v>614</v>
      </c>
      <c r="AK38" s="49" t="s">
        <v>614</v>
      </c>
      <c r="AL38" s="49" t="s">
        <v>614</v>
      </c>
      <c r="AN38" s="467" t="s">
        <v>495</v>
      </c>
      <c r="AO38" s="468"/>
      <c r="AP38" s="468"/>
      <c r="AQ38" s="468"/>
      <c r="AR38" s="468"/>
      <c r="AS38" s="468"/>
      <c r="AT38" s="445" t="s">
        <v>621</v>
      </c>
      <c r="AU38" s="475"/>
    </row>
    <row r="39" spans="2:47" ht="15.75">
      <c r="B39" s="425"/>
      <c r="C39" s="425"/>
      <c r="D39" s="426"/>
      <c r="E39" s="446"/>
      <c r="F39" s="431"/>
      <c r="G39" s="431"/>
      <c r="H39" s="431"/>
      <c r="I39" s="431"/>
      <c r="J39" s="71" t="s">
        <v>614</v>
      </c>
      <c r="K39" s="72" t="s">
        <v>614</v>
      </c>
      <c r="L39" s="72" t="s">
        <v>614</v>
      </c>
      <c r="M39" s="72" t="s">
        <v>614</v>
      </c>
      <c r="N39" s="72" t="s">
        <v>614</v>
      </c>
      <c r="O39" s="73" t="s">
        <v>614</v>
      </c>
      <c r="P39" s="175" t="s">
        <v>614</v>
      </c>
      <c r="Q39" s="176" t="s">
        <v>614</v>
      </c>
      <c r="R39" s="176" t="s">
        <v>614</v>
      </c>
      <c r="S39" s="176" t="s">
        <v>614</v>
      </c>
      <c r="T39" s="176" t="s">
        <v>614</v>
      </c>
      <c r="U39" s="177" t="s">
        <v>614</v>
      </c>
      <c r="V39" s="175" t="s">
        <v>614</v>
      </c>
      <c r="W39" s="176" t="s">
        <v>614</v>
      </c>
      <c r="X39" s="63" t="s">
        <v>614</v>
      </c>
      <c r="Y39" s="63" t="s">
        <v>614</v>
      </c>
      <c r="Z39" s="63" t="s">
        <v>614</v>
      </c>
      <c r="AA39" s="64" t="s">
        <v>614</v>
      </c>
      <c r="AB39" s="50" t="s">
        <v>614</v>
      </c>
      <c r="AC39" s="51" t="s">
        <v>614</v>
      </c>
      <c r="AD39" s="51" t="s">
        <v>614</v>
      </c>
      <c r="AE39" s="51" t="s">
        <v>614</v>
      </c>
      <c r="AF39" s="51" t="s">
        <v>614</v>
      </c>
      <c r="AG39" s="52" t="s">
        <v>614</v>
      </c>
      <c r="AH39" s="53" t="s">
        <v>614</v>
      </c>
      <c r="AI39" s="54" t="s">
        <v>614</v>
      </c>
      <c r="AJ39" s="54" t="s">
        <v>614</v>
      </c>
      <c r="AK39" s="54" t="s">
        <v>614</v>
      </c>
      <c r="AL39" s="54" t="s">
        <v>614</v>
      </c>
      <c r="AN39" s="469"/>
      <c r="AO39" s="470"/>
      <c r="AP39" s="470"/>
      <c r="AQ39" s="470"/>
      <c r="AR39" s="470"/>
      <c r="AS39" s="470"/>
      <c r="AT39" s="475"/>
      <c r="AU39" s="475"/>
    </row>
    <row r="40" spans="2:47" ht="15.75">
      <c r="B40" s="425"/>
      <c r="C40" s="425"/>
      <c r="D40" s="426"/>
      <c r="E40" s="430"/>
      <c r="F40" s="431"/>
      <c r="G40" s="431"/>
      <c r="H40" s="431"/>
      <c r="I40" s="431"/>
      <c r="J40" s="71" t="s">
        <v>614</v>
      </c>
      <c r="K40" s="72" t="s">
        <v>614</v>
      </c>
      <c r="L40" s="72" t="s">
        <v>614</v>
      </c>
      <c r="M40" s="72" t="s">
        <v>614</v>
      </c>
      <c r="N40" s="72" t="s">
        <v>614</v>
      </c>
      <c r="O40" s="73" t="s">
        <v>614</v>
      </c>
      <c r="P40" s="175" t="s">
        <v>614</v>
      </c>
      <c r="Q40" s="176" t="s">
        <v>614</v>
      </c>
      <c r="R40" s="176" t="s">
        <v>614</v>
      </c>
      <c r="S40" s="176" t="s">
        <v>614</v>
      </c>
      <c r="T40" s="176" t="s">
        <v>614</v>
      </c>
      <c r="U40" s="177" t="s">
        <v>614</v>
      </c>
      <c r="V40" s="175" t="s">
        <v>614</v>
      </c>
      <c r="W40" s="176" t="s">
        <v>614</v>
      </c>
      <c r="X40" s="63" t="s">
        <v>614</v>
      </c>
      <c r="Y40" s="63" t="s">
        <v>614</v>
      </c>
      <c r="Z40" s="63" t="s">
        <v>614</v>
      </c>
      <c r="AA40" s="64" t="s">
        <v>614</v>
      </c>
      <c r="AB40" s="50" t="s">
        <v>614</v>
      </c>
      <c r="AC40" s="51" t="s">
        <v>614</v>
      </c>
      <c r="AD40" s="51" t="s">
        <v>614</v>
      </c>
      <c r="AE40" s="51" t="s">
        <v>614</v>
      </c>
      <c r="AF40" s="51" t="s">
        <v>614</v>
      </c>
      <c r="AG40" s="52" t="s">
        <v>614</v>
      </c>
      <c r="AH40" s="53" t="s">
        <v>614</v>
      </c>
      <c r="AI40" s="54" t="s">
        <v>614</v>
      </c>
      <c r="AJ40" s="54" t="s">
        <v>614</v>
      </c>
      <c r="AK40" s="54" t="s">
        <v>614</v>
      </c>
      <c r="AL40" s="54" t="s">
        <v>614</v>
      </c>
      <c r="AN40" s="469"/>
      <c r="AO40" s="470"/>
      <c r="AP40" s="470"/>
      <c r="AQ40" s="470"/>
      <c r="AR40" s="470"/>
      <c r="AS40" s="470"/>
      <c r="AT40" s="475"/>
      <c r="AU40" s="475"/>
    </row>
    <row r="41" spans="2:47" ht="15.75">
      <c r="B41" s="425"/>
      <c r="C41" s="425"/>
      <c r="D41" s="426"/>
      <c r="E41" s="430"/>
      <c r="F41" s="431"/>
      <c r="G41" s="431"/>
      <c r="H41" s="431"/>
      <c r="I41" s="431"/>
      <c r="J41" s="71" t="s">
        <v>614</v>
      </c>
      <c r="K41" s="72" t="s">
        <v>614</v>
      </c>
      <c r="L41" s="72" t="s">
        <v>614</v>
      </c>
      <c r="M41" s="72" t="s">
        <v>614</v>
      </c>
      <c r="N41" s="72" t="s">
        <v>614</v>
      </c>
      <c r="O41" s="73" t="s">
        <v>614</v>
      </c>
      <c r="P41" s="175" t="s">
        <v>614</v>
      </c>
      <c r="Q41" s="176" t="s">
        <v>614</v>
      </c>
      <c r="R41" s="176" t="s">
        <v>614</v>
      </c>
      <c r="S41" s="176" t="s">
        <v>614</v>
      </c>
      <c r="T41" s="176" t="s">
        <v>614</v>
      </c>
      <c r="U41" s="177" t="s">
        <v>614</v>
      </c>
      <c r="V41" s="175" t="s">
        <v>614</v>
      </c>
      <c r="W41" s="176" t="s">
        <v>614</v>
      </c>
      <c r="X41" s="63" t="s">
        <v>614</v>
      </c>
      <c r="Y41" s="63" t="s">
        <v>614</v>
      </c>
      <c r="Z41" s="63" t="s">
        <v>614</v>
      </c>
      <c r="AA41" s="64" t="s">
        <v>614</v>
      </c>
      <c r="AB41" s="50" t="s">
        <v>614</v>
      </c>
      <c r="AC41" s="51" t="s">
        <v>614</v>
      </c>
      <c r="AD41" s="51" t="s">
        <v>614</v>
      </c>
      <c r="AE41" s="51" t="s">
        <v>614</v>
      </c>
      <c r="AF41" s="51" t="s">
        <v>614</v>
      </c>
      <c r="AG41" s="52" t="s">
        <v>614</v>
      </c>
      <c r="AH41" s="53" t="s">
        <v>614</v>
      </c>
      <c r="AI41" s="54" t="s">
        <v>614</v>
      </c>
      <c r="AJ41" s="54" t="s">
        <v>614</v>
      </c>
      <c r="AK41" s="54" t="s">
        <v>614</v>
      </c>
      <c r="AL41" s="54" t="s">
        <v>614</v>
      </c>
      <c r="AN41" s="469"/>
      <c r="AO41" s="470"/>
      <c r="AP41" s="470"/>
      <c r="AQ41" s="470"/>
      <c r="AR41" s="470"/>
      <c r="AS41" s="470"/>
      <c r="AT41" s="475"/>
      <c r="AU41" s="475"/>
    </row>
    <row r="42" spans="2:47" ht="15.75">
      <c r="B42" s="425"/>
      <c r="C42" s="425"/>
      <c r="D42" s="426"/>
      <c r="E42" s="430"/>
      <c r="F42" s="431"/>
      <c r="G42" s="431"/>
      <c r="H42" s="431"/>
      <c r="I42" s="431"/>
      <c r="J42" s="71" t="s">
        <v>614</v>
      </c>
      <c r="K42" s="72" t="s">
        <v>614</v>
      </c>
      <c r="L42" s="72" t="s">
        <v>614</v>
      </c>
      <c r="M42" s="72" t="s">
        <v>614</v>
      </c>
      <c r="N42" s="72" t="s">
        <v>614</v>
      </c>
      <c r="O42" s="73" t="s">
        <v>614</v>
      </c>
      <c r="P42" s="175" t="s">
        <v>614</v>
      </c>
      <c r="Q42" s="176" t="s">
        <v>614</v>
      </c>
      <c r="R42" s="176" t="s">
        <v>614</v>
      </c>
      <c r="S42" s="176" t="s">
        <v>614</v>
      </c>
      <c r="T42" s="176" t="s">
        <v>614</v>
      </c>
      <c r="U42" s="177" t="s">
        <v>614</v>
      </c>
      <c r="V42" s="175" t="s">
        <v>614</v>
      </c>
      <c r="W42" s="176" t="s">
        <v>614</v>
      </c>
      <c r="X42" s="63" t="s">
        <v>614</v>
      </c>
      <c r="Y42" s="63" t="s">
        <v>614</v>
      </c>
      <c r="Z42" s="63" t="s">
        <v>614</v>
      </c>
      <c r="AA42" s="64" t="s">
        <v>614</v>
      </c>
      <c r="AB42" s="50" t="s">
        <v>614</v>
      </c>
      <c r="AC42" s="51" t="s">
        <v>614</v>
      </c>
      <c r="AD42" s="51" t="s">
        <v>614</v>
      </c>
      <c r="AE42" s="51" t="s">
        <v>614</v>
      </c>
      <c r="AF42" s="51" t="s">
        <v>614</v>
      </c>
      <c r="AG42" s="52" t="s">
        <v>614</v>
      </c>
      <c r="AH42" s="53" t="s">
        <v>614</v>
      </c>
      <c r="AI42" s="54" t="s">
        <v>614</v>
      </c>
      <c r="AJ42" s="54" t="s">
        <v>614</v>
      </c>
      <c r="AK42" s="54" t="s">
        <v>614</v>
      </c>
      <c r="AL42" s="54" t="s">
        <v>614</v>
      </c>
      <c r="AN42" s="469"/>
      <c r="AO42" s="470"/>
      <c r="AP42" s="470"/>
      <c r="AQ42" s="470"/>
      <c r="AR42" s="470"/>
      <c r="AS42" s="470"/>
      <c r="AT42" s="475"/>
      <c r="AU42" s="475"/>
    </row>
    <row r="43" spans="2:47" ht="15.75">
      <c r="B43" s="425"/>
      <c r="C43" s="425"/>
      <c r="D43" s="426"/>
      <c r="E43" s="430"/>
      <c r="F43" s="431"/>
      <c r="G43" s="431"/>
      <c r="H43" s="431"/>
      <c r="I43" s="431"/>
      <c r="J43" s="71" t="s">
        <v>614</v>
      </c>
      <c r="K43" s="72" t="s">
        <v>614</v>
      </c>
      <c r="L43" s="72" t="s">
        <v>614</v>
      </c>
      <c r="M43" s="72" t="s">
        <v>614</v>
      </c>
      <c r="N43" s="72" t="s">
        <v>614</v>
      </c>
      <c r="O43" s="73" t="s">
        <v>614</v>
      </c>
      <c r="P43" s="175" t="s">
        <v>614</v>
      </c>
      <c r="Q43" s="176" t="s">
        <v>614</v>
      </c>
      <c r="R43" s="176" t="s">
        <v>614</v>
      </c>
      <c r="S43" s="176" t="s">
        <v>614</v>
      </c>
      <c r="T43" s="176" t="s">
        <v>614</v>
      </c>
      <c r="U43" s="177" t="s">
        <v>614</v>
      </c>
      <c r="V43" s="175" t="s">
        <v>614</v>
      </c>
      <c r="W43" s="176" t="s">
        <v>614</v>
      </c>
      <c r="X43" s="63" t="s">
        <v>614</v>
      </c>
      <c r="Y43" s="63" t="s">
        <v>614</v>
      </c>
      <c r="Z43" s="63" t="s">
        <v>614</v>
      </c>
      <c r="AA43" s="64" t="s">
        <v>614</v>
      </c>
      <c r="AB43" s="50" t="s">
        <v>614</v>
      </c>
      <c r="AC43" s="51" t="s">
        <v>614</v>
      </c>
      <c r="AD43" s="51" t="s">
        <v>614</v>
      </c>
      <c r="AE43" s="51" t="s">
        <v>614</v>
      </c>
      <c r="AF43" s="51" t="s">
        <v>614</v>
      </c>
      <c r="AG43" s="52" t="s">
        <v>614</v>
      </c>
      <c r="AH43" s="53" t="s">
        <v>614</v>
      </c>
      <c r="AI43" s="54" t="s">
        <v>614</v>
      </c>
      <c r="AJ43" s="54" t="s">
        <v>614</v>
      </c>
      <c r="AK43" s="54" t="s">
        <v>614</v>
      </c>
      <c r="AL43" s="54" t="s">
        <v>614</v>
      </c>
      <c r="AN43" s="469"/>
      <c r="AO43" s="470"/>
      <c r="AP43" s="470"/>
      <c r="AQ43" s="470"/>
      <c r="AR43" s="470"/>
      <c r="AS43" s="470"/>
      <c r="AT43" s="475"/>
      <c r="AU43" s="475"/>
    </row>
    <row r="44" spans="2:47" ht="15.75">
      <c r="B44" s="425"/>
      <c r="C44" s="425"/>
      <c r="D44" s="426"/>
      <c r="E44" s="430"/>
      <c r="F44" s="431"/>
      <c r="G44" s="431"/>
      <c r="H44" s="431"/>
      <c r="I44" s="431"/>
      <c r="J44" s="71" t="s">
        <v>614</v>
      </c>
      <c r="K44" s="72" t="s">
        <v>614</v>
      </c>
      <c r="L44" s="72" t="s">
        <v>614</v>
      </c>
      <c r="M44" s="72" t="s">
        <v>614</v>
      </c>
      <c r="N44" s="72" t="s">
        <v>614</v>
      </c>
      <c r="O44" s="73" t="s">
        <v>614</v>
      </c>
      <c r="P44" s="175" t="s">
        <v>614</v>
      </c>
      <c r="Q44" s="176" t="s">
        <v>614</v>
      </c>
      <c r="R44" s="176" t="s">
        <v>614</v>
      </c>
      <c r="S44" s="176" t="s">
        <v>614</v>
      </c>
      <c r="T44" s="176" t="s">
        <v>614</v>
      </c>
      <c r="U44" s="177" t="s">
        <v>614</v>
      </c>
      <c r="V44" s="175" t="s">
        <v>614</v>
      </c>
      <c r="W44" s="176" t="s">
        <v>614</v>
      </c>
      <c r="X44" s="63" t="s">
        <v>614</v>
      </c>
      <c r="Y44" s="63" t="s">
        <v>614</v>
      </c>
      <c r="Z44" s="63" t="s">
        <v>614</v>
      </c>
      <c r="AA44" s="64" t="s">
        <v>614</v>
      </c>
      <c r="AB44" s="50" t="s">
        <v>614</v>
      </c>
      <c r="AC44" s="51" t="s">
        <v>614</v>
      </c>
      <c r="AD44" s="51" t="s">
        <v>614</v>
      </c>
      <c r="AE44" s="51" t="s">
        <v>614</v>
      </c>
      <c r="AF44" s="51" t="s">
        <v>614</v>
      </c>
      <c r="AG44" s="52" t="s">
        <v>614</v>
      </c>
      <c r="AH44" s="53" t="s">
        <v>614</v>
      </c>
      <c r="AI44" s="54" t="s">
        <v>614</v>
      </c>
      <c r="AJ44" s="54" t="s">
        <v>614</v>
      </c>
      <c r="AK44" s="54" t="s">
        <v>614</v>
      </c>
      <c r="AL44" s="54" t="s">
        <v>614</v>
      </c>
      <c r="AN44" s="469"/>
      <c r="AO44" s="470"/>
      <c r="AP44" s="470"/>
      <c r="AQ44" s="470"/>
      <c r="AR44" s="470"/>
      <c r="AS44" s="470"/>
      <c r="AT44" s="475"/>
      <c r="AU44" s="475"/>
    </row>
    <row r="45" spans="2:47" ht="3" customHeight="1" thickBot="1">
      <c r="B45" s="425"/>
      <c r="C45" s="425"/>
      <c r="D45" s="426"/>
      <c r="E45" s="430"/>
      <c r="F45" s="431"/>
      <c r="G45" s="431"/>
      <c r="H45" s="431"/>
      <c r="I45" s="431"/>
      <c r="J45" s="71" t="s">
        <v>614</v>
      </c>
      <c r="K45" s="72" t="s">
        <v>614</v>
      </c>
      <c r="L45" s="72" t="s">
        <v>614</v>
      </c>
      <c r="M45" s="72" t="s">
        <v>614</v>
      </c>
      <c r="N45" s="72" t="s">
        <v>614</v>
      </c>
      <c r="O45" s="73" t="s">
        <v>614</v>
      </c>
      <c r="P45" s="175" t="s">
        <v>614</v>
      </c>
      <c r="Q45" s="176" t="s">
        <v>614</v>
      </c>
      <c r="R45" s="176" t="s">
        <v>614</v>
      </c>
      <c r="S45" s="176" t="s">
        <v>614</v>
      </c>
      <c r="T45" s="176" t="s">
        <v>614</v>
      </c>
      <c r="U45" s="177" t="s">
        <v>614</v>
      </c>
      <c r="V45" s="175" t="s">
        <v>614</v>
      </c>
      <c r="W45" s="176" t="s">
        <v>614</v>
      </c>
      <c r="X45" s="63" t="s">
        <v>614</v>
      </c>
      <c r="Y45" s="63" t="s">
        <v>614</v>
      </c>
      <c r="Z45" s="63" t="s">
        <v>614</v>
      </c>
      <c r="AA45" s="64" t="s">
        <v>614</v>
      </c>
      <c r="AB45" s="50" t="s">
        <v>614</v>
      </c>
      <c r="AC45" s="51" t="s">
        <v>614</v>
      </c>
      <c r="AD45" s="51" t="s">
        <v>614</v>
      </c>
      <c r="AE45" s="51" t="s">
        <v>614</v>
      </c>
      <c r="AF45" s="51" t="s">
        <v>614</v>
      </c>
      <c r="AG45" s="52" t="s">
        <v>614</v>
      </c>
      <c r="AH45" s="53" t="s">
        <v>614</v>
      </c>
      <c r="AI45" s="54" t="s">
        <v>614</v>
      </c>
      <c r="AJ45" s="54" t="s">
        <v>614</v>
      </c>
      <c r="AK45" s="54" t="s">
        <v>614</v>
      </c>
      <c r="AL45" s="54" t="s">
        <v>614</v>
      </c>
      <c r="AN45" s="469"/>
      <c r="AO45" s="470"/>
      <c r="AP45" s="470"/>
      <c r="AQ45" s="470"/>
      <c r="AR45" s="470"/>
      <c r="AS45" s="471"/>
      <c r="AT45" s="35"/>
      <c r="AU45" s="35"/>
    </row>
    <row r="46" spans="2:47" ht="16.5" hidden="1" thickBot="1">
      <c r="B46" s="425"/>
      <c r="C46" s="425"/>
      <c r="D46" s="426"/>
      <c r="E46" s="430"/>
      <c r="F46" s="431"/>
      <c r="G46" s="431"/>
      <c r="H46" s="431"/>
      <c r="I46" s="431"/>
      <c r="J46" s="71" t="s">
        <v>614</v>
      </c>
      <c r="K46" s="72" t="s">
        <v>614</v>
      </c>
      <c r="L46" s="72" t="s">
        <v>614</v>
      </c>
      <c r="M46" s="72" t="s">
        <v>614</v>
      </c>
      <c r="N46" s="72" t="s">
        <v>614</v>
      </c>
      <c r="O46" s="73" t="s">
        <v>614</v>
      </c>
      <c r="P46" s="62" t="s">
        <v>614</v>
      </c>
      <c r="Q46" s="63" t="s">
        <v>614</v>
      </c>
      <c r="R46" s="63" t="s">
        <v>614</v>
      </c>
      <c r="S46" s="63" t="s">
        <v>614</v>
      </c>
      <c r="T46" s="63" t="s">
        <v>614</v>
      </c>
      <c r="U46" s="64" t="s">
        <v>614</v>
      </c>
      <c r="V46" s="62" t="s">
        <v>614</v>
      </c>
      <c r="W46" s="63" t="s">
        <v>614</v>
      </c>
      <c r="X46" s="63" t="s">
        <v>614</v>
      </c>
      <c r="Y46" s="63" t="s">
        <v>614</v>
      </c>
      <c r="Z46" s="63" t="s">
        <v>614</v>
      </c>
      <c r="AA46" s="64" t="s">
        <v>614</v>
      </c>
      <c r="AB46" s="50" t="s">
        <v>614</v>
      </c>
      <c r="AC46" s="51" t="s">
        <v>614</v>
      </c>
      <c r="AD46" s="51" t="s">
        <v>614</v>
      </c>
      <c r="AE46" s="51" t="s">
        <v>614</v>
      </c>
      <c r="AF46" s="51" t="s">
        <v>614</v>
      </c>
      <c r="AG46" s="52" t="s">
        <v>614</v>
      </c>
      <c r="AH46" s="53" t="s">
        <v>614</v>
      </c>
      <c r="AI46" s="54" t="s">
        <v>614</v>
      </c>
      <c r="AJ46" s="54" t="s">
        <v>614</v>
      </c>
      <c r="AK46" s="54" t="s">
        <v>614</v>
      </c>
      <c r="AL46" s="54" t="s">
        <v>614</v>
      </c>
      <c r="AN46" s="469"/>
      <c r="AO46" s="470"/>
      <c r="AP46" s="470"/>
      <c r="AQ46" s="470"/>
      <c r="AR46" s="470"/>
      <c r="AS46" s="471"/>
    </row>
    <row r="47" spans="2:47" ht="16.5" hidden="1" thickBot="1">
      <c r="B47" s="425"/>
      <c r="C47" s="425"/>
      <c r="D47" s="426"/>
      <c r="E47" s="433"/>
      <c r="F47" s="434"/>
      <c r="G47" s="434"/>
      <c r="H47" s="434"/>
      <c r="I47" s="434"/>
      <c r="J47" s="74" t="s">
        <v>614</v>
      </c>
      <c r="K47" s="75" t="s">
        <v>614</v>
      </c>
      <c r="L47" s="75" t="s">
        <v>614</v>
      </c>
      <c r="M47" s="75" t="s">
        <v>614</v>
      </c>
      <c r="N47" s="75" t="s">
        <v>614</v>
      </c>
      <c r="O47" s="76" t="s">
        <v>614</v>
      </c>
      <c r="P47" s="62" t="s">
        <v>614</v>
      </c>
      <c r="Q47" s="63" t="s">
        <v>614</v>
      </c>
      <c r="R47" s="63" t="s">
        <v>614</v>
      </c>
      <c r="S47" s="63" t="s">
        <v>614</v>
      </c>
      <c r="T47" s="63" t="s">
        <v>614</v>
      </c>
      <c r="U47" s="64" t="s">
        <v>614</v>
      </c>
      <c r="V47" s="65" t="s">
        <v>614</v>
      </c>
      <c r="W47" s="66" t="s">
        <v>614</v>
      </c>
      <c r="X47" s="66" t="s">
        <v>614</v>
      </c>
      <c r="Y47" s="66" t="s">
        <v>614</v>
      </c>
      <c r="Z47" s="66" t="s">
        <v>614</v>
      </c>
      <c r="AA47" s="67" t="s">
        <v>614</v>
      </c>
      <c r="AB47" s="55" t="s">
        <v>614</v>
      </c>
      <c r="AC47" s="56" t="s">
        <v>614</v>
      </c>
      <c r="AD47" s="56" t="s">
        <v>614</v>
      </c>
      <c r="AE47" s="56" t="s">
        <v>614</v>
      </c>
      <c r="AF47" s="56" t="s">
        <v>614</v>
      </c>
      <c r="AG47" s="57" t="s">
        <v>614</v>
      </c>
      <c r="AH47" s="58" t="s">
        <v>614</v>
      </c>
      <c r="AI47" s="59" t="s">
        <v>614</v>
      </c>
      <c r="AJ47" s="59" t="s">
        <v>614</v>
      </c>
      <c r="AK47" s="59" t="s">
        <v>614</v>
      </c>
      <c r="AL47" s="59" t="s">
        <v>614</v>
      </c>
      <c r="AN47" s="472"/>
      <c r="AO47" s="473"/>
      <c r="AP47" s="473"/>
      <c r="AQ47" s="473"/>
      <c r="AR47" s="473"/>
      <c r="AS47" s="474"/>
    </row>
    <row r="48" spans="2:47" ht="23.25">
      <c r="B48" s="425"/>
      <c r="C48" s="425"/>
      <c r="D48" s="426"/>
      <c r="E48" s="427" t="s">
        <v>622</v>
      </c>
      <c r="F48" s="428"/>
      <c r="G48" s="428"/>
      <c r="H48" s="428"/>
      <c r="I48" s="429"/>
      <c r="J48" s="68" t="s">
        <v>614</v>
      </c>
      <c r="K48" s="69" t="s">
        <v>614</v>
      </c>
      <c r="L48" s="69" t="s">
        <v>614</v>
      </c>
      <c r="M48" s="69" t="s">
        <v>614</v>
      </c>
      <c r="N48" s="69" t="s">
        <v>614</v>
      </c>
      <c r="O48" s="70" t="s">
        <v>614</v>
      </c>
      <c r="P48" s="68" t="s">
        <v>614</v>
      </c>
      <c r="Q48" s="69" t="s">
        <v>614</v>
      </c>
      <c r="R48" s="69" t="s">
        <v>614</v>
      </c>
      <c r="S48" s="69" t="s">
        <v>614</v>
      </c>
      <c r="T48" s="69" t="s">
        <v>614</v>
      </c>
      <c r="U48" s="70" t="s">
        <v>614</v>
      </c>
      <c r="V48" s="172" t="s">
        <v>614</v>
      </c>
      <c r="W48" s="181" t="s">
        <v>614</v>
      </c>
      <c r="X48" s="60" t="s">
        <v>614</v>
      </c>
      <c r="Y48" s="60" t="s">
        <v>614</v>
      </c>
      <c r="Z48" s="60" t="s">
        <v>614</v>
      </c>
      <c r="AA48" s="61" t="s">
        <v>614</v>
      </c>
      <c r="AB48" s="45" t="s">
        <v>614</v>
      </c>
      <c r="AC48" s="46" t="s">
        <v>614</v>
      </c>
      <c r="AD48" s="46" t="s">
        <v>614</v>
      </c>
      <c r="AE48" s="46" t="s">
        <v>614</v>
      </c>
      <c r="AF48" s="46" t="s">
        <v>614</v>
      </c>
      <c r="AG48" s="47" t="s">
        <v>614</v>
      </c>
      <c r="AH48" s="48" t="s">
        <v>614</v>
      </c>
      <c r="AI48" s="49" t="s">
        <v>614</v>
      </c>
      <c r="AJ48" s="49" t="s">
        <v>614</v>
      </c>
      <c r="AK48" s="49" t="s">
        <v>614</v>
      </c>
      <c r="AL48" s="49" t="s">
        <v>614</v>
      </c>
    </row>
    <row r="49" spans="2:38" ht="15.75">
      <c r="B49" s="425"/>
      <c r="C49" s="425"/>
      <c r="D49" s="426"/>
      <c r="E49" s="446"/>
      <c r="F49" s="431"/>
      <c r="G49" s="431"/>
      <c r="H49" s="431"/>
      <c r="I49" s="432"/>
      <c r="J49" s="71" t="s">
        <v>614</v>
      </c>
      <c r="K49" s="72" t="s">
        <v>614</v>
      </c>
      <c r="L49" s="72" t="s">
        <v>614</v>
      </c>
      <c r="M49" s="72" t="s">
        <v>614</v>
      </c>
      <c r="N49" s="72" t="s">
        <v>614</v>
      </c>
      <c r="O49" s="73" t="s">
        <v>614</v>
      </c>
      <c r="P49" s="71" t="s">
        <v>614</v>
      </c>
      <c r="Q49" s="72" t="s">
        <v>614</v>
      </c>
      <c r="R49" s="72" t="s">
        <v>614</v>
      </c>
      <c r="S49" s="72" t="s">
        <v>614</v>
      </c>
      <c r="T49" s="72" t="s">
        <v>614</v>
      </c>
      <c r="U49" s="73" t="s">
        <v>614</v>
      </c>
      <c r="V49" s="175" t="s">
        <v>614</v>
      </c>
      <c r="W49" s="176" t="s">
        <v>614</v>
      </c>
      <c r="X49" s="63" t="s">
        <v>614</v>
      </c>
      <c r="Y49" s="63" t="s">
        <v>614</v>
      </c>
      <c r="Z49" s="63" t="s">
        <v>614</v>
      </c>
      <c r="AA49" s="64" t="s">
        <v>614</v>
      </c>
      <c r="AB49" s="50" t="s">
        <v>614</v>
      </c>
      <c r="AC49" s="51" t="s">
        <v>614</v>
      </c>
      <c r="AD49" s="51" t="s">
        <v>614</v>
      </c>
      <c r="AE49" s="51" t="s">
        <v>614</v>
      </c>
      <c r="AF49" s="51" t="s">
        <v>614</v>
      </c>
      <c r="AG49" s="52" t="s">
        <v>614</v>
      </c>
      <c r="AH49" s="53" t="s">
        <v>614</v>
      </c>
      <c r="AI49" s="54" t="s">
        <v>614</v>
      </c>
      <c r="AJ49" s="54" t="s">
        <v>614</v>
      </c>
      <c r="AK49" s="54" t="s">
        <v>614</v>
      </c>
      <c r="AL49" s="54" t="s">
        <v>614</v>
      </c>
    </row>
    <row r="50" spans="2:38" ht="15.75">
      <c r="B50" s="425"/>
      <c r="C50" s="425"/>
      <c r="D50" s="426"/>
      <c r="E50" s="446"/>
      <c r="F50" s="431"/>
      <c r="G50" s="431"/>
      <c r="H50" s="431"/>
      <c r="I50" s="432"/>
      <c r="J50" s="71" t="s">
        <v>614</v>
      </c>
      <c r="K50" s="72" t="s">
        <v>614</v>
      </c>
      <c r="L50" s="72" t="s">
        <v>614</v>
      </c>
      <c r="M50" s="72" t="s">
        <v>614</v>
      </c>
      <c r="N50" s="72" t="s">
        <v>614</v>
      </c>
      <c r="O50" s="73" t="s">
        <v>614</v>
      </c>
      <c r="P50" s="71" t="s">
        <v>614</v>
      </c>
      <c r="Q50" s="72" t="s">
        <v>614</v>
      </c>
      <c r="R50" s="72" t="s">
        <v>614</v>
      </c>
      <c r="S50" s="72" t="s">
        <v>614</v>
      </c>
      <c r="T50" s="72" t="s">
        <v>614</v>
      </c>
      <c r="U50" s="73" t="s">
        <v>614</v>
      </c>
      <c r="V50" s="175" t="s">
        <v>614</v>
      </c>
      <c r="W50" s="176" t="s">
        <v>614</v>
      </c>
      <c r="X50" s="63" t="s">
        <v>614</v>
      </c>
      <c r="Y50" s="63" t="s">
        <v>614</v>
      </c>
      <c r="Z50" s="63" t="s">
        <v>614</v>
      </c>
      <c r="AA50" s="64" t="s">
        <v>614</v>
      </c>
      <c r="AB50" s="50" t="s">
        <v>614</v>
      </c>
      <c r="AC50" s="51" t="s">
        <v>614</v>
      </c>
      <c r="AD50" s="51" t="s">
        <v>614</v>
      </c>
      <c r="AE50" s="51" t="s">
        <v>614</v>
      </c>
      <c r="AF50" s="51" t="s">
        <v>614</v>
      </c>
      <c r="AG50" s="52" t="s">
        <v>614</v>
      </c>
      <c r="AH50" s="53" t="s">
        <v>614</v>
      </c>
      <c r="AI50" s="54" t="s">
        <v>614</v>
      </c>
      <c r="AJ50" s="54" t="s">
        <v>614</v>
      </c>
      <c r="AK50" s="54" t="s">
        <v>614</v>
      </c>
      <c r="AL50" s="54" t="s">
        <v>614</v>
      </c>
    </row>
    <row r="51" spans="2:38" ht="15.75">
      <c r="B51" s="425"/>
      <c r="C51" s="425"/>
      <c r="D51" s="426"/>
      <c r="E51" s="430"/>
      <c r="F51" s="431"/>
      <c r="G51" s="431"/>
      <c r="H51" s="431"/>
      <c r="I51" s="432"/>
      <c r="J51" s="71" t="s">
        <v>614</v>
      </c>
      <c r="K51" s="72" t="s">
        <v>614</v>
      </c>
      <c r="L51" s="72" t="s">
        <v>614</v>
      </c>
      <c r="M51" s="72" t="s">
        <v>614</v>
      </c>
      <c r="N51" s="72" t="s">
        <v>614</v>
      </c>
      <c r="O51" s="73" t="s">
        <v>614</v>
      </c>
      <c r="P51" s="71" t="s">
        <v>614</v>
      </c>
      <c r="Q51" s="72" t="s">
        <v>614</v>
      </c>
      <c r="R51" s="72" t="s">
        <v>614</v>
      </c>
      <c r="S51" s="72" t="s">
        <v>614</v>
      </c>
      <c r="T51" s="72" t="s">
        <v>614</v>
      </c>
      <c r="U51" s="73" t="s">
        <v>614</v>
      </c>
      <c r="V51" s="175" t="s">
        <v>614</v>
      </c>
      <c r="W51" s="176" t="s">
        <v>614</v>
      </c>
      <c r="X51" s="63" t="s">
        <v>614</v>
      </c>
      <c r="Y51" s="63" t="s">
        <v>614</v>
      </c>
      <c r="Z51" s="63" t="s">
        <v>614</v>
      </c>
      <c r="AA51" s="64" t="s">
        <v>614</v>
      </c>
      <c r="AB51" s="50" t="s">
        <v>614</v>
      </c>
      <c r="AC51" s="51" t="s">
        <v>614</v>
      </c>
      <c r="AD51" s="51" t="s">
        <v>614</v>
      </c>
      <c r="AE51" s="51" t="s">
        <v>614</v>
      </c>
      <c r="AF51" s="51" t="s">
        <v>614</v>
      </c>
      <c r="AG51" s="52" t="s">
        <v>614</v>
      </c>
      <c r="AH51" s="53" t="s">
        <v>614</v>
      </c>
      <c r="AI51" s="54" t="s">
        <v>614</v>
      </c>
      <c r="AJ51" s="54" t="s">
        <v>614</v>
      </c>
      <c r="AK51" s="54" t="s">
        <v>614</v>
      </c>
      <c r="AL51" s="54" t="s">
        <v>614</v>
      </c>
    </row>
    <row r="52" spans="2:38" ht="15.75">
      <c r="B52" s="425"/>
      <c r="C52" s="425"/>
      <c r="D52" s="426"/>
      <c r="E52" s="430"/>
      <c r="F52" s="431"/>
      <c r="G52" s="431"/>
      <c r="H52" s="431"/>
      <c r="I52" s="432"/>
      <c r="J52" s="71" t="s">
        <v>614</v>
      </c>
      <c r="K52" s="72" t="s">
        <v>614</v>
      </c>
      <c r="L52" s="72" t="s">
        <v>614</v>
      </c>
      <c r="M52" s="72" t="s">
        <v>614</v>
      </c>
      <c r="N52" s="72" t="s">
        <v>614</v>
      </c>
      <c r="O52" s="73" t="s">
        <v>614</v>
      </c>
      <c r="P52" s="71" t="s">
        <v>614</v>
      </c>
      <c r="Q52" s="72" t="s">
        <v>614</v>
      </c>
      <c r="R52" s="72" t="s">
        <v>614</v>
      </c>
      <c r="S52" s="72" t="s">
        <v>614</v>
      </c>
      <c r="T52" s="72" t="s">
        <v>614</v>
      </c>
      <c r="U52" s="73" t="s">
        <v>614</v>
      </c>
      <c r="V52" s="175" t="s">
        <v>614</v>
      </c>
      <c r="W52" s="176" t="s">
        <v>614</v>
      </c>
      <c r="X52" s="63" t="s">
        <v>614</v>
      </c>
      <c r="Y52" s="63" t="s">
        <v>614</v>
      </c>
      <c r="Z52" s="63" t="s">
        <v>614</v>
      </c>
      <c r="AA52" s="64" t="s">
        <v>614</v>
      </c>
      <c r="AB52" s="50" t="s">
        <v>614</v>
      </c>
      <c r="AC52" s="51" t="s">
        <v>614</v>
      </c>
      <c r="AD52" s="51" t="s">
        <v>614</v>
      </c>
      <c r="AE52" s="51" t="s">
        <v>614</v>
      </c>
      <c r="AF52" s="51" t="s">
        <v>614</v>
      </c>
      <c r="AG52" s="52" t="s">
        <v>614</v>
      </c>
      <c r="AH52" s="53" t="s">
        <v>614</v>
      </c>
      <c r="AI52" s="54" t="s">
        <v>614</v>
      </c>
      <c r="AJ52" s="54" t="s">
        <v>614</v>
      </c>
      <c r="AK52" s="54" t="s">
        <v>614</v>
      </c>
      <c r="AL52" s="54" t="s">
        <v>614</v>
      </c>
    </row>
    <row r="53" spans="2:38" ht="5.25" customHeight="1">
      <c r="B53" s="425"/>
      <c r="C53" s="425"/>
      <c r="D53" s="426"/>
      <c r="E53" s="430"/>
      <c r="F53" s="431"/>
      <c r="G53" s="431"/>
      <c r="H53" s="431"/>
      <c r="I53" s="432"/>
      <c r="J53" s="71" t="s">
        <v>614</v>
      </c>
      <c r="K53" s="72" t="s">
        <v>614</v>
      </c>
      <c r="L53" s="72" t="s">
        <v>614</v>
      </c>
      <c r="M53" s="72" t="s">
        <v>614</v>
      </c>
      <c r="N53" s="72" t="s">
        <v>614</v>
      </c>
      <c r="O53" s="73" t="s">
        <v>614</v>
      </c>
      <c r="P53" s="71" t="s">
        <v>614</v>
      </c>
      <c r="Q53" s="72" t="s">
        <v>614</v>
      </c>
      <c r="R53" s="72" t="s">
        <v>614</v>
      </c>
      <c r="S53" s="72" t="s">
        <v>614</v>
      </c>
      <c r="T53" s="72" t="s">
        <v>614</v>
      </c>
      <c r="U53" s="73" t="s">
        <v>614</v>
      </c>
      <c r="V53" s="175" t="s">
        <v>614</v>
      </c>
      <c r="W53" s="176" t="s">
        <v>614</v>
      </c>
      <c r="X53" s="63" t="s">
        <v>614</v>
      </c>
      <c r="Y53" s="63" t="s">
        <v>614</v>
      </c>
      <c r="Z53" s="63" t="s">
        <v>614</v>
      </c>
      <c r="AA53" s="64" t="s">
        <v>614</v>
      </c>
      <c r="AB53" s="50" t="s">
        <v>614</v>
      </c>
      <c r="AC53" s="51" t="s">
        <v>614</v>
      </c>
      <c r="AD53" s="51" t="s">
        <v>614</v>
      </c>
      <c r="AE53" s="51" t="s">
        <v>614</v>
      </c>
      <c r="AF53" s="51" t="s">
        <v>614</v>
      </c>
      <c r="AG53" s="52" t="s">
        <v>614</v>
      </c>
      <c r="AH53" s="53" t="s">
        <v>614</v>
      </c>
      <c r="AI53" s="54" t="s">
        <v>614</v>
      </c>
      <c r="AJ53" s="54" t="s">
        <v>614</v>
      </c>
      <c r="AK53" s="54" t="s">
        <v>614</v>
      </c>
      <c r="AL53" s="54" t="s">
        <v>614</v>
      </c>
    </row>
    <row r="54" spans="2:38" ht="3" hidden="1" customHeight="1">
      <c r="B54" s="425"/>
      <c r="C54" s="425"/>
      <c r="D54" s="426"/>
      <c r="E54" s="430"/>
      <c r="F54" s="431"/>
      <c r="G54" s="431"/>
      <c r="H54" s="431"/>
      <c r="I54" s="432"/>
      <c r="J54" s="71" t="s">
        <v>614</v>
      </c>
      <c r="K54" s="72" t="s">
        <v>614</v>
      </c>
      <c r="L54" s="72" t="s">
        <v>614</v>
      </c>
      <c r="M54" s="72" t="s">
        <v>614</v>
      </c>
      <c r="N54" s="72" t="s">
        <v>614</v>
      </c>
      <c r="O54" s="73" t="s">
        <v>614</v>
      </c>
      <c r="P54" s="71" t="s">
        <v>614</v>
      </c>
      <c r="Q54" s="72" t="s">
        <v>614</v>
      </c>
      <c r="R54" s="72" t="s">
        <v>614</v>
      </c>
      <c r="S54" s="72" t="s">
        <v>614</v>
      </c>
      <c r="T54" s="72" t="s">
        <v>614</v>
      </c>
      <c r="U54" s="73" t="s">
        <v>614</v>
      </c>
      <c r="V54" s="175" t="s">
        <v>614</v>
      </c>
      <c r="W54" s="176" t="s">
        <v>614</v>
      </c>
      <c r="X54" s="63" t="s">
        <v>614</v>
      </c>
      <c r="Y54" s="63" t="s">
        <v>614</v>
      </c>
      <c r="Z54" s="63" t="s">
        <v>614</v>
      </c>
      <c r="AA54" s="64" t="s">
        <v>614</v>
      </c>
      <c r="AB54" s="50" t="s">
        <v>614</v>
      </c>
      <c r="AC54" s="51" t="s">
        <v>614</v>
      </c>
      <c r="AD54" s="51" t="s">
        <v>614</v>
      </c>
      <c r="AE54" s="51" t="s">
        <v>614</v>
      </c>
      <c r="AF54" s="51" t="s">
        <v>614</v>
      </c>
      <c r="AG54" s="52" t="s">
        <v>614</v>
      </c>
      <c r="AH54" s="53" t="s">
        <v>614</v>
      </c>
      <c r="AI54" s="54" t="s">
        <v>614</v>
      </c>
      <c r="AJ54" s="54" t="s">
        <v>614</v>
      </c>
      <c r="AK54" s="54" t="s">
        <v>614</v>
      </c>
      <c r="AL54" s="54" t="s">
        <v>614</v>
      </c>
    </row>
    <row r="55" spans="2:38" ht="15.75" hidden="1">
      <c r="B55" s="425"/>
      <c r="C55" s="425"/>
      <c r="D55" s="426"/>
      <c r="E55" s="430"/>
      <c r="F55" s="431"/>
      <c r="G55" s="431"/>
      <c r="H55" s="431"/>
      <c r="I55" s="432"/>
      <c r="J55" s="71" t="s">
        <v>614</v>
      </c>
      <c r="K55" s="72" t="s">
        <v>614</v>
      </c>
      <c r="L55" s="72" t="s">
        <v>614</v>
      </c>
      <c r="M55" s="72" t="s">
        <v>614</v>
      </c>
      <c r="N55" s="72" t="s">
        <v>614</v>
      </c>
      <c r="O55" s="73" t="s">
        <v>614</v>
      </c>
      <c r="P55" s="71" t="s">
        <v>614</v>
      </c>
      <c r="Q55" s="72" t="s">
        <v>614</v>
      </c>
      <c r="R55" s="72" t="s">
        <v>614</v>
      </c>
      <c r="S55" s="72" t="s">
        <v>614</v>
      </c>
      <c r="T55" s="72" t="s">
        <v>614</v>
      </c>
      <c r="U55" s="73" t="s">
        <v>614</v>
      </c>
      <c r="V55" s="175" t="s">
        <v>614</v>
      </c>
      <c r="W55" s="176" t="s">
        <v>614</v>
      </c>
      <c r="X55" s="63" t="s">
        <v>614</v>
      </c>
      <c r="Y55" s="63" t="s">
        <v>614</v>
      </c>
      <c r="Z55" s="63" t="s">
        <v>614</v>
      </c>
      <c r="AA55" s="64" t="s">
        <v>614</v>
      </c>
      <c r="AB55" s="50" t="s">
        <v>614</v>
      </c>
      <c r="AC55" s="51" t="s">
        <v>614</v>
      </c>
      <c r="AD55" s="51" t="s">
        <v>614</v>
      </c>
      <c r="AE55" s="51" t="s">
        <v>614</v>
      </c>
      <c r="AF55" s="51" t="s">
        <v>614</v>
      </c>
      <c r="AG55" s="52" t="s">
        <v>614</v>
      </c>
      <c r="AH55" s="53" t="s">
        <v>614</v>
      </c>
      <c r="AI55" s="54" t="s">
        <v>614</v>
      </c>
      <c r="AJ55" s="54" t="s">
        <v>614</v>
      </c>
      <c r="AK55" s="54" t="s">
        <v>614</v>
      </c>
      <c r="AL55" s="54" t="s">
        <v>614</v>
      </c>
    </row>
    <row r="56" spans="2:38" ht="15.75" hidden="1">
      <c r="B56" s="425"/>
      <c r="C56" s="425"/>
      <c r="D56" s="426"/>
      <c r="E56" s="430"/>
      <c r="F56" s="431"/>
      <c r="G56" s="431"/>
      <c r="H56" s="431"/>
      <c r="I56" s="432"/>
      <c r="J56" s="71" t="s">
        <v>614</v>
      </c>
      <c r="K56" s="72" t="s">
        <v>614</v>
      </c>
      <c r="L56" s="72" t="s">
        <v>614</v>
      </c>
      <c r="M56" s="72" t="s">
        <v>614</v>
      </c>
      <c r="N56" s="72" t="s">
        <v>614</v>
      </c>
      <c r="O56" s="73" t="s">
        <v>614</v>
      </c>
      <c r="P56" s="71" t="s">
        <v>614</v>
      </c>
      <c r="Q56" s="72" t="s">
        <v>614</v>
      </c>
      <c r="R56" s="72" t="s">
        <v>614</v>
      </c>
      <c r="S56" s="72" t="s">
        <v>614</v>
      </c>
      <c r="T56" s="72" t="s">
        <v>614</v>
      </c>
      <c r="U56" s="73" t="s">
        <v>614</v>
      </c>
      <c r="V56" s="175" t="s">
        <v>614</v>
      </c>
      <c r="W56" s="176" t="s">
        <v>614</v>
      </c>
      <c r="X56" s="63" t="s">
        <v>614</v>
      </c>
      <c r="Y56" s="63" t="s">
        <v>614</v>
      </c>
      <c r="Z56" s="63" t="s">
        <v>614</v>
      </c>
      <c r="AA56" s="64" t="s">
        <v>614</v>
      </c>
      <c r="AB56" s="50" t="s">
        <v>614</v>
      </c>
      <c r="AC56" s="51" t="s">
        <v>614</v>
      </c>
      <c r="AD56" s="51" t="s">
        <v>614</v>
      </c>
      <c r="AE56" s="51" t="s">
        <v>614</v>
      </c>
      <c r="AF56" s="51" t="s">
        <v>614</v>
      </c>
      <c r="AG56" s="52" t="s">
        <v>614</v>
      </c>
      <c r="AH56" s="53" t="s">
        <v>614</v>
      </c>
      <c r="AI56" s="54" t="s">
        <v>614</v>
      </c>
      <c r="AJ56" s="54" t="s">
        <v>614</v>
      </c>
      <c r="AK56" s="54" t="s">
        <v>614</v>
      </c>
      <c r="AL56" s="54" t="s">
        <v>614</v>
      </c>
    </row>
    <row r="57" spans="2:38" ht="16.5" thickBot="1">
      <c r="B57" s="425"/>
      <c r="C57" s="425"/>
      <c r="D57" s="426"/>
      <c r="E57" s="433"/>
      <c r="F57" s="434"/>
      <c r="G57" s="434"/>
      <c r="H57" s="434"/>
      <c r="I57" s="435"/>
      <c r="J57" s="74" t="s">
        <v>614</v>
      </c>
      <c r="K57" s="75" t="s">
        <v>614</v>
      </c>
      <c r="L57" s="75" t="s">
        <v>614</v>
      </c>
      <c r="M57" s="75" t="s">
        <v>614</v>
      </c>
      <c r="N57" s="75" t="s">
        <v>614</v>
      </c>
      <c r="O57" s="76" t="s">
        <v>614</v>
      </c>
      <c r="P57" s="74" t="s">
        <v>614</v>
      </c>
      <c r="Q57" s="75" t="s">
        <v>614</v>
      </c>
      <c r="R57" s="75" t="s">
        <v>614</v>
      </c>
      <c r="S57" s="75" t="s">
        <v>614</v>
      </c>
      <c r="T57" s="75" t="s">
        <v>614</v>
      </c>
      <c r="U57" s="76" t="s">
        <v>614</v>
      </c>
      <c r="V57" s="178" t="s">
        <v>614</v>
      </c>
      <c r="W57" s="179" t="s">
        <v>614</v>
      </c>
      <c r="X57" s="66" t="s">
        <v>614</v>
      </c>
      <c r="Y57" s="66" t="s">
        <v>614</v>
      </c>
      <c r="Z57" s="66" t="s">
        <v>614</v>
      </c>
      <c r="AA57" s="67" t="s">
        <v>614</v>
      </c>
      <c r="AB57" s="55" t="s">
        <v>614</v>
      </c>
      <c r="AC57" s="56" t="s">
        <v>614</v>
      </c>
      <c r="AD57" s="56" t="s">
        <v>614</v>
      </c>
      <c r="AE57" s="56" t="s">
        <v>614</v>
      </c>
      <c r="AF57" s="56" t="s">
        <v>614</v>
      </c>
      <c r="AG57" s="57" t="s">
        <v>614</v>
      </c>
      <c r="AH57" s="53" t="s">
        <v>614</v>
      </c>
      <c r="AI57" s="54" t="s">
        <v>614</v>
      </c>
      <c r="AJ57" s="54" t="s">
        <v>614</v>
      </c>
      <c r="AK57" s="54" t="s">
        <v>614</v>
      </c>
      <c r="AL57" s="54" t="s">
        <v>614</v>
      </c>
    </row>
    <row r="58" spans="2:38" ht="15" customHeight="1">
      <c r="J58" s="427" t="s">
        <v>623</v>
      </c>
      <c r="K58" s="428"/>
      <c r="L58" s="428"/>
      <c r="M58" s="428"/>
      <c r="N58" s="428"/>
      <c r="O58" s="429"/>
      <c r="P58" s="427" t="s">
        <v>624</v>
      </c>
      <c r="Q58" s="428"/>
      <c r="R58" s="428"/>
      <c r="S58" s="428"/>
      <c r="T58" s="428"/>
      <c r="U58" s="429"/>
      <c r="V58" s="427" t="s">
        <v>625</v>
      </c>
      <c r="W58" s="428"/>
      <c r="X58" s="428"/>
      <c r="Y58" s="428"/>
      <c r="Z58" s="428"/>
      <c r="AA58" s="429"/>
      <c r="AB58" s="427" t="s">
        <v>626</v>
      </c>
      <c r="AC58" s="476"/>
      <c r="AD58" s="428"/>
      <c r="AE58" s="428"/>
      <c r="AF58" s="428"/>
      <c r="AG58" s="428"/>
      <c r="AH58" s="427" t="s">
        <v>627</v>
      </c>
      <c r="AI58" s="428"/>
      <c r="AJ58" s="428"/>
      <c r="AK58" s="428"/>
      <c r="AL58" s="429"/>
    </row>
    <row r="59" spans="2:38" ht="15" customHeight="1">
      <c r="J59" s="430"/>
      <c r="K59" s="431"/>
      <c r="L59" s="431"/>
      <c r="M59" s="431"/>
      <c r="N59" s="431"/>
      <c r="O59" s="432"/>
      <c r="P59" s="430"/>
      <c r="Q59" s="431"/>
      <c r="R59" s="431"/>
      <c r="S59" s="431"/>
      <c r="T59" s="431"/>
      <c r="U59" s="432"/>
      <c r="V59" s="430"/>
      <c r="W59" s="431"/>
      <c r="X59" s="431"/>
      <c r="Y59" s="431"/>
      <c r="Z59" s="431"/>
      <c r="AA59" s="432"/>
      <c r="AB59" s="430"/>
      <c r="AC59" s="431"/>
      <c r="AD59" s="431"/>
      <c r="AE59" s="431"/>
      <c r="AF59" s="431"/>
      <c r="AG59" s="431"/>
      <c r="AH59" s="446"/>
      <c r="AI59" s="431"/>
      <c r="AJ59" s="431"/>
      <c r="AK59" s="431"/>
      <c r="AL59" s="432"/>
    </row>
    <row r="60" spans="2:38" ht="15" customHeight="1">
      <c r="J60" s="430"/>
      <c r="K60" s="431"/>
      <c r="L60" s="431"/>
      <c r="M60" s="431"/>
      <c r="N60" s="431"/>
      <c r="O60" s="432"/>
      <c r="P60" s="430"/>
      <c r="Q60" s="431"/>
      <c r="R60" s="431"/>
      <c r="S60" s="431"/>
      <c r="T60" s="431"/>
      <c r="U60" s="432"/>
      <c r="V60" s="430"/>
      <c r="W60" s="431"/>
      <c r="X60" s="431"/>
      <c r="Y60" s="431"/>
      <c r="Z60" s="431"/>
      <c r="AA60" s="432"/>
      <c r="AB60" s="430"/>
      <c r="AC60" s="431"/>
      <c r="AD60" s="431"/>
      <c r="AE60" s="431"/>
      <c r="AF60" s="431"/>
      <c r="AG60" s="431"/>
      <c r="AH60" s="446"/>
      <c r="AI60" s="431"/>
      <c r="AJ60" s="431"/>
      <c r="AK60" s="431"/>
      <c r="AL60" s="432"/>
    </row>
    <row r="61" spans="2:38" ht="15" customHeight="1">
      <c r="J61" s="430"/>
      <c r="K61" s="431"/>
      <c r="L61" s="431"/>
      <c r="M61" s="431"/>
      <c r="N61" s="431"/>
      <c r="O61" s="432"/>
      <c r="P61" s="430"/>
      <c r="Q61" s="431"/>
      <c r="R61" s="431"/>
      <c r="S61" s="431"/>
      <c r="T61" s="431"/>
      <c r="U61" s="432"/>
      <c r="V61" s="430"/>
      <c r="W61" s="431"/>
      <c r="X61" s="431"/>
      <c r="Y61" s="431"/>
      <c r="Z61" s="431"/>
      <c r="AA61" s="432"/>
      <c r="AB61" s="430"/>
      <c r="AC61" s="431"/>
      <c r="AD61" s="431"/>
      <c r="AE61" s="431"/>
      <c r="AF61" s="431"/>
      <c r="AG61" s="431"/>
      <c r="AH61" s="430"/>
      <c r="AI61" s="431"/>
      <c r="AJ61" s="431"/>
      <c r="AK61" s="431"/>
      <c r="AL61" s="432"/>
    </row>
    <row r="62" spans="2:38" ht="15" customHeight="1">
      <c r="J62" s="430"/>
      <c r="K62" s="431"/>
      <c r="L62" s="431"/>
      <c r="M62" s="431"/>
      <c r="N62" s="431"/>
      <c r="O62" s="432"/>
      <c r="P62" s="430"/>
      <c r="Q62" s="431"/>
      <c r="R62" s="431"/>
      <c r="S62" s="431"/>
      <c r="T62" s="431"/>
      <c r="U62" s="432"/>
      <c r="V62" s="430"/>
      <c r="W62" s="431"/>
      <c r="X62" s="431"/>
      <c r="Y62" s="431"/>
      <c r="Z62" s="431"/>
      <c r="AA62" s="432"/>
      <c r="AB62" s="430"/>
      <c r="AC62" s="431"/>
      <c r="AD62" s="431"/>
      <c r="AE62" s="431"/>
      <c r="AF62" s="431"/>
      <c r="AG62" s="431"/>
      <c r="AH62" s="430"/>
      <c r="AI62" s="431"/>
      <c r="AJ62" s="431"/>
      <c r="AK62" s="431"/>
      <c r="AL62" s="432"/>
    </row>
    <row r="63" spans="2:38" ht="28.5" customHeight="1" thickBot="1">
      <c r="J63" s="433"/>
      <c r="K63" s="434"/>
      <c r="L63" s="434"/>
      <c r="M63" s="434"/>
      <c r="N63" s="434"/>
      <c r="O63" s="435"/>
      <c r="P63" s="433"/>
      <c r="Q63" s="434"/>
      <c r="R63" s="434"/>
      <c r="S63" s="434"/>
      <c r="T63" s="434"/>
      <c r="U63" s="435"/>
      <c r="V63" s="433"/>
      <c r="W63" s="434"/>
      <c r="X63" s="434"/>
      <c r="Y63" s="434"/>
      <c r="Z63" s="434"/>
      <c r="AA63" s="435"/>
      <c r="AB63" s="433"/>
      <c r="AC63" s="434"/>
      <c r="AD63" s="434"/>
      <c r="AE63" s="434"/>
      <c r="AF63" s="434"/>
      <c r="AG63" s="434"/>
      <c r="AH63" s="433"/>
      <c r="AI63" s="434"/>
      <c r="AJ63" s="434"/>
      <c r="AK63" s="434"/>
      <c r="AL63" s="435"/>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AAB1B-F2A4-4722-A6BD-F035E0B53151}">
  <dimension ref="A1"/>
  <sheetViews>
    <sheetView workbookViewId="0"/>
  </sheetViews>
  <sheetFormatPr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JS69"/>
  <sheetViews>
    <sheetView topLeftCell="G50" zoomScale="71" zoomScaleNormal="71" workbookViewId="0">
      <selection activeCell="G60" sqref="G60:G64"/>
    </sheetView>
  </sheetViews>
  <sheetFormatPr defaultColWidth="11.42578125" defaultRowHeight="15"/>
  <cols>
    <col min="1" max="2" width="18.42578125" style="77" customWidth="1"/>
    <col min="3" max="3" width="15.5703125" customWidth="1"/>
    <col min="4" max="4" width="27.5703125" style="77" customWidth="1"/>
    <col min="5" max="5" width="18" style="169" customWidth="1"/>
    <col min="6" max="6" width="40.140625" customWidth="1"/>
    <col min="7" max="7" width="20.42578125" customWidth="1"/>
    <col min="8" max="8" width="10.42578125" style="170" customWidth="1"/>
    <col min="9" max="9" width="11.42578125" style="170" customWidth="1"/>
    <col min="10" max="10" width="10.140625" style="171" customWidth="1"/>
    <col min="11" max="11" width="11.42578125" style="170" customWidth="1"/>
    <col min="12" max="12" width="10.85546875" style="170" customWidth="1"/>
    <col min="13" max="13" width="18.28515625" style="170" bestFit="1" customWidth="1"/>
    <col min="14" max="14" width="18.28515625" bestFit="1" customWidth="1"/>
    <col min="15" max="15" width="48" customWidth="1"/>
    <col min="16" max="16" width="16.5703125" customWidth="1"/>
    <col min="17" max="18" width="14.28515625" customWidth="1"/>
    <col min="19" max="19" width="32.5703125" customWidth="1"/>
    <col min="20" max="20" width="15.140625" customWidth="1"/>
    <col min="21" max="21" width="28.5703125" customWidth="1"/>
    <col min="22" max="177" width="11.42578125" style="6"/>
  </cols>
  <sheetData>
    <row r="1" spans="1:279" s="142" customFormat="1" ht="16.5" customHeight="1">
      <c r="A1" s="387"/>
      <c r="B1" s="388"/>
      <c r="C1" s="388"/>
      <c r="D1" s="510" t="s">
        <v>628</v>
      </c>
      <c r="E1" s="510"/>
      <c r="F1" s="510"/>
      <c r="G1" s="510"/>
      <c r="H1" s="510"/>
      <c r="I1" s="510"/>
      <c r="J1" s="510"/>
      <c r="K1" s="510"/>
      <c r="L1" s="510"/>
      <c r="M1" s="510"/>
      <c r="N1" s="510"/>
      <c r="O1" s="510"/>
      <c r="P1" s="510"/>
      <c r="Q1" s="511"/>
      <c r="R1" s="226"/>
      <c r="S1" s="379" t="s">
        <v>250</v>
      </c>
      <c r="T1" s="379"/>
      <c r="U1" s="379"/>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41"/>
      <c r="BW1" s="141"/>
      <c r="BX1" s="141"/>
      <c r="BY1" s="141"/>
      <c r="BZ1" s="141"/>
      <c r="CA1" s="141"/>
      <c r="CB1" s="141"/>
      <c r="CC1" s="141"/>
      <c r="CD1" s="141"/>
      <c r="CE1" s="141"/>
      <c r="CF1" s="141"/>
      <c r="CG1" s="141"/>
      <c r="CH1" s="141"/>
      <c r="CI1" s="141"/>
      <c r="CJ1" s="141"/>
      <c r="CK1" s="141"/>
      <c r="CL1" s="141"/>
      <c r="CM1" s="141"/>
      <c r="CN1" s="141"/>
      <c r="CO1" s="141"/>
      <c r="CP1" s="141"/>
      <c r="CQ1" s="141"/>
      <c r="CR1" s="141"/>
      <c r="CS1" s="141"/>
      <c r="CT1" s="141"/>
      <c r="CU1" s="141"/>
      <c r="CV1" s="141"/>
      <c r="CW1" s="141"/>
      <c r="CX1" s="141"/>
      <c r="CY1" s="141"/>
      <c r="CZ1" s="141"/>
      <c r="DA1" s="141"/>
      <c r="DB1" s="141"/>
      <c r="DC1" s="141"/>
      <c r="DD1" s="141"/>
      <c r="DE1" s="141"/>
      <c r="DF1" s="141"/>
      <c r="DG1" s="141"/>
      <c r="DH1" s="141"/>
      <c r="DI1" s="141"/>
      <c r="DJ1" s="141"/>
      <c r="DK1" s="141"/>
      <c r="DL1" s="141"/>
      <c r="DM1" s="141"/>
      <c r="DN1" s="141"/>
      <c r="DO1" s="141"/>
      <c r="DP1" s="141"/>
      <c r="DQ1" s="141"/>
      <c r="DR1" s="141"/>
      <c r="DS1" s="141"/>
      <c r="DT1" s="141"/>
      <c r="DU1" s="141"/>
      <c r="DV1" s="141"/>
      <c r="DW1" s="141"/>
      <c r="DX1" s="141"/>
      <c r="DY1" s="141"/>
      <c r="DZ1" s="141"/>
      <c r="EA1" s="141"/>
      <c r="EB1" s="141"/>
      <c r="EC1" s="141"/>
      <c r="ED1" s="141"/>
      <c r="EE1" s="141"/>
      <c r="EF1" s="141"/>
      <c r="EG1" s="141"/>
      <c r="EH1" s="141"/>
      <c r="EI1" s="141"/>
      <c r="EJ1" s="141"/>
      <c r="EK1" s="141"/>
      <c r="EL1" s="141"/>
      <c r="EM1" s="141"/>
      <c r="EN1" s="141"/>
      <c r="EO1" s="141"/>
      <c r="EP1" s="141"/>
      <c r="EQ1" s="141"/>
      <c r="ER1" s="141"/>
      <c r="ES1" s="141"/>
      <c r="ET1" s="141"/>
      <c r="EU1" s="141"/>
      <c r="EV1" s="141"/>
      <c r="EW1" s="141"/>
      <c r="EX1" s="141"/>
      <c r="EY1" s="141"/>
      <c r="EZ1" s="141"/>
      <c r="FA1" s="141"/>
      <c r="FB1" s="141"/>
      <c r="FC1" s="141"/>
      <c r="FD1" s="141"/>
      <c r="FE1" s="141"/>
      <c r="FF1" s="141"/>
      <c r="FG1" s="141"/>
      <c r="FH1" s="141"/>
      <c r="FI1" s="141"/>
      <c r="FJ1" s="141"/>
      <c r="FK1" s="141"/>
      <c r="FL1" s="141"/>
      <c r="FM1" s="141"/>
      <c r="FN1" s="141"/>
      <c r="FO1" s="141"/>
      <c r="FP1" s="141"/>
      <c r="FQ1" s="141"/>
      <c r="FR1" s="141"/>
      <c r="FS1" s="141"/>
      <c r="FT1" s="141"/>
      <c r="FU1" s="141"/>
      <c r="FV1" s="141"/>
      <c r="FW1" s="141"/>
      <c r="FX1" s="141"/>
      <c r="FY1" s="141"/>
      <c r="FZ1" s="141"/>
      <c r="GA1" s="141"/>
      <c r="GB1" s="141"/>
      <c r="GC1" s="141"/>
      <c r="GD1" s="141"/>
      <c r="GE1" s="141"/>
      <c r="GF1" s="141"/>
      <c r="GG1" s="141"/>
      <c r="GH1" s="141"/>
      <c r="GI1" s="141"/>
      <c r="GJ1" s="141"/>
      <c r="GK1" s="141"/>
      <c r="GL1" s="141"/>
      <c r="GM1" s="141"/>
      <c r="GN1" s="141"/>
      <c r="GO1" s="141"/>
      <c r="GP1" s="141"/>
      <c r="GQ1" s="141"/>
      <c r="GR1" s="141"/>
      <c r="GS1" s="141"/>
      <c r="GT1" s="141"/>
      <c r="GU1" s="141"/>
      <c r="GV1" s="141"/>
      <c r="GW1" s="141"/>
      <c r="GX1" s="141"/>
      <c r="GY1" s="141"/>
      <c r="GZ1" s="141"/>
      <c r="HA1" s="141"/>
      <c r="HB1" s="141"/>
      <c r="HC1" s="141"/>
      <c r="HD1" s="141"/>
      <c r="HE1" s="141"/>
      <c r="HF1" s="141"/>
      <c r="HG1" s="141"/>
      <c r="HH1" s="141"/>
      <c r="HI1" s="141"/>
      <c r="HJ1" s="141"/>
      <c r="HK1" s="141"/>
      <c r="HL1" s="141"/>
      <c r="HM1" s="141"/>
      <c r="HN1" s="141"/>
      <c r="HO1" s="141"/>
      <c r="HP1" s="141"/>
      <c r="HQ1" s="141"/>
      <c r="HR1" s="141"/>
      <c r="HS1" s="141"/>
      <c r="HT1" s="141"/>
      <c r="HU1" s="141"/>
      <c r="HV1" s="141"/>
      <c r="HW1" s="141"/>
      <c r="HX1" s="141"/>
      <c r="HY1" s="141"/>
      <c r="HZ1" s="141"/>
      <c r="IA1" s="141"/>
      <c r="IB1" s="141"/>
      <c r="IC1" s="141"/>
      <c r="ID1" s="141"/>
      <c r="IE1" s="141"/>
      <c r="IF1" s="141"/>
      <c r="IG1" s="141"/>
      <c r="IH1" s="141"/>
      <c r="II1" s="141"/>
      <c r="IJ1" s="141"/>
      <c r="IK1" s="141"/>
      <c r="IL1" s="141"/>
      <c r="IM1" s="141"/>
      <c r="IN1" s="141"/>
      <c r="IO1" s="141"/>
      <c r="IP1" s="141"/>
      <c r="IQ1" s="141"/>
      <c r="IR1" s="141"/>
      <c r="IS1" s="141"/>
      <c r="IT1" s="141"/>
      <c r="IU1" s="141"/>
      <c r="IV1" s="141"/>
      <c r="IW1" s="141"/>
      <c r="IX1" s="141"/>
      <c r="IY1" s="141"/>
      <c r="IZ1" s="141"/>
      <c r="JA1" s="141"/>
      <c r="JB1" s="141"/>
      <c r="JC1" s="141"/>
      <c r="JD1" s="141"/>
      <c r="JE1" s="141"/>
      <c r="JF1" s="141"/>
      <c r="JG1" s="141"/>
      <c r="JH1" s="141"/>
      <c r="JI1" s="141"/>
      <c r="JJ1" s="141"/>
      <c r="JK1" s="141"/>
      <c r="JL1" s="141"/>
      <c r="JM1" s="141"/>
      <c r="JN1" s="141"/>
      <c r="JO1" s="141"/>
      <c r="JP1" s="141"/>
      <c r="JQ1" s="141"/>
      <c r="JR1" s="141"/>
      <c r="JS1" s="141"/>
    </row>
    <row r="2" spans="1:279" s="142" customFormat="1" ht="39.75" customHeight="1">
      <c r="A2" s="389"/>
      <c r="B2" s="390"/>
      <c r="C2" s="390"/>
      <c r="D2" s="512"/>
      <c r="E2" s="512"/>
      <c r="F2" s="512"/>
      <c r="G2" s="512"/>
      <c r="H2" s="512"/>
      <c r="I2" s="512"/>
      <c r="J2" s="512"/>
      <c r="K2" s="512"/>
      <c r="L2" s="512"/>
      <c r="M2" s="512"/>
      <c r="N2" s="512"/>
      <c r="O2" s="512"/>
      <c r="P2" s="512"/>
      <c r="Q2" s="513"/>
      <c r="R2" s="226"/>
      <c r="S2" s="379"/>
      <c r="T2" s="379"/>
      <c r="U2" s="379"/>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row>
    <row r="3" spans="1:279" s="142" customFormat="1" ht="3" customHeight="1">
      <c r="A3" s="2"/>
      <c r="B3" s="2"/>
      <c r="C3" s="220"/>
      <c r="D3" s="512"/>
      <c r="E3" s="512"/>
      <c r="F3" s="512"/>
      <c r="G3" s="512"/>
      <c r="H3" s="512"/>
      <c r="I3" s="512"/>
      <c r="J3" s="512"/>
      <c r="K3" s="512"/>
      <c r="L3" s="512"/>
      <c r="M3" s="512"/>
      <c r="N3" s="512"/>
      <c r="O3" s="512"/>
      <c r="P3" s="512"/>
      <c r="Q3" s="513"/>
      <c r="R3" s="226"/>
      <c r="S3" s="379"/>
      <c r="T3" s="379"/>
      <c r="U3" s="379"/>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row>
    <row r="4" spans="1:279" s="142" customFormat="1" ht="41.25" customHeight="1">
      <c r="A4" s="380" t="s">
        <v>251</v>
      </c>
      <c r="B4" s="381"/>
      <c r="C4" s="382"/>
      <c r="D4" s="383" t="str">
        <f>'Mapa Final'!D4</f>
        <v>Administración de Justicia</v>
      </c>
      <c r="E4" s="384"/>
      <c r="F4" s="384"/>
      <c r="G4" s="384"/>
      <c r="H4" s="384"/>
      <c r="I4" s="384"/>
      <c r="J4" s="384"/>
      <c r="K4" s="384"/>
      <c r="L4" s="384"/>
      <c r="M4" s="384"/>
      <c r="N4" s="385"/>
      <c r="O4" s="386"/>
      <c r="P4" s="386"/>
      <c r="Q4" s="386"/>
      <c r="R4" s="220"/>
      <c r="S4" s="1"/>
      <c r="T4" s="1"/>
      <c r="U4" s="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row>
    <row r="5" spans="1:279" s="142" customFormat="1" ht="52.5" customHeight="1">
      <c r="A5" s="380" t="s">
        <v>253</v>
      </c>
      <c r="B5" s="381"/>
      <c r="C5" s="382"/>
      <c r="D5" s="391" t="str">
        <f>'Mapa Final'!D5</f>
        <v>Administrar justicia dirigiendo la actuación procesal, hacia la emisión de una decisión de carácter definitivo mediante la aplicación de la normatividad vigente.</v>
      </c>
      <c r="E5" s="392"/>
      <c r="F5" s="392"/>
      <c r="G5" s="392"/>
      <c r="H5" s="392"/>
      <c r="I5" s="392"/>
      <c r="J5" s="392"/>
      <c r="K5" s="392"/>
      <c r="L5" s="392"/>
      <c r="M5" s="392"/>
      <c r="N5" s="393"/>
      <c r="O5" s="1"/>
      <c r="P5" s="1"/>
      <c r="Q5" s="1"/>
      <c r="R5" s="1"/>
      <c r="S5" s="1"/>
      <c r="T5" s="1"/>
      <c r="U5" s="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c r="DQ5" s="141"/>
      <c r="DR5" s="141"/>
      <c r="DS5" s="141"/>
      <c r="DT5" s="141"/>
      <c r="DU5" s="141"/>
      <c r="DV5" s="141"/>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141"/>
      <c r="FA5" s="141"/>
      <c r="FB5" s="141"/>
      <c r="FC5" s="141"/>
      <c r="FD5" s="141"/>
      <c r="FE5" s="141"/>
      <c r="FF5" s="141"/>
      <c r="FG5" s="141"/>
      <c r="FH5" s="141"/>
      <c r="FI5" s="141"/>
      <c r="FJ5" s="141"/>
      <c r="FK5" s="141"/>
      <c r="FL5" s="141"/>
      <c r="FM5" s="141"/>
      <c r="FN5" s="141"/>
      <c r="FO5" s="141"/>
      <c r="FP5" s="141"/>
      <c r="FQ5" s="141"/>
      <c r="FR5" s="141"/>
      <c r="FS5" s="141"/>
      <c r="FT5" s="141"/>
      <c r="FU5" s="141"/>
      <c r="FV5" s="141"/>
      <c r="FW5" s="141"/>
      <c r="FX5" s="141"/>
      <c r="FY5" s="141"/>
      <c r="FZ5" s="141"/>
      <c r="GA5" s="141"/>
      <c r="GB5" s="141"/>
      <c r="GC5" s="141"/>
      <c r="GD5" s="141"/>
      <c r="GE5" s="141"/>
      <c r="GF5" s="141"/>
      <c r="GG5" s="141"/>
      <c r="GH5" s="141"/>
      <c r="GI5" s="141"/>
      <c r="GJ5" s="141"/>
      <c r="GK5" s="141"/>
      <c r="GL5" s="141"/>
      <c r="GM5" s="141"/>
      <c r="GN5" s="141"/>
      <c r="GO5" s="141"/>
      <c r="GP5" s="141"/>
      <c r="GQ5" s="141"/>
      <c r="GR5" s="141"/>
      <c r="GS5" s="141"/>
      <c r="GT5" s="141"/>
      <c r="GU5" s="141"/>
      <c r="GV5" s="141"/>
      <c r="GW5" s="141"/>
      <c r="GX5" s="141"/>
      <c r="GY5" s="141"/>
      <c r="GZ5" s="141"/>
      <c r="HA5" s="141"/>
      <c r="HB5" s="141"/>
      <c r="HC5" s="141"/>
      <c r="HD5" s="141"/>
      <c r="HE5" s="141"/>
      <c r="HF5" s="141"/>
      <c r="HG5" s="141"/>
      <c r="HH5" s="141"/>
      <c r="HI5" s="141"/>
      <c r="HJ5" s="141"/>
      <c r="HK5" s="141"/>
      <c r="HL5" s="141"/>
      <c r="HM5" s="141"/>
      <c r="HN5" s="141"/>
      <c r="HO5" s="141"/>
      <c r="HP5" s="141"/>
      <c r="HQ5" s="141"/>
      <c r="HR5" s="141"/>
      <c r="HS5" s="141"/>
      <c r="HT5" s="141"/>
      <c r="HU5" s="141"/>
      <c r="HV5" s="141"/>
      <c r="HW5" s="141"/>
      <c r="HX5" s="141"/>
      <c r="HY5" s="141"/>
      <c r="HZ5" s="141"/>
      <c r="IA5" s="141"/>
      <c r="IB5" s="141"/>
      <c r="IC5" s="141"/>
      <c r="ID5" s="141"/>
      <c r="IE5" s="141"/>
      <c r="IF5" s="141"/>
      <c r="IG5" s="141"/>
      <c r="IH5" s="141"/>
      <c r="II5" s="141"/>
      <c r="IJ5" s="141"/>
      <c r="IK5" s="141"/>
      <c r="IL5" s="141"/>
      <c r="IM5" s="141"/>
      <c r="IN5" s="141"/>
      <c r="IO5" s="141"/>
      <c r="IP5" s="141"/>
      <c r="IQ5" s="141"/>
      <c r="IR5" s="141"/>
      <c r="IS5" s="141"/>
      <c r="IT5" s="141"/>
      <c r="IU5" s="141"/>
      <c r="IV5" s="141"/>
      <c r="IW5" s="141"/>
      <c r="IX5" s="141"/>
      <c r="IY5" s="141"/>
      <c r="IZ5" s="141"/>
      <c r="JA5" s="141"/>
      <c r="JB5" s="141"/>
      <c r="JC5" s="141"/>
      <c r="JD5" s="141"/>
      <c r="JE5" s="141"/>
      <c r="JF5" s="141"/>
      <c r="JG5" s="141"/>
      <c r="JH5" s="141"/>
      <c r="JI5" s="141"/>
      <c r="JJ5" s="141"/>
      <c r="JK5" s="141"/>
      <c r="JL5" s="141"/>
      <c r="JM5" s="141"/>
      <c r="JN5" s="141"/>
      <c r="JO5" s="141"/>
      <c r="JP5" s="141"/>
      <c r="JQ5" s="141"/>
      <c r="JR5" s="141"/>
      <c r="JS5" s="141"/>
    </row>
    <row r="6" spans="1:279" s="142" customFormat="1" ht="32.25" customHeight="1" thickBot="1">
      <c r="A6" s="380" t="s">
        <v>254</v>
      </c>
      <c r="B6" s="381"/>
      <c r="C6" s="382"/>
      <c r="D6" s="391" t="str">
        <f>'Mapa Final'!D6</f>
        <v>Despachos Judiciales y Oficina de Apoyo para los Juzgados Civiles Municipales de Ejecución de Sentencias de Cali.</v>
      </c>
      <c r="E6" s="392"/>
      <c r="F6" s="392"/>
      <c r="G6" s="392"/>
      <c r="H6" s="392"/>
      <c r="I6" s="392"/>
      <c r="J6" s="392"/>
      <c r="K6" s="392"/>
      <c r="L6" s="392"/>
      <c r="M6" s="392"/>
      <c r="N6" s="393"/>
      <c r="O6" s="1"/>
      <c r="P6" s="1"/>
      <c r="Q6" s="1"/>
      <c r="R6" s="1"/>
      <c r="S6" s="1"/>
      <c r="T6" s="1"/>
      <c r="U6" s="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141"/>
      <c r="GZ6" s="141"/>
      <c r="HA6" s="141"/>
      <c r="HB6" s="141"/>
      <c r="HC6" s="141"/>
      <c r="HD6" s="141"/>
      <c r="HE6" s="141"/>
      <c r="HF6" s="141"/>
      <c r="HG6" s="141"/>
      <c r="HH6" s="141"/>
      <c r="HI6" s="141"/>
      <c r="HJ6" s="141"/>
      <c r="HK6" s="141"/>
      <c r="HL6" s="141"/>
      <c r="HM6" s="141"/>
      <c r="HN6" s="141"/>
      <c r="HO6" s="141"/>
      <c r="HP6" s="141"/>
      <c r="HQ6" s="141"/>
      <c r="HR6" s="141"/>
      <c r="HS6" s="141"/>
      <c r="HT6" s="141"/>
      <c r="HU6" s="141"/>
      <c r="HV6" s="141"/>
      <c r="HW6" s="141"/>
      <c r="HX6" s="141"/>
      <c r="HY6" s="141"/>
      <c r="HZ6" s="141"/>
      <c r="IA6" s="141"/>
      <c r="IB6" s="141"/>
      <c r="IC6" s="141"/>
      <c r="ID6" s="141"/>
      <c r="IE6" s="141"/>
      <c r="IF6" s="141"/>
      <c r="IG6" s="141"/>
      <c r="IH6" s="141"/>
      <c r="II6" s="141"/>
      <c r="IJ6" s="141"/>
      <c r="IK6" s="141"/>
      <c r="IL6" s="141"/>
      <c r="IM6" s="141"/>
      <c r="IN6" s="141"/>
      <c r="IO6" s="141"/>
      <c r="IP6" s="141"/>
      <c r="IQ6" s="141"/>
      <c r="IR6" s="141"/>
      <c r="IS6" s="141"/>
      <c r="IT6" s="141"/>
      <c r="IU6" s="141"/>
      <c r="IV6" s="141"/>
      <c r="IW6" s="141"/>
      <c r="IX6" s="141"/>
      <c r="IY6" s="141"/>
      <c r="IZ6" s="141"/>
      <c r="JA6" s="141"/>
      <c r="JB6" s="141"/>
      <c r="JC6" s="141"/>
      <c r="JD6" s="141"/>
      <c r="JE6" s="141"/>
      <c r="JF6" s="141"/>
      <c r="JG6" s="141"/>
      <c r="JH6" s="141"/>
      <c r="JI6" s="141"/>
      <c r="JJ6" s="141"/>
      <c r="JK6" s="141"/>
      <c r="JL6" s="141"/>
      <c r="JM6" s="141"/>
      <c r="JN6" s="141"/>
      <c r="JO6" s="141"/>
      <c r="JP6" s="141"/>
      <c r="JQ6" s="141"/>
      <c r="JR6" s="141"/>
      <c r="JS6" s="141"/>
    </row>
    <row r="7" spans="1:279" s="157" customFormat="1" ht="38.25" customHeight="1" thickTop="1" thickBot="1">
      <c r="A7" s="505" t="s">
        <v>629</v>
      </c>
      <c r="B7" s="506"/>
      <c r="C7" s="506"/>
      <c r="D7" s="506"/>
      <c r="E7" s="506"/>
      <c r="F7" s="507"/>
      <c r="G7" s="155"/>
      <c r="H7" s="508" t="s">
        <v>630</v>
      </c>
      <c r="I7" s="508"/>
      <c r="J7" s="508"/>
      <c r="K7" s="508" t="s">
        <v>631</v>
      </c>
      <c r="L7" s="508"/>
      <c r="M7" s="508"/>
      <c r="N7" s="509" t="s">
        <v>574</v>
      </c>
      <c r="O7" s="514" t="s">
        <v>632</v>
      </c>
      <c r="P7" s="516" t="s">
        <v>633</v>
      </c>
      <c r="Q7" s="519"/>
      <c r="R7" s="517"/>
      <c r="S7" s="516" t="s">
        <v>634</v>
      </c>
      <c r="T7" s="517"/>
      <c r="U7" s="518" t="s">
        <v>635</v>
      </c>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156"/>
      <c r="BZ7" s="156"/>
      <c r="CA7" s="156"/>
      <c r="CB7" s="156"/>
      <c r="CC7" s="156"/>
      <c r="CD7" s="156"/>
      <c r="CE7" s="156"/>
      <c r="CF7" s="156"/>
      <c r="CG7" s="156"/>
      <c r="CH7" s="156"/>
      <c r="CI7" s="156"/>
      <c r="CJ7" s="156"/>
      <c r="CK7" s="156"/>
      <c r="CL7" s="156"/>
      <c r="CM7" s="156"/>
      <c r="CN7" s="156"/>
      <c r="CO7" s="156"/>
      <c r="CP7" s="156"/>
      <c r="CQ7" s="156"/>
      <c r="CR7" s="156"/>
      <c r="CS7" s="156"/>
      <c r="CT7" s="156"/>
      <c r="CU7" s="156"/>
      <c r="CV7" s="156"/>
      <c r="CW7" s="156"/>
      <c r="CX7" s="156"/>
      <c r="CY7" s="156"/>
      <c r="CZ7" s="156"/>
      <c r="DA7" s="156"/>
      <c r="DB7" s="156"/>
      <c r="DC7" s="156"/>
      <c r="DD7" s="156"/>
      <c r="DE7" s="156"/>
      <c r="DF7" s="156"/>
      <c r="DG7" s="156"/>
      <c r="DH7" s="156"/>
      <c r="DI7" s="156"/>
      <c r="DJ7" s="156"/>
      <c r="DK7" s="156"/>
      <c r="DL7" s="156"/>
      <c r="DM7" s="156"/>
      <c r="DN7" s="156"/>
      <c r="DO7" s="156"/>
      <c r="DP7" s="156"/>
      <c r="DQ7" s="156"/>
      <c r="DR7" s="156"/>
      <c r="DS7" s="156"/>
      <c r="DT7" s="156"/>
      <c r="DU7" s="156"/>
      <c r="DV7" s="156"/>
      <c r="DW7" s="156"/>
      <c r="DX7" s="156"/>
      <c r="DY7" s="156"/>
      <c r="DZ7" s="156"/>
      <c r="EA7" s="156"/>
      <c r="EB7" s="156"/>
      <c r="EC7" s="156"/>
      <c r="ED7" s="156"/>
      <c r="EE7" s="156"/>
      <c r="EF7" s="156"/>
      <c r="EG7" s="156"/>
      <c r="EH7" s="156"/>
      <c r="EI7" s="156"/>
      <c r="EJ7" s="156"/>
      <c r="EK7" s="156"/>
      <c r="EL7" s="156"/>
      <c r="EM7" s="156"/>
      <c r="EN7" s="156"/>
      <c r="EO7" s="156"/>
      <c r="EP7" s="156"/>
      <c r="EQ7" s="156"/>
      <c r="ER7" s="156"/>
      <c r="ES7" s="156"/>
      <c r="ET7" s="156"/>
      <c r="EU7" s="156"/>
      <c r="EV7" s="156"/>
      <c r="EW7" s="156"/>
      <c r="EX7" s="156"/>
      <c r="EY7" s="156"/>
      <c r="EZ7" s="156"/>
      <c r="FA7" s="156"/>
      <c r="FB7" s="156"/>
      <c r="FC7" s="156"/>
      <c r="FD7" s="156"/>
      <c r="FE7" s="156"/>
      <c r="FF7" s="156"/>
      <c r="FG7" s="156"/>
      <c r="FH7" s="156"/>
      <c r="FI7" s="156"/>
      <c r="FJ7" s="156"/>
      <c r="FK7" s="156"/>
      <c r="FL7" s="156"/>
      <c r="FM7" s="156"/>
      <c r="FN7" s="156"/>
      <c r="FO7" s="156"/>
      <c r="FP7" s="156"/>
      <c r="FQ7" s="156"/>
      <c r="FR7" s="156"/>
      <c r="FS7" s="156"/>
      <c r="FT7" s="156"/>
      <c r="FU7" s="156"/>
    </row>
    <row r="8" spans="1:279" s="164" customFormat="1" ht="81" customHeight="1" thickTop="1" thickBot="1">
      <c r="A8" s="158" t="s">
        <v>27</v>
      </c>
      <c r="B8" s="158" t="s">
        <v>262</v>
      </c>
      <c r="C8" s="159" t="s">
        <v>203</v>
      </c>
      <c r="D8" s="160" t="s">
        <v>636</v>
      </c>
      <c r="E8" s="225" t="s">
        <v>207</v>
      </c>
      <c r="F8" s="225" t="s">
        <v>209</v>
      </c>
      <c r="G8" s="225" t="s">
        <v>211</v>
      </c>
      <c r="H8" s="161" t="s">
        <v>637</v>
      </c>
      <c r="I8" s="161" t="s">
        <v>565</v>
      </c>
      <c r="J8" s="161" t="s">
        <v>638</v>
      </c>
      <c r="K8" s="161" t="s">
        <v>637</v>
      </c>
      <c r="L8" s="161" t="s">
        <v>639</v>
      </c>
      <c r="M8" s="161" t="s">
        <v>638</v>
      </c>
      <c r="N8" s="509"/>
      <c r="O8" s="515"/>
      <c r="P8" s="162" t="s">
        <v>640</v>
      </c>
      <c r="Q8" s="162" t="s">
        <v>641</v>
      </c>
      <c r="R8" s="162" t="s">
        <v>642</v>
      </c>
      <c r="S8" s="162" t="s">
        <v>643</v>
      </c>
      <c r="T8" s="162" t="s">
        <v>644</v>
      </c>
      <c r="U8" s="518"/>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c r="DT8" s="163"/>
      <c r="DU8" s="163"/>
      <c r="DV8" s="163"/>
      <c r="DW8" s="163"/>
      <c r="DX8" s="163"/>
      <c r="DY8" s="163"/>
      <c r="DZ8" s="163"/>
      <c r="EA8" s="163"/>
      <c r="EB8" s="163"/>
      <c r="EC8" s="163"/>
      <c r="ED8" s="163"/>
      <c r="EE8" s="163"/>
      <c r="EF8" s="163"/>
      <c r="EG8" s="163"/>
      <c r="EH8" s="163"/>
      <c r="EI8" s="163"/>
      <c r="EJ8" s="163"/>
      <c r="EK8" s="163"/>
      <c r="EL8" s="163"/>
      <c r="EM8" s="163"/>
      <c r="EN8" s="163"/>
      <c r="EO8" s="163"/>
      <c r="EP8" s="163"/>
      <c r="EQ8" s="163"/>
      <c r="ER8" s="163"/>
      <c r="ES8" s="163"/>
      <c r="ET8" s="163"/>
      <c r="EU8" s="163"/>
      <c r="EV8" s="163"/>
      <c r="EW8" s="163"/>
      <c r="EX8" s="163"/>
      <c r="EY8" s="163"/>
      <c r="EZ8" s="163"/>
      <c r="FA8" s="163"/>
      <c r="FB8" s="163"/>
      <c r="FC8" s="163"/>
      <c r="FD8" s="163"/>
      <c r="FE8" s="163"/>
      <c r="FF8" s="163"/>
      <c r="FG8" s="163"/>
      <c r="FH8" s="163"/>
      <c r="FI8" s="163"/>
      <c r="FJ8" s="163"/>
      <c r="FK8" s="163"/>
      <c r="FL8" s="163"/>
      <c r="FM8" s="163"/>
      <c r="FN8" s="163"/>
      <c r="FO8" s="163"/>
      <c r="FP8" s="163"/>
      <c r="FQ8" s="163"/>
      <c r="FR8" s="163"/>
      <c r="FS8" s="163"/>
      <c r="FT8" s="163"/>
      <c r="FU8" s="163"/>
    </row>
    <row r="9" spans="1:279" s="165" customFormat="1" ht="10.5" customHeight="1" thickTop="1" thickBot="1">
      <c r="A9" s="520"/>
      <c r="B9" s="521"/>
      <c r="C9" s="521"/>
      <c r="D9" s="521"/>
      <c r="E9" s="521"/>
      <c r="F9" s="521"/>
      <c r="G9" s="521"/>
      <c r="H9" s="521"/>
      <c r="I9" s="521"/>
      <c r="J9" s="521"/>
      <c r="K9" s="521"/>
      <c r="L9" s="521"/>
      <c r="M9" s="521"/>
      <c r="N9" s="521"/>
      <c r="U9" s="166"/>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c r="BS9" s="167"/>
      <c r="BT9" s="167"/>
      <c r="BU9" s="167"/>
      <c r="BV9" s="167"/>
      <c r="BW9" s="167"/>
      <c r="BX9" s="167"/>
      <c r="BY9" s="167"/>
      <c r="BZ9" s="167"/>
      <c r="CA9" s="167"/>
      <c r="CB9" s="167"/>
      <c r="CC9" s="167"/>
      <c r="CD9" s="167"/>
      <c r="CE9" s="167"/>
      <c r="CF9" s="167"/>
      <c r="CG9" s="167"/>
      <c r="CH9" s="167"/>
      <c r="CI9" s="167"/>
      <c r="CJ9" s="167"/>
      <c r="CK9" s="167"/>
      <c r="CL9" s="167"/>
      <c r="CM9" s="167"/>
      <c r="CN9" s="167"/>
      <c r="CO9" s="167"/>
      <c r="CP9" s="167"/>
      <c r="CQ9" s="167"/>
      <c r="CR9" s="167"/>
      <c r="CS9" s="167"/>
      <c r="CT9" s="167"/>
      <c r="CU9" s="167"/>
      <c r="CV9" s="167"/>
      <c r="CW9" s="167"/>
      <c r="CX9" s="167"/>
      <c r="CY9" s="167"/>
      <c r="CZ9" s="167"/>
      <c r="DA9" s="167"/>
      <c r="DB9" s="167"/>
      <c r="DC9" s="167"/>
      <c r="DD9" s="167"/>
      <c r="DE9" s="167"/>
      <c r="DF9" s="167"/>
      <c r="DG9" s="167"/>
      <c r="DH9" s="167"/>
      <c r="DI9" s="167"/>
      <c r="DJ9" s="167"/>
      <c r="DK9" s="167"/>
      <c r="DL9" s="167"/>
      <c r="DM9" s="167"/>
      <c r="DN9" s="167"/>
      <c r="DO9" s="167"/>
      <c r="DP9" s="167"/>
      <c r="DQ9" s="167"/>
      <c r="DR9" s="167"/>
      <c r="DS9" s="167"/>
      <c r="DT9" s="167"/>
      <c r="DU9" s="167"/>
      <c r="DV9" s="167"/>
      <c r="DW9" s="167"/>
      <c r="DX9" s="167"/>
      <c r="DY9" s="167"/>
      <c r="DZ9" s="167"/>
      <c r="EA9" s="167"/>
      <c r="EB9" s="167"/>
      <c r="EC9" s="167"/>
      <c r="ED9" s="167"/>
      <c r="EE9" s="167"/>
      <c r="EF9" s="167"/>
      <c r="EG9" s="167"/>
      <c r="EH9" s="167"/>
      <c r="EI9" s="167"/>
      <c r="EJ9" s="167"/>
      <c r="EK9" s="167"/>
      <c r="EL9" s="167"/>
      <c r="EM9" s="167"/>
      <c r="EN9" s="167"/>
      <c r="EO9" s="167"/>
      <c r="EP9" s="167"/>
      <c r="EQ9" s="167"/>
      <c r="ER9" s="167"/>
      <c r="ES9" s="167"/>
      <c r="ET9" s="167"/>
      <c r="EU9" s="167"/>
      <c r="EV9" s="167"/>
      <c r="EW9" s="167"/>
      <c r="EX9" s="167"/>
      <c r="EY9" s="167"/>
      <c r="EZ9" s="167"/>
      <c r="FA9" s="167"/>
      <c r="FB9" s="167"/>
      <c r="FC9" s="167"/>
      <c r="FD9" s="167"/>
      <c r="FE9" s="167"/>
      <c r="FF9" s="167"/>
      <c r="FG9" s="167"/>
      <c r="FH9" s="167"/>
      <c r="FI9" s="167"/>
      <c r="FJ9" s="167"/>
      <c r="FK9" s="167"/>
      <c r="FL9" s="167"/>
      <c r="FM9" s="167"/>
      <c r="FN9" s="167"/>
      <c r="FO9" s="167"/>
      <c r="FP9" s="167"/>
      <c r="FQ9" s="167"/>
      <c r="FR9" s="167"/>
      <c r="FS9" s="167"/>
      <c r="FT9" s="167"/>
      <c r="FU9" s="167"/>
    </row>
    <row r="10" spans="1:279" s="168" customFormat="1" ht="15" customHeight="1">
      <c r="A10" s="493">
        <f>'Mapa Final'!A10</f>
        <v>1</v>
      </c>
      <c r="B10" s="490" t="str">
        <f>'Mapa Final'!B10</f>
        <v>Vencimiento de Términos</v>
      </c>
      <c r="C10" s="490" t="str">
        <f>'Mapa Final'!C10</f>
        <v>Afectación en la Prestación del Servicio de Justicia</v>
      </c>
      <c r="D10" s="490" t="str">
        <f>'Mapa Final'!D10</f>
        <v xml:space="preserve">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4.Demora en la entrega del reparto por parte de la Oficina de Apoyo.
5.Afectación del orden público, genera mayor demanda y congestión de la justicia.
</v>
      </c>
      <c r="E10" s="496" t="str">
        <f>'Mapa Final'!E10</f>
        <v xml:space="preserve"> Actuaciones procesales después del vencimiento de los términos legales  </v>
      </c>
      <c r="F10" s="496" t="str">
        <f>'Mapa Final'!F10</f>
        <v xml:space="preserve">Posibilidad de vulneración de los derechos fundamentales y economicos de los ciudadanos  debido a las  actuaciones procesales después del vencimiento de los términos legales  </v>
      </c>
      <c r="G10" s="496" t="str">
        <f>'Mapa Final'!G10</f>
        <v>Usuarios, productos y prácticas organizacionales</v>
      </c>
      <c r="H10" s="499" t="str">
        <f>'Mapa Final'!I10</f>
        <v>Muy Alta</v>
      </c>
      <c r="I10" s="502" t="str">
        <f>'Mapa Final'!L10</f>
        <v>Mayor</v>
      </c>
      <c r="J10" s="480" t="str">
        <f>'Mapa Final'!N10</f>
        <v xml:space="preserve">Alto </v>
      </c>
      <c r="K10" s="483" t="str">
        <f>'Mapa Final'!AA10</f>
        <v>Media</v>
      </c>
      <c r="L10" s="483" t="str">
        <f>'Mapa Final'!AE10</f>
        <v>Mayor</v>
      </c>
      <c r="M10" s="486" t="str">
        <f>'Mapa Final'!AG10</f>
        <v xml:space="preserve">Alto </v>
      </c>
      <c r="N10" s="483" t="str">
        <f>'Mapa Final'!AH10</f>
        <v>Reducir(mitigar)</v>
      </c>
      <c r="O10" s="522" t="s">
        <v>645</v>
      </c>
      <c r="P10" s="477"/>
      <c r="Q10" s="477"/>
      <c r="R10" s="477" t="s">
        <v>646</v>
      </c>
      <c r="S10" s="477" t="s">
        <v>647</v>
      </c>
      <c r="T10" s="477"/>
      <c r="U10" s="477" t="s">
        <v>648</v>
      </c>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row>
    <row r="11" spans="1:279" s="168" customFormat="1" ht="13.5" customHeight="1">
      <c r="A11" s="494"/>
      <c r="B11" s="491"/>
      <c r="C11" s="491"/>
      <c r="D11" s="491"/>
      <c r="E11" s="497"/>
      <c r="F11" s="497"/>
      <c r="G11" s="497"/>
      <c r="H11" s="500"/>
      <c r="I11" s="503"/>
      <c r="J11" s="481"/>
      <c r="K11" s="484"/>
      <c r="L11" s="484"/>
      <c r="M11" s="487"/>
      <c r="N11" s="484"/>
      <c r="O11" s="523"/>
      <c r="P11" s="478"/>
      <c r="Q11" s="478"/>
      <c r="R11" s="478"/>
      <c r="S11" s="478"/>
      <c r="T11" s="478"/>
      <c r="U11" s="478"/>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row>
    <row r="12" spans="1:279" s="168" customFormat="1" ht="13.5" customHeight="1">
      <c r="A12" s="494"/>
      <c r="B12" s="491"/>
      <c r="C12" s="491"/>
      <c r="D12" s="491"/>
      <c r="E12" s="497"/>
      <c r="F12" s="497"/>
      <c r="G12" s="497"/>
      <c r="H12" s="500"/>
      <c r="I12" s="503"/>
      <c r="J12" s="481"/>
      <c r="K12" s="484"/>
      <c r="L12" s="484"/>
      <c r="M12" s="487"/>
      <c r="N12" s="484"/>
      <c r="O12" s="523"/>
      <c r="P12" s="478"/>
      <c r="Q12" s="478"/>
      <c r="R12" s="478"/>
      <c r="S12" s="478"/>
      <c r="T12" s="478"/>
      <c r="U12" s="478"/>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row>
    <row r="13" spans="1:279" s="168" customFormat="1" ht="13.5" customHeight="1">
      <c r="A13" s="494"/>
      <c r="B13" s="491"/>
      <c r="C13" s="491"/>
      <c r="D13" s="491"/>
      <c r="E13" s="497"/>
      <c r="F13" s="497"/>
      <c r="G13" s="497"/>
      <c r="H13" s="500"/>
      <c r="I13" s="503"/>
      <c r="J13" s="481"/>
      <c r="K13" s="484"/>
      <c r="L13" s="484"/>
      <c r="M13" s="487"/>
      <c r="N13" s="484"/>
      <c r="O13" s="523"/>
      <c r="P13" s="478"/>
      <c r="Q13" s="478"/>
      <c r="R13" s="478"/>
      <c r="S13" s="478"/>
      <c r="T13" s="478"/>
      <c r="U13" s="478"/>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row>
    <row r="14" spans="1:279" s="168" customFormat="1" ht="238.5" customHeight="1" thickBot="1">
      <c r="A14" s="495"/>
      <c r="B14" s="492"/>
      <c r="C14" s="492"/>
      <c r="D14" s="492"/>
      <c r="E14" s="498"/>
      <c r="F14" s="498"/>
      <c r="G14" s="498"/>
      <c r="H14" s="501"/>
      <c r="I14" s="504"/>
      <c r="J14" s="482"/>
      <c r="K14" s="485"/>
      <c r="L14" s="485"/>
      <c r="M14" s="488"/>
      <c r="N14" s="485"/>
      <c r="O14" s="524"/>
      <c r="P14" s="479"/>
      <c r="Q14" s="479"/>
      <c r="R14" s="479"/>
      <c r="S14" s="479"/>
      <c r="T14" s="479"/>
      <c r="U14" s="479"/>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row>
    <row r="15" spans="1:279" s="168" customFormat="1" ht="15" customHeight="1">
      <c r="A15" s="493">
        <f>'Mapa Final'!A15</f>
        <v>2</v>
      </c>
      <c r="B15" s="490" t="str">
        <f>'Mapa Final'!B15</f>
        <v>Suspensión o no realización de las Audiencias Programadas</v>
      </c>
      <c r="C15" s="490" t="str">
        <f>'Mapa Final'!C15</f>
        <v>Afectación en la Prestación del Servicio de Justicia</v>
      </c>
      <c r="D15" s="490" t="str">
        <f>'Mapa Final'!D15</f>
        <v xml:space="preserve">1.Falta de herramientas tecnológicas que permitan el buen desarrollo de la audiencia (Sistema de Grabación, Software, Hardware, microfonos, diademas entre otros)
2.Programación de audiencias sin tener en cuenta tiempos de duración para su realización y los tiempos para publicación de audiencia.
3.Falta de comunicación oportuna, errores en la notificación a las partes interesadas externas
4.Carencia de internet, o energia y  conectividad adecuada para los  equipos en las sedes judiciales y salas de audiencias.
</v>
      </c>
      <c r="E15" s="496" t="str">
        <f>'Mapa Final'!E15</f>
        <v>Incumplimiento en la realización de las audiencias programadas</v>
      </c>
      <c r="F15" s="496" t="str">
        <f>'Mapa Final'!F15</f>
        <v>Posibilidad de vulneración de los derechos fundamentales  y economicos de los ciudadanos  debido al Incumplimiento en la realización de las audiencias programadas</v>
      </c>
      <c r="G15" s="496" t="str">
        <f>'Mapa Final'!G15</f>
        <v>Usuarios, productos y prácticas organizacionales</v>
      </c>
      <c r="H15" s="499" t="str">
        <f>'Mapa Final'!I15</f>
        <v>Media</v>
      </c>
      <c r="I15" s="502" t="str">
        <f>'Mapa Final'!L15</f>
        <v>Leve</v>
      </c>
      <c r="J15" s="480" t="str">
        <f>'Mapa Final'!N15</f>
        <v>Moderado</v>
      </c>
      <c r="K15" s="483" t="str">
        <f>'Mapa Final'!AA15</f>
        <v>Baja</v>
      </c>
      <c r="L15" s="483" t="str">
        <f>'Mapa Final'!AE15</f>
        <v>Leve</v>
      </c>
      <c r="M15" s="486" t="str">
        <f>'Mapa Final'!AG15</f>
        <v>Bajo</v>
      </c>
      <c r="N15" s="483" t="str">
        <f>'Mapa Final'!AH15</f>
        <v>Aceptar</v>
      </c>
      <c r="O15" s="522" t="s">
        <v>649</v>
      </c>
      <c r="P15" s="477"/>
      <c r="Q15" s="477"/>
      <c r="R15" s="477"/>
      <c r="S15" s="477" t="s">
        <v>650</v>
      </c>
      <c r="T15" s="477"/>
      <c r="U15" s="477" t="s">
        <v>648</v>
      </c>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row>
    <row r="16" spans="1:279" s="168" customFormat="1" ht="13.5" customHeight="1">
      <c r="A16" s="494"/>
      <c r="B16" s="491"/>
      <c r="C16" s="491"/>
      <c r="D16" s="491"/>
      <c r="E16" s="497"/>
      <c r="F16" s="497"/>
      <c r="G16" s="497"/>
      <c r="H16" s="500"/>
      <c r="I16" s="503"/>
      <c r="J16" s="481"/>
      <c r="K16" s="484"/>
      <c r="L16" s="484"/>
      <c r="M16" s="487"/>
      <c r="N16" s="484"/>
      <c r="O16" s="523"/>
      <c r="P16" s="478"/>
      <c r="Q16" s="478"/>
      <c r="R16" s="478"/>
      <c r="S16" s="478"/>
      <c r="T16" s="478"/>
      <c r="U16" s="478"/>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row>
    <row r="17" spans="1:177" s="168" customFormat="1" ht="13.5" customHeight="1">
      <c r="A17" s="494"/>
      <c r="B17" s="491"/>
      <c r="C17" s="491"/>
      <c r="D17" s="491"/>
      <c r="E17" s="497"/>
      <c r="F17" s="497"/>
      <c r="G17" s="497"/>
      <c r="H17" s="500"/>
      <c r="I17" s="503"/>
      <c r="J17" s="481"/>
      <c r="K17" s="484"/>
      <c r="L17" s="484"/>
      <c r="M17" s="487"/>
      <c r="N17" s="484"/>
      <c r="O17" s="523"/>
      <c r="P17" s="478"/>
      <c r="Q17" s="478"/>
      <c r="R17" s="478"/>
      <c r="S17" s="478"/>
      <c r="T17" s="478"/>
      <c r="U17" s="478"/>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row>
    <row r="18" spans="1:177" s="168" customFormat="1" ht="13.5" customHeight="1">
      <c r="A18" s="494"/>
      <c r="B18" s="491"/>
      <c r="C18" s="491"/>
      <c r="D18" s="491"/>
      <c r="E18" s="497"/>
      <c r="F18" s="497"/>
      <c r="G18" s="497"/>
      <c r="H18" s="500"/>
      <c r="I18" s="503"/>
      <c r="J18" s="481"/>
      <c r="K18" s="484"/>
      <c r="L18" s="484"/>
      <c r="M18" s="487"/>
      <c r="N18" s="484"/>
      <c r="O18" s="523"/>
      <c r="P18" s="478"/>
      <c r="Q18" s="478"/>
      <c r="R18" s="478"/>
      <c r="S18" s="478"/>
      <c r="T18" s="478"/>
      <c r="U18" s="478"/>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row>
    <row r="19" spans="1:177" s="168" customFormat="1" ht="255.75" customHeight="1" thickBot="1">
      <c r="A19" s="495"/>
      <c r="B19" s="492"/>
      <c r="C19" s="492"/>
      <c r="D19" s="492"/>
      <c r="E19" s="498"/>
      <c r="F19" s="498"/>
      <c r="G19" s="498"/>
      <c r="H19" s="501"/>
      <c r="I19" s="504"/>
      <c r="J19" s="482"/>
      <c r="K19" s="485"/>
      <c r="L19" s="485"/>
      <c r="M19" s="488"/>
      <c r="N19" s="485"/>
      <c r="O19" s="524"/>
      <c r="P19" s="479"/>
      <c r="Q19" s="479"/>
      <c r="R19" s="479"/>
      <c r="S19" s="479"/>
      <c r="T19" s="479"/>
      <c r="U19" s="479"/>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row>
    <row r="20" spans="1:177" ht="15" customHeight="1">
      <c r="A20" s="493">
        <f>'Mapa Final'!A20</f>
        <v>3</v>
      </c>
      <c r="B20" s="490" t="str">
        <f>'Mapa Final'!B20</f>
        <v>Incumplimiento de los objetivos y metas trazadas para el cumplimiento de los términos legales.</v>
      </c>
      <c r="C20" s="490" t="str">
        <f>'Mapa Final'!C20</f>
        <v>Incumplimiento de las metas establecidas</v>
      </c>
      <c r="D20" s="490" t="str">
        <f>'Mapa Final'!D20</f>
        <v xml:space="preserve">1.Imprecisión al establecer lineamientos de planeaciòn  para el desarrollo de las tareas propias del despacho.
2.Deficiencia en las competencias necesarias del personal del despacho. 
3.Insuficiencia de equipos, falla de los equipos y soporte tecnológicos para el trabajo presencial y  virtual.
5.Insuficiencia de personal para la carga laboral presentada.
</v>
      </c>
      <c r="E20" s="496" t="str">
        <f>'Mapa Final'!E20</f>
        <v>Alto  volumen  de los trámites procesales</v>
      </c>
      <c r="F20" s="496" t="str">
        <f>'Mapa Final'!F20</f>
        <v>Posibilidad de Incumplimiento de las metas establecidas debido al alto de volumen  de trámites procesales</v>
      </c>
      <c r="G20" s="496" t="str">
        <f>'Mapa Final'!G20</f>
        <v>Usuarios, productos y prácticas organizacionales</v>
      </c>
      <c r="H20" s="499" t="str">
        <f>'Mapa Final'!I20</f>
        <v>Muy Alta</v>
      </c>
      <c r="I20" s="502" t="str">
        <f>'Mapa Final'!L20</f>
        <v>Leve</v>
      </c>
      <c r="J20" s="480" t="str">
        <f>'Mapa Final'!N20</f>
        <v xml:space="preserve">Alto </v>
      </c>
      <c r="K20" s="483" t="str">
        <f>'Mapa Final'!AA20</f>
        <v>Media</v>
      </c>
      <c r="L20" s="483" t="str">
        <f>'Mapa Final'!AE20</f>
        <v>Leve</v>
      </c>
      <c r="M20" s="486" t="str">
        <f>'Mapa Final'!AG20</f>
        <v>Moderado</v>
      </c>
      <c r="N20" s="483" t="str">
        <f>'Mapa Final'!AH20</f>
        <v>Aceptar</v>
      </c>
      <c r="O20" s="522" t="s">
        <v>651</v>
      </c>
      <c r="P20" s="477"/>
      <c r="Q20" s="477"/>
      <c r="R20" s="477"/>
      <c r="S20" s="477" t="s">
        <v>652</v>
      </c>
      <c r="T20" s="477"/>
      <c r="U20" s="477" t="s">
        <v>648</v>
      </c>
      <c r="V20" s="34"/>
      <c r="W20" s="34"/>
    </row>
    <row r="21" spans="1:177">
      <c r="A21" s="494"/>
      <c r="B21" s="491"/>
      <c r="C21" s="491"/>
      <c r="D21" s="491"/>
      <c r="E21" s="497"/>
      <c r="F21" s="497"/>
      <c r="G21" s="497"/>
      <c r="H21" s="500"/>
      <c r="I21" s="503"/>
      <c r="J21" s="481"/>
      <c r="K21" s="484"/>
      <c r="L21" s="484"/>
      <c r="M21" s="487"/>
      <c r="N21" s="484"/>
      <c r="O21" s="523"/>
      <c r="P21" s="478"/>
      <c r="Q21" s="478"/>
      <c r="R21" s="478"/>
      <c r="S21" s="478"/>
      <c r="T21" s="478"/>
      <c r="U21" s="478"/>
      <c r="V21" s="34"/>
      <c r="W21" s="34"/>
    </row>
    <row r="22" spans="1:177">
      <c r="A22" s="494"/>
      <c r="B22" s="491"/>
      <c r="C22" s="491"/>
      <c r="D22" s="491"/>
      <c r="E22" s="497"/>
      <c r="F22" s="497"/>
      <c r="G22" s="497"/>
      <c r="H22" s="500"/>
      <c r="I22" s="503"/>
      <c r="J22" s="481"/>
      <c r="K22" s="484"/>
      <c r="L22" s="484"/>
      <c r="M22" s="487"/>
      <c r="N22" s="484"/>
      <c r="O22" s="523"/>
      <c r="P22" s="478"/>
      <c r="Q22" s="478"/>
      <c r="R22" s="478"/>
      <c r="S22" s="478"/>
      <c r="T22" s="478"/>
      <c r="U22" s="478"/>
      <c r="V22" s="34"/>
      <c r="W22" s="34"/>
    </row>
    <row r="23" spans="1:177">
      <c r="A23" s="494"/>
      <c r="B23" s="491"/>
      <c r="C23" s="491"/>
      <c r="D23" s="491"/>
      <c r="E23" s="497"/>
      <c r="F23" s="497"/>
      <c r="G23" s="497"/>
      <c r="H23" s="500"/>
      <c r="I23" s="503"/>
      <c r="J23" s="481"/>
      <c r="K23" s="484"/>
      <c r="L23" s="484"/>
      <c r="M23" s="487"/>
      <c r="N23" s="484"/>
      <c r="O23" s="523"/>
      <c r="P23" s="478"/>
      <c r="Q23" s="478"/>
      <c r="R23" s="478"/>
      <c r="S23" s="478"/>
      <c r="T23" s="478"/>
      <c r="U23" s="478"/>
      <c r="V23" s="34"/>
      <c r="W23" s="34"/>
    </row>
    <row r="24" spans="1:177" ht="307.5" customHeight="1" thickBot="1">
      <c r="A24" s="495"/>
      <c r="B24" s="492"/>
      <c r="C24" s="492"/>
      <c r="D24" s="492"/>
      <c r="E24" s="498"/>
      <c r="F24" s="498"/>
      <c r="G24" s="498"/>
      <c r="H24" s="501"/>
      <c r="I24" s="504"/>
      <c r="J24" s="482"/>
      <c r="K24" s="485"/>
      <c r="L24" s="485"/>
      <c r="M24" s="488"/>
      <c r="N24" s="485"/>
      <c r="O24" s="524"/>
      <c r="P24" s="479"/>
      <c r="Q24" s="479"/>
      <c r="R24" s="479"/>
      <c r="S24" s="479"/>
      <c r="T24" s="479"/>
      <c r="U24" s="479"/>
      <c r="V24" s="34"/>
      <c r="W24" s="34"/>
    </row>
    <row r="25" spans="1:177" ht="15" customHeight="1">
      <c r="A25" s="493">
        <f>'Mapa Final'!A25</f>
        <v>4</v>
      </c>
      <c r="B25" s="490" t="str">
        <f>'Mapa Final'!B25</f>
        <v xml:space="preserve">Inexactitud en el registro de la gestion de los procesos misionales y actuaciones administrativa </v>
      </c>
      <c r="C25" s="490" t="str">
        <f>'Mapa Final'!C25</f>
        <v>Incumplimiento de las metas establecidas</v>
      </c>
      <c r="D25" s="490" t="str">
        <f>'Mapa Final'!D25</f>
        <v xml:space="preserve">1.  información con error o no  registrada en los aplicativos Justicia XXI, SIERJU-BI, one drive y mercurio.
2.Insuficiencia de personal para la carga laboral presentada. 
3.Fallas en la funcionalidad de los aplicativos    
4.Incremento de solicitudes  por la  alta demanda judiciales 
5.Inexistencia de control del registro de la información. </v>
      </c>
      <c r="E25" s="496" t="str">
        <f>'Mapa Final'!E25</f>
        <v xml:space="preserve">Inadecuado registro de la gestion de los procesos misionales y actuaciones administrativa </v>
      </c>
      <c r="F25" s="496" t="str">
        <f>'Mapa Final'!F25</f>
        <v xml:space="preserve">Posibilidad de incumplimiento de las metas establecidas debido al  inadecuado registro de la gestion de los procesos misionales y actuaciones administrativa </v>
      </c>
      <c r="G25" s="496" t="str">
        <f>'Mapa Final'!G25</f>
        <v>Usuarios, productos y prácticas organizacionales</v>
      </c>
      <c r="H25" s="499" t="str">
        <f>'Mapa Final'!I25</f>
        <v>Muy Alta</v>
      </c>
      <c r="I25" s="502" t="str">
        <f>'Mapa Final'!L25</f>
        <v>Leve</v>
      </c>
      <c r="J25" s="480" t="str">
        <f>'Mapa Final'!N25</f>
        <v xml:space="preserve">Alto </v>
      </c>
      <c r="K25" s="483" t="str">
        <f>'Mapa Final'!AA25</f>
        <v>Media</v>
      </c>
      <c r="L25" s="483" t="str">
        <f>'Mapa Final'!AE25</f>
        <v>Leve</v>
      </c>
      <c r="M25" s="486" t="str">
        <f>'Mapa Final'!AG25</f>
        <v>Moderado</v>
      </c>
      <c r="N25" s="483" t="str">
        <f>'Mapa Final'!AH25</f>
        <v>Aceptar</v>
      </c>
      <c r="O25" s="522" t="s">
        <v>653</v>
      </c>
      <c r="P25" s="477"/>
      <c r="Q25" s="477"/>
      <c r="R25" s="477"/>
      <c r="S25" s="477" t="s">
        <v>652</v>
      </c>
      <c r="T25" s="477"/>
      <c r="U25" s="477" t="s">
        <v>648</v>
      </c>
    </row>
    <row r="26" spans="1:177">
      <c r="A26" s="494"/>
      <c r="B26" s="491"/>
      <c r="C26" s="491"/>
      <c r="D26" s="491"/>
      <c r="E26" s="497"/>
      <c r="F26" s="497"/>
      <c r="G26" s="497"/>
      <c r="H26" s="500"/>
      <c r="I26" s="503"/>
      <c r="J26" s="481"/>
      <c r="K26" s="484"/>
      <c r="L26" s="484"/>
      <c r="M26" s="487"/>
      <c r="N26" s="484"/>
      <c r="O26" s="523"/>
      <c r="P26" s="478"/>
      <c r="Q26" s="478"/>
      <c r="R26" s="478"/>
      <c r="S26" s="478"/>
      <c r="T26" s="478"/>
      <c r="U26" s="478"/>
    </row>
    <row r="27" spans="1:177">
      <c r="A27" s="494"/>
      <c r="B27" s="491"/>
      <c r="C27" s="491"/>
      <c r="D27" s="491"/>
      <c r="E27" s="497"/>
      <c r="F27" s="497"/>
      <c r="G27" s="497"/>
      <c r="H27" s="500"/>
      <c r="I27" s="503"/>
      <c r="J27" s="481"/>
      <c r="K27" s="484"/>
      <c r="L27" s="484"/>
      <c r="M27" s="487"/>
      <c r="N27" s="484"/>
      <c r="O27" s="523"/>
      <c r="P27" s="478"/>
      <c r="Q27" s="478"/>
      <c r="R27" s="478"/>
      <c r="S27" s="478"/>
      <c r="T27" s="478"/>
      <c r="U27" s="478"/>
    </row>
    <row r="28" spans="1:177">
      <c r="A28" s="494"/>
      <c r="B28" s="491"/>
      <c r="C28" s="491"/>
      <c r="D28" s="491"/>
      <c r="E28" s="497"/>
      <c r="F28" s="497"/>
      <c r="G28" s="497"/>
      <c r="H28" s="500"/>
      <c r="I28" s="503"/>
      <c r="J28" s="481"/>
      <c r="K28" s="484"/>
      <c r="L28" s="484"/>
      <c r="M28" s="487"/>
      <c r="N28" s="484"/>
      <c r="O28" s="523"/>
      <c r="P28" s="478"/>
      <c r="Q28" s="478"/>
      <c r="R28" s="478"/>
      <c r="S28" s="478"/>
      <c r="T28" s="478"/>
      <c r="U28" s="478"/>
    </row>
    <row r="29" spans="1:177" ht="254.25" customHeight="1" thickBot="1">
      <c r="A29" s="495"/>
      <c r="B29" s="492"/>
      <c r="C29" s="492"/>
      <c r="D29" s="492"/>
      <c r="E29" s="498"/>
      <c r="F29" s="498"/>
      <c r="G29" s="498"/>
      <c r="H29" s="501"/>
      <c r="I29" s="504"/>
      <c r="J29" s="482"/>
      <c r="K29" s="485"/>
      <c r="L29" s="485"/>
      <c r="M29" s="488"/>
      <c r="N29" s="485"/>
      <c r="O29" s="524"/>
      <c r="P29" s="479"/>
      <c r="Q29" s="479"/>
      <c r="R29" s="479"/>
      <c r="S29" s="479"/>
      <c r="T29" s="479"/>
      <c r="U29" s="479"/>
    </row>
    <row r="30" spans="1:177" ht="15" customHeight="1">
      <c r="A30" s="493">
        <f>'Mapa Final'!A30</f>
        <v>5</v>
      </c>
      <c r="B30" s="490" t="str">
        <f>'Mapa Final'!B30</f>
        <v>Inconsistencias en el reparto</v>
      </c>
      <c r="C30" s="490" t="str">
        <f>'Mapa Final'!C30</f>
        <v>Incumplimiento de las metas establecidas</v>
      </c>
      <c r="D30" s="490" t="str">
        <f>'Mapa Final'!D30</f>
        <v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los procesos ejecutivos  entre los Despachos competentes, dentro del término establecido. 
5. Errores en el diligenciamiento del acta de reparto.
</v>
      </c>
      <c r="E30" s="496" t="str">
        <f>'Mapa Final'!E30</f>
        <v>Falencia en la gestión, control y seguimiento del proceso de reparto en procesos ejecutivos.</v>
      </c>
      <c r="F30" s="496" t="str">
        <f>'Mapa Final'!F30</f>
        <v>Posibilidad de incumplimiento de las metas establecidas debido a la falencia en la gestión, control y seguimiento del proceso de reparto</v>
      </c>
      <c r="G30" s="496" t="str">
        <f>'Mapa Final'!G30</f>
        <v>Ejecución y Administración de Procesos</v>
      </c>
      <c r="H30" s="499" t="str">
        <f>'Mapa Final'!I30</f>
        <v>Muy Alta</v>
      </c>
      <c r="I30" s="502" t="str">
        <f>'Mapa Final'!L30</f>
        <v>Leve</v>
      </c>
      <c r="J30" s="480" t="str">
        <f>'Mapa Final'!N30</f>
        <v xml:space="preserve">Alto </v>
      </c>
      <c r="K30" s="483" t="str">
        <f>'Mapa Final'!AA30</f>
        <v>Media</v>
      </c>
      <c r="L30" s="483" t="str">
        <f>'Mapa Final'!AE30</f>
        <v>Leve</v>
      </c>
      <c r="M30" s="486" t="str">
        <f>'Mapa Final'!AG30</f>
        <v>Moderado</v>
      </c>
      <c r="N30" s="483" t="str">
        <f>'Mapa Final'!AH30</f>
        <v>Aceptar</v>
      </c>
      <c r="O30" s="522" t="s">
        <v>654</v>
      </c>
      <c r="P30" s="477"/>
      <c r="Q30" s="477"/>
      <c r="R30" s="477"/>
      <c r="S30" s="477" t="s">
        <v>655</v>
      </c>
      <c r="T30" s="477"/>
      <c r="U30" s="477" t="s">
        <v>648</v>
      </c>
    </row>
    <row r="31" spans="1:177">
      <c r="A31" s="494"/>
      <c r="B31" s="491"/>
      <c r="C31" s="491"/>
      <c r="D31" s="491"/>
      <c r="E31" s="497"/>
      <c r="F31" s="497"/>
      <c r="G31" s="497"/>
      <c r="H31" s="500"/>
      <c r="I31" s="503"/>
      <c r="J31" s="481"/>
      <c r="K31" s="484"/>
      <c r="L31" s="484"/>
      <c r="M31" s="487"/>
      <c r="N31" s="484"/>
      <c r="O31" s="523"/>
      <c r="P31" s="478"/>
      <c r="Q31" s="478"/>
      <c r="R31" s="478"/>
      <c r="S31" s="478"/>
      <c r="T31" s="478"/>
      <c r="U31" s="478"/>
    </row>
    <row r="32" spans="1:177">
      <c r="A32" s="494"/>
      <c r="B32" s="491"/>
      <c r="C32" s="491"/>
      <c r="D32" s="491"/>
      <c r="E32" s="497"/>
      <c r="F32" s="497"/>
      <c r="G32" s="497"/>
      <c r="H32" s="500"/>
      <c r="I32" s="503"/>
      <c r="J32" s="481"/>
      <c r="K32" s="484"/>
      <c r="L32" s="484"/>
      <c r="M32" s="487"/>
      <c r="N32" s="484"/>
      <c r="O32" s="523"/>
      <c r="P32" s="478"/>
      <c r="Q32" s="478"/>
      <c r="R32" s="478"/>
      <c r="S32" s="478"/>
      <c r="T32" s="478"/>
      <c r="U32" s="478"/>
    </row>
    <row r="33" spans="1:21">
      <c r="A33" s="494"/>
      <c r="B33" s="491"/>
      <c r="C33" s="491"/>
      <c r="D33" s="491"/>
      <c r="E33" s="497"/>
      <c r="F33" s="497"/>
      <c r="G33" s="497"/>
      <c r="H33" s="500"/>
      <c r="I33" s="503"/>
      <c r="J33" s="481"/>
      <c r="K33" s="484"/>
      <c r="L33" s="484"/>
      <c r="M33" s="487"/>
      <c r="N33" s="484"/>
      <c r="O33" s="523"/>
      <c r="P33" s="478"/>
      <c r="Q33" s="478"/>
      <c r="R33" s="478"/>
      <c r="S33" s="478"/>
      <c r="T33" s="478"/>
      <c r="U33" s="478"/>
    </row>
    <row r="34" spans="1:21" ht="230.25" customHeight="1" thickBot="1">
      <c r="A34" s="495"/>
      <c r="B34" s="492"/>
      <c r="C34" s="492"/>
      <c r="D34" s="492"/>
      <c r="E34" s="498"/>
      <c r="F34" s="498"/>
      <c r="G34" s="498"/>
      <c r="H34" s="501"/>
      <c r="I34" s="504"/>
      <c r="J34" s="482"/>
      <c r="K34" s="485"/>
      <c r="L34" s="485"/>
      <c r="M34" s="488"/>
      <c r="N34" s="485"/>
      <c r="O34" s="524"/>
      <c r="P34" s="479"/>
      <c r="Q34" s="479"/>
      <c r="R34" s="479"/>
      <c r="S34" s="479"/>
      <c r="T34" s="479"/>
      <c r="U34" s="479"/>
    </row>
    <row r="35" spans="1:21" ht="15" customHeight="1">
      <c r="A35" s="493">
        <f>'Mapa Final'!A35</f>
        <v>6</v>
      </c>
      <c r="B35" s="490" t="str">
        <f>'Mapa Final'!B35</f>
        <v>Error en las notificaciones judiicales</v>
      </c>
      <c r="C35" s="490" t="str">
        <f>'Mapa Final'!C35</f>
        <v>Afectación en la Prestación del Servicio de Justicia</v>
      </c>
      <c r="D35" s="490" t="str">
        <f>'Mapa Final'!D35</f>
        <v>1. Falta de seguimiento y control del cumplimiento efectivo de la actividad asignada. 
2. Falta de informaciòn en terminos de calidad, suficiencia y pertinencia para realizar la actividad (correos errados, direcciones erradas de las partes, información incompleta en la providencia). 
3. Falta de recursos, medios electrònicos y tecnològicos para el cumplimiento de la actividad.  
4.Carencia de vinculaciòn de las partes y terceros que genera nulidades, demoras en el proceso.</v>
      </c>
      <c r="E35" s="496" t="str">
        <f>'Mapa Final'!E35</f>
        <v xml:space="preserve">Inadecuada comunicación de las notificaciones judiciales </v>
      </c>
      <c r="F35" s="496" t="str">
        <f>'Mapa Final'!F35</f>
        <v xml:space="preserve">Posibilidad de incumplimiento de las metas establecidas debido a la inadecuada comunicación de las notificaciones judiciales </v>
      </c>
      <c r="G35" s="496" t="str">
        <f>'Mapa Final'!G35</f>
        <v>Ejecución y Administración de Procesos</v>
      </c>
      <c r="H35" s="499" t="str">
        <f>'Mapa Final'!I35</f>
        <v>Muy Alta</v>
      </c>
      <c r="I35" s="502" t="str">
        <f>'Mapa Final'!L35</f>
        <v>Leve</v>
      </c>
      <c r="J35" s="480" t="str">
        <f>'Mapa Final'!N35</f>
        <v xml:space="preserve">Alto </v>
      </c>
      <c r="K35" s="483" t="str">
        <f>'Mapa Final'!AA35</f>
        <v>Media</v>
      </c>
      <c r="L35" s="483" t="str">
        <f>'Mapa Final'!AE35</f>
        <v>Leve</v>
      </c>
      <c r="M35" s="486" t="str">
        <f>'Mapa Final'!AG35</f>
        <v>Moderado</v>
      </c>
      <c r="N35" s="483" t="str">
        <f>'Mapa Final'!AH35</f>
        <v>Aceptar</v>
      </c>
      <c r="O35" s="489" t="s">
        <v>656</v>
      </c>
      <c r="P35" s="477"/>
      <c r="Q35" s="477"/>
      <c r="R35" s="477"/>
      <c r="S35" s="477" t="s">
        <v>652</v>
      </c>
      <c r="T35" s="477"/>
      <c r="U35" s="477" t="s">
        <v>648</v>
      </c>
    </row>
    <row r="36" spans="1:21">
      <c r="A36" s="494"/>
      <c r="B36" s="491"/>
      <c r="C36" s="491"/>
      <c r="D36" s="491"/>
      <c r="E36" s="497"/>
      <c r="F36" s="497"/>
      <c r="G36" s="497"/>
      <c r="H36" s="500"/>
      <c r="I36" s="503"/>
      <c r="J36" s="481"/>
      <c r="K36" s="484"/>
      <c r="L36" s="484"/>
      <c r="M36" s="487"/>
      <c r="N36" s="484"/>
      <c r="O36" s="478"/>
      <c r="P36" s="478"/>
      <c r="Q36" s="478"/>
      <c r="R36" s="478"/>
      <c r="S36" s="478"/>
      <c r="T36" s="478"/>
      <c r="U36" s="478"/>
    </row>
    <row r="37" spans="1:21">
      <c r="A37" s="494"/>
      <c r="B37" s="491"/>
      <c r="C37" s="491"/>
      <c r="D37" s="491"/>
      <c r="E37" s="497"/>
      <c r="F37" s="497"/>
      <c r="G37" s="497"/>
      <c r="H37" s="500"/>
      <c r="I37" s="503"/>
      <c r="J37" s="481"/>
      <c r="K37" s="484"/>
      <c r="L37" s="484"/>
      <c r="M37" s="487"/>
      <c r="N37" s="484"/>
      <c r="O37" s="478"/>
      <c r="P37" s="478"/>
      <c r="Q37" s="478"/>
      <c r="R37" s="478"/>
      <c r="S37" s="478"/>
      <c r="T37" s="478"/>
      <c r="U37" s="478"/>
    </row>
    <row r="38" spans="1:21">
      <c r="A38" s="494"/>
      <c r="B38" s="491"/>
      <c r="C38" s="491"/>
      <c r="D38" s="491"/>
      <c r="E38" s="497"/>
      <c r="F38" s="497"/>
      <c r="G38" s="497"/>
      <c r="H38" s="500"/>
      <c r="I38" s="503"/>
      <c r="J38" s="481"/>
      <c r="K38" s="484"/>
      <c r="L38" s="484"/>
      <c r="M38" s="487"/>
      <c r="N38" s="484"/>
      <c r="O38" s="478"/>
      <c r="P38" s="478"/>
      <c r="Q38" s="478"/>
      <c r="R38" s="478"/>
      <c r="S38" s="478"/>
      <c r="T38" s="478"/>
      <c r="U38" s="478"/>
    </row>
    <row r="39" spans="1:21" ht="234.75" customHeight="1" thickBot="1">
      <c r="A39" s="495"/>
      <c r="B39" s="492"/>
      <c r="C39" s="492"/>
      <c r="D39" s="492"/>
      <c r="E39" s="498"/>
      <c r="F39" s="498"/>
      <c r="G39" s="498"/>
      <c r="H39" s="501"/>
      <c r="I39" s="504"/>
      <c r="J39" s="482"/>
      <c r="K39" s="485"/>
      <c r="L39" s="485"/>
      <c r="M39" s="488"/>
      <c r="N39" s="485"/>
      <c r="O39" s="479"/>
      <c r="P39" s="479"/>
      <c r="Q39" s="479"/>
      <c r="R39" s="479"/>
      <c r="S39" s="479"/>
      <c r="T39" s="479"/>
      <c r="U39" s="479"/>
    </row>
    <row r="40" spans="1:21">
      <c r="A40" s="493">
        <f>'Mapa Final'!A40</f>
        <v>7</v>
      </c>
      <c r="B40" s="490" t="str">
        <f>'Mapa Final'!B40</f>
        <v>Pérdida de documentos</v>
      </c>
      <c r="C40" s="490" t="str">
        <f>'Mapa Final'!C40</f>
        <v>Afectación en la Prestación del Servicio de Justicia</v>
      </c>
      <c r="D40" s="490"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496" t="str">
        <f>'Mapa Final'!E40</f>
        <v>Extravío de documentos temporal o definitivo de los procesos judiciales</v>
      </c>
      <c r="F40" s="496" t="str">
        <f>'Mapa Final'!F40</f>
        <v>Posibilidad de la afectación en la Prestación del Servicio de Justicia debido al extravío de documentos temporal o definitivo de los procesos judiciales</v>
      </c>
      <c r="G40" s="496" t="str">
        <f>'Mapa Final'!G40</f>
        <v>Usuarios, productos y prácticas organizacionales</v>
      </c>
      <c r="H40" s="499" t="str">
        <f>'Mapa Final'!I40</f>
        <v>Muy Alta</v>
      </c>
      <c r="I40" s="502" t="str">
        <f>'Mapa Final'!L40</f>
        <v>Leve</v>
      </c>
      <c r="J40" s="480" t="str">
        <f>'Mapa Final'!N40</f>
        <v xml:space="preserve">Alto </v>
      </c>
      <c r="K40" s="483" t="str">
        <f>'Mapa Final'!AA40</f>
        <v>Media</v>
      </c>
      <c r="L40" s="483" t="str">
        <f>'Mapa Final'!AE40</f>
        <v>Leve</v>
      </c>
      <c r="M40" s="486" t="str">
        <f>'Mapa Final'!AG40</f>
        <v>Moderado</v>
      </c>
      <c r="N40" s="483" t="str">
        <f>'Mapa Final'!AH40</f>
        <v>Aceptar</v>
      </c>
      <c r="O40" s="489" t="s">
        <v>657</v>
      </c>
      <c r="Q40" s="477"/>
      <c r="R40" s="477"/>
      <c r="S40" s="477" t="s">
        <v>658</v>
      </c>
      <c r="T40" s="477"/>
      <c r="U40" s="477" t="s">
        <v>648</v>
      </c>
    </row>
    <row r="41" spans="1:21">
      <c r="A41" s="494"/>
      <c r="B41" s="491"/>
      <c r="C41" s="491"/>
      <c r="D41" s="491"/>
      <c r="E41" s="497"/>
      <c r="F41" s="497"/>
      <c r="G41" s="497"/>
      <c r="H41" s="500"/>
      <c r="I41" s="503"/>
      <c r="J41" s="481"/>
      <c r="K41" s="484"/>
      <c r="L41" s="484"/>
      <c r="M41" s="487"/>
      <c r="N41" s="484"/>
      <c r="O41" s="478"/>
      <c r="Q41" s="478"/>
      <c r="R41" s="478"/>
      <c r="S41" s="478"/>
      <c r="T41" s="478"/>
      <c r="U41" s="478"/>
    </row>
    <row r="42" spans="1:21">
      <c r="A42" s="494"/>
      <c r="B42" s="491"/>
      <c r="C42" s="491"/>
      <c r="D42" s="491"/>
      <c r="E42" s="497"/>
      <c r="F42" s="497"/>
      <c r="G42" s="497"/>
      <c r="H42" s="500"/>
      <c r="I42" s="503"/>
      <c r="J42" s="481"/>
      <c r="K42" s="484"/>
      <c r="L42" s="484"/>
      <c r="M42" s="487"/>
      <c r="N42" s="484"/>
      <c r="O42" s="478"/>
      <c r="Q42" s="478"/>
      <c r="R42" s="478"/>
      <c r="S42" s="478"/>
      <c r="T42" s="478"/>
      <c r="U42" s="478"/>
    </row>
    <row r="43" spans="1:21">
      <c r="A43" s="494"/>
      <c r="B43" s="491"/>
      <c r="C43" s="491"/>
      <c r="D43" s="491"/>
      <c r="E43" s="497"/>
      <c r="F43" s="497"/>
      <c r="G43" s="497"/>
      <c r="H43" s="500"/>
      <c r="I43" s="503"/>
      <c r="J43" s="481"/>
      <c r="K43" s="484"/>
      <c r="L43" s="484"/>
      <c r="M43" s="487"/>
      <c r="N43" s="484"/>
      <c r="O43" s="478"/>
      <c r="Q43" s="478"/>
      <c r="R43" s="478"/>
      <c r="S43" s="478"/>
      <c r="T43" s="478"/>
      <c r="U43" s="478"/>
    </row>
    <row r="44" spans="1:21" ht="194.25" customHeight="1" thickBot="1">
      <c r="A44" s="495"/>
      <c r="B44" s="492"/>
      <c r="C44" s="492"/>
      <c r="D44" s="492"/>
      <c r="E44" s="498"/>
      <c r="F44" s="498"/>
      <c r="G44" s="498"/>
      <c r="H44" s="501"/>
      <c r="I44" s="504"/>
      <c r="J44" s="482"/>
      <c r="K44" s="485"/>
      <c r="L44" s="485"/>
      <c r="M44" s="488"/>
      <c r="N44" s="485"/>
      <c r="O44" s="479"/>
      <c r="Q44" s="479"/>
      <c r="R44" s="479"/>
      <c r="S44" s="479"/>
      <c r="T44" s="479"/>
      <c r="U44" s="479"/>
    </row>
    <row r="45" spans="1:21">
      <c r="A45" s="493">
        <f>'Mapa Final'!A45</f>
        <v>8</v>
      </c>
      <c r="B45" s="490" t="str">
        <f>'Mapa Final'!B45</f>
        <v>Corrupción</v>
      </c>
      <c r="C45" s="490" t="str">
        <f>'Mapa Final'!C45</f>
        <v>Reputacional (Corrupción)</v>
      </c>
      <c r="D45" s="490" t="str">
        <f>'Mapa Final'!D45</f>
        <v>1.Insuficientes programas de capacitación para la toma de conciencia debido al desconocimiento de la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v>
      </c>
      <c r="E45" s="496" t="str">
        <f>'Mapa Final'!E45</f>
        <v xml:space="preserve">Carencia en transparencia, etica y valores . </v>
      </c>
      <c r="F45" s="496" t="str">
        <f>'Mapa Final'!F45</f>
        <v xml:space="preserve">Posibilidad de actos indebidos de  los servidores judiciales debido a  la carencia en transparencia, etica y valores </v>
      </c>
      <c r="G45" s="496" t="str">
        <f>'Mapa Final'!G45</f>
        <v>Fraude Interno</v>
      </c>
      <c r="H45" s="499" t="str">
        <f>'Mapa Final'!I45</f>
        <v>Media</v>
      </c>
      <c r="I45" s="502" t="str">
        <f>'Mapa Final'!L45</f>
        <v>Mayor</v>
      </c>
      <c r="J45" s="480" t="str">
        <f>'Mapa Final'!N45</f>
        <v xml:space="preserve">Alto </v>
      </c>
      <c r="K45" s="483" t="str">
        <f>'Mapa Final'!AA45</f>
        <v>Baja</v>
      </c>
      <c r="L45" s="483" t="str">
        <f>'Mapa Final'!AE45</f>
        <v>Mayor</v>
      </c>
      <c r="M45" s="486" t="str">
        <f>'Mapa Final'!AG45</f>
        <v xml:space="preserve">Alto </v>
      </c>
      <c r="N45" s="483" t="str">
        <f>'Mapa Final'!AH45</f>
        <v>Reducir(mitigar)</v>
      </c>
      <c r="O45" s="489" t="s">
        <v>659</v>
      </c>
      <c r="P45" s="477"/>
      <c r="Q45" s="477"/>
      <c r="R45" s="477"/>
      <c r="S45" s="477" t="s">
        <v>660</v>
      </c>
      <c r="T45" s="477"/>
      <c r="U45" s="477" t="s">
        <v>648</v>
      </c>
    </row>
    <row r="46" spans="1:21">
      <c r="A46" s="494"/>
      <c r="B46" s="491"/>
      <c r="C46" s="491"/>
      <c r="D46" s="491"/>
      <c r="E46" s="497"/>
      <c r="F46" s="497"/>
      <c r="G46" s="497"/>
      <c r="H46" s="500"/>
      <c r="I46" s="503"/>
      <c r="J46" s="481"/>
      <c r="K46" s="484"/>
      <c r="L46" s="484"/>
      <c r="M46" s="487"/>
      <c r="N46" s="484"/>
      <c r="O46" s="478"/>
      <c r="P46" s="478"/>
      <c r="Q46" s="478"/>
      <c r="R46" s="478"/>
      <c r="S46" s="478"/>
      <c r="T46" s="478"/>
      <c r="U46" s="478"/>
    </row>
    <row r="47" spans="1:21">
      <c r="A47" s="494"/>
      <c r="B47" s="491"/>
      <c r="C47" s="491"/>
      <c r="D47" s="491"/>
      <c r="E47" s="497"/>
      <c r="F47" s="497"/>
      <c r="G47" s="497"/>
      <c r="H47" s="500"/>
      <c r="I47" s="503"/>
      <c r="J47" s="481"/>
      <c r="K47" s="484"/>
      <c r="L47" s="484"/>
      <c r="M47" s="487"/>
      <c r="N47" s="484"/>
      <c r="O47" s="478"/>
      <c r="P47" s="478"/>
      <c r="Q47" s="478"/>
      <c r="R47" s="478"/>
      <c r="S47" s="478"/>
      <c r="T47" s="478"/>
      <c r="U47" s="478"/>
    </row>
    <row r="48" spans="1:21">
      <c r="A48" s="494"/>
      <c r="B48" s="491"/>
      <c r="C48" s="491"/>
      <c r="D48" s="491"/>
      <c r="E48" s="497"/>
      <c r="F48" s="497"/>
      <c r="G48" s="497"/>
      <c r="H48" s="500"/>
      <c r="I48" s="503"/>
      <c r="J48" s="481"/>
      <c r="K48" s="484"/>
      <c r="L48" s="484"/>
      <c r="M48" s="487"/>
      <c r="N48" s="484"/>
      <c r="O48" s="478"/>
      <c r="P48" s="478"/>
      <c r="Q48" s="478"/>
      <c r="R48" s="478"/>
      <c r="S48" s="478"/>
      <c r="T48" s="478"/>
      <c r="U48" s="478"/>
    </row>
    <row r="49" spans="1:21" ht="188.25" customHeight="1" thickBot="1">
      <c r="A49" s="495"/>
      <c r="B49" s="492"/>
      <c r="C49" s="492"/>
      <c r="D49" s="492"/>
      <c r="E49" s="498"/>
      <c r="F49" s="498"/>
      <c r="G49" s="498"/>
      <c r="H49" s="501"/>
      <c r="I49" s="504"/>
      <c r="J49" s="482"/>
      <c r="K49" s="485"/>
      <c r="L49" s="485"/>
      <c r="M49" s="488"/>
      <c r="N49" s="485"/>
      <c r="O49" s="479"/>
      <c r="P49" s="479"/>
      <c r="Q49" s="479"/>
      <c r="R49" s="479"/>
      <c r="S49" s="479"/>
      <c r="T49" s="479"/>
      <c r="U49" s="479"/>
    </row>
    <row r="50" spans="1:21">
      <c r="A50" s="493">
        <f>'Mapa Final'!A50</f>
        <v>9</v>
      </c>
      <c r="B50" s="490" t="str">
        <f>'Mapa Final'!B50</f>
        <v>Interrupción o demora en el Servicio Público de Administrar  Justicia</v>
      </c>
      <c r="C50" s="490" t="str">
        <f>'Mapa Final'!C50</f>
        <v>Afectación en la Prestación del Servicio de Justicia</v>
      </c>
      <c r="D50" s="490" t="str">
        <f>'Mapa Final'!D50</f>
        <v>1. Paro por sindicato
2. Huelgas, protestas ciudadana
3. Disturbios o hechos violentos
4.Pandemia
5.Emergencias Ambientales</v>
      </c>
      <c r="E50" s="496" t="str">
        <f>'Mapa Final'!E50</f>
        <v>Suceso de fuerza mayor que imposibilitan la gestión judicial</v>
      </c>
      <c r="F50" s="496" t="str">
        <f>'Mapa Final'!F50</f>
        <v>Posibilidad de  afectación en la Prestación del Servicio de Justicia debido a un suceso de fuerza mayor que imposibilita la gestión judicial</v>
      </c>
      <c r="G50" s="496" t="str">
        <f>'Mapa Final'!G50</f>
        <v>Usuarios, productos y prácticas organizacionales</v>
      </c>
      <c r="H50" s="499" t="str">
        <f>'Mapa Final'!I50</f>
        <v>Muy Alta</v>
      </c>
      <c r="I50" s="502" t="str">
        <f>'Mapa Final'!L50</f>
        <v>Mayor</v>
      </c>
      <c r="J50" s="480" t="str">
        <f>'Mapa Final'!N50</f>
        <v xml:space="preserve">Alto </v>
      </c>
      <c r="K50" s="483" t="str">
        <f>'Mapa Final'!AA50</f>
        <v>Media</v>
      </c>
      <c r="L50" s="483" t="str">
        <f>'Mapa Final'!AE50</f>
        <v>Mayor</v>
      </c>
      <c r="M50" s="486" t="str">
        <f>'Mapa Final'!AG50</f>
        <v xml:space="preserve">Alto </v>
      </c>
      <c r="N50" s="483" t="str">
        <f>'Mapa Final'!AH50</f>
        <v>Aceptar</v>
      </c>
      <c r="O50" s="489" t="s">
        <v>661</v>
      </c>
      <c r="P50" s="477"/>
      <c r="Q50" s="477"/>
      <c r="R50" s="477"/>
      <c r="S50" s="477" t="s">
        <v>662</v>
      </c>
      <c r="T50" s="477"/>
      <c r="U50" s="477" t="s">
        <v>648</v>
      </c>
    </row>
    <row r="51" spans="1:21">
      <c r="A51" s="494"/>
      <c r="B51" s="491"/>
      <c r="C51" s="491"/>
      <c r="D51" s="491"/>
      <c r="E51" s="497"/>
      <c r="F51" s="497"/>
      <c r="G51" s="497"/>
      <c r="H51" s="500"/>
      <c r="I51" s="503"/>
      <c r="J51" s="481"/>
      <c r="K51" s="484"/>
      <c r="L51" s="484"/>
      <c r="M51" s="487"/>
      <c r="N51" s="484"/>
      <c r="O51" s="478"/>
      <c r="P51" s="478"/>
      <c r="Q51" s="478"/>
      <c r="R51" s="478"/>
      <c r="S51" s="478"/>
      <c r="T51" s="478"/>
      <c r="U51" s="478"/>
    </row>
    <row r="52" spans="1:21">
      <c r="A52" s="494"/>
      <c r="B52" s="491"/>
      <c r="C52" s="491"/>
      <c r="D52" s="491"/>
      <c r="E52" s="497"/>
      <c r="F52" s="497"/>
      <c r="G52" s="497"/>
      <c r="H52" s="500"/>
      <c r="I52" s="503"/>
      <c r="J52" s="481"/>
      <c r="K52" s="484"/>
      <c r="L52" s="484"/>
      <c r="M52" s="487"/>
      <c r="N52" s="484"/>
      <c r="O52" s="478"/>
      <c r="P52" s="478"/>
      <c r="Q52" s="478"/>
      <c r="R52" s="478"/>
      <c r="S52" s="478"/>
      <c r="T52" s="478"/>
      <c r="U52" s="478"/>
    </row>
    <row r="53" spans="1:21">
      <c r="A53" s="494"/>
      <c r="B53" s="491"/>
      <c r="C53" s="491"/>
      <c r="D53" s="491"/>
      <c r="E53" s="497"/>
      <c r="F53" s="497"/>
      <c r="G53" s="497"/>
      <c r="H53" s="500"/>
      <c r="I53" s="503"/>
      <c r="J53" s="481"/>
      <c r="K53" s="484"/>
      <c r="L53" s="484"/>
      <c r="M53" s="487"/>
      <c r="N53" s="484"/>
      <c r="O53" s="478"/>
      <c r="P53" s="478"/>
      <c r="Q53" s="478"/>
      <c r="R53" s="478"/>
      <c r="S53" s="478"/>
      <c r="T53" s="478"/>
      <c r="U53" s="478"/>
    </row>
    <row r="54" spans="1:21" ht="56.25" customHeight="1" thickBot="1">
      <c r="A54" s="495"/>
      <c r="B54" s="492"/>
      <c r="C54" s="492"/>
      <c r="D54" s="492"/>
      <c r="E54" s="498"/>
      <c r="F54" s="498"/>
      <c r="G54" s="498"/>
      <c r="H54" s="501"/>
      <c r="I54" s="504"/>
      <c r="J54" s="482"/>
      <c r="K54" s="485"/>
      <c r="L54" s="485"/>
      <c r="M54" s="488"/>
      <c r="N54" s="485"/>
      <c r="O54" s="479"/>
      <c r="P54" s="479"/>
      <c r="Q54" s="479"/>
      <c r="R54" s="479"/>
      <c r="S54" s="479"/>
      <c r="T54" s="479"/>
      <c r="U54" s="479"/>
    </row>
    <row r="55" spans="1:21">
      <c r="A55" s="493">
        <f>'Mapa Final'!A55</f>
        <v>10</v>
      </c>
      <c r="B55" s="493" t="str">
        <f>'Mapa Final'!B55</f>
        <v>Inaplicabilidad de la normavidad ambiental vigente</v>
      </c>
      <c r="C55" s="490" t="str">
        <f>'Mapa Final'!C55</f>
        <v>Afectación Ambiental</v>
      </c>
      <c r="D55" s="490" t="str">
        <f>'Mapa Final'!D55</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496" t="str">
        <f>'Mapa Final'!E55</f>
        <v>Desconocimiento de los lineamientos ambientales y normatividad vigente ambiental</v>
      </c>
      <c r="F55" s="496" t="str">
        <f>'Mapa Final'!F55</f>
        <v>Posibilidad de afectación ambiental debido al desconocimiento de las lineamientos ambientales y normatividad vigente ambiental</v>
      </c>
      <c r="G55" s="496" t="str">
        <f>'Mapa Final'!G55</f>
        <v>Eventos Ambientales Internos</v>
      </c>
      <c r="H55" s="499" t="str">
        <f>'Mapa Final'!I55</f>
        <v>Media</v>
      </c>
      <c r="I55" s="502" t="str">
        <f>'Mapa Final'!L55</f>
        <v>Leve</v>
      </c>
      <c r="J55" s="480" t="str">
        <f>'Mapa Final'!N55</f>
        <v>Moderado</v>
      </c>
      <c r="K55" s="483" t="str">
        <f>'Mapa Final'!AA55</f>
        <v>Baja</v>
      </c>
      <c r="L55" s="483" t="str">
        <f>'Mapa Final'!AE55</f>
        <v>Leve</v>
      </c>
      <c r="M55" s="486" t="str">
        <f>'Mapa Final'!AG55</f>
        <v>Bajo</v>
      </c>
      <c r="N55" s="483" t="str">
        <f>'Mapa Final'!AH55</f>
        <v>Aceptar</v>
      </c>
      <c r="O55" s="489" t="s">
        <v>663</v>
      </c>
      <c r="P55" s="477"/>
      <c r="Q55" s="477"/>
      <c r="R55" s="477"/>
      <c r="S55" s="477" t="s">
        <v>664</v>
      </c>
      <c r="T55" s="477"/>
      <c r="U55" s="477" t="s">
        <v>648</v>
      </c>
    </row>
    <row r="56" spans="1:21">
      <c r="A56" s="494"/>
      <c r="B56" s="494"/>
      <c r="C56" s="491"/>
      <c r="D56" s="491"/>
      <c r="E56" s="497"/>
      <c r="F56" s="497"/>
      <c r="G56" s="497"/>
      <c r="H56" s="500"/>
      <c r="I56" s="503"/>
      <c r="J56" s="481"/>
      <c r="K56" s="484"/>
      <c r="L56" s="484"/>
      <c r="M56" s="487"/>
      <c r="N56" s="484"/>
      <c r="O56" s="478"/>
      <c r="P56" s="478"/>
      <c r="Q56" s="478"/>
      <c r="R56" s="478"/>
      <c r="S56" s="478"/>
      <c r="T56" s="478"/>
      <c r="U56" s="478"/>
    </row>
    <row r="57" spans="1:21">
      <c r="A57" s="494"/>
      <c r="B57" s="494"/>
      <c r="C57" s="491"/>
      <c r="D57" s="491"/>
      <c r="E57" s="497"/>
      <c r="F57" s="497"/>
      <c r="G57" s="497"/>
      <c r="H57" s="500"/>
      <c r="I57" s="503"/>
      <c r="J57" s="481"/>
      <c r="K57" s="484"/>
      <c r="L57" s="484"/>
      <c r="M57" s="487"/>
      <c r="N57" s="484"/>
      <c r="O57" s="478"/>
      <c r="P57" s="478"/>
      <c r="Q57" s="478"/>
      <c r="R57" s="478"/>
      <c r="S57" s="478"/>
      <c r="T57" s="478"/>
      <c r="U57" s="478"/>
    </row>
    <row r="58" spans="1:21">
      <c r="A58" s="494"/>
      <c r="B58" s="494"/>
      <c r="C58" s="491"/>
      <c r="D58" s="491"/>
      <c r="E58" s="497"/>
      <c r="F58" s="497"/>
      <c r="G58" s="497"/>
      <c r="H58" s="500"/>
      <c r="I58" s="503"/>
      <c r="J58" s="481"/>
      <c r="K58" s="484"/>
      <c r="L58" s="484"/>
      <c r="M58" s="487"/>
      <c r="N58" s="484"/>
      <c r="O58" s="478"/>
      <c r="P58" s="478"/>
      <c r="Q58" s="478"/>
      <c r="R58" s="478"/>
      <c r="S58" s="478"/>
      <c r="T58" s="478"/>
      <c r="U58" s="478"/>
    </row>
    <row r="59" spans="1:21" ht="159.75" customHeight="1" thickBot="1">
      <c r="A59" s="495"/>
      <c r="B59" s="495"/>
      <c r="C59" s="492"/>
      <c r="D59" s="492"/>
      <c r="E59" s="498"/>
      <c r="F59" s="498"/>
      <c r="G59" s="498"/>
      <c r="H59" s="501"/>
      <c r="I59" s="504"/>
      <c r="J59" s="482"/>
      <c r="K59" s="485"/>
      <c r="L59" s="485"/>
      <c r="M59" s="488"/>
      <c r="N59" s="485"/>
      <c r="O59" s="479"/>
      <c r="P59" s="479"/>
      <c r="Q59" s="479"/>
      <c r="R59" s="479"/>
      <c r="S59" s="479"/>
      <c r="T59" s="479"/>
      <c r="U59" s="479"/>
    </row>
    <row r="60" spans="1:21">
      <c r="A60" s="493">
        <f>'Mapa Final'!A60</f>
        <v>11</v>
      </c>
      <c r="B60" s="493" t="str">
        <f>'Mapa Final'!B60</f>
        <v>Inconsistencias en operaciones con depositos Judiciales</v>
      </c>
      <c r="C60" s="490" t="str">
        <f>'Mapa Final'!C60</f>
        <v>Afectación en la Prestación del Servicio de Justicia</v>
      </c>
      <c r="D60" s="490" t="str">
        <f>'Mapa Final'!D60</f>
        <v>1. Error desde la providencia judicial que ordena la operación sobre depósitos judiciales.  
2.Falta de capacitación en el manejo de aplicativos: módulo de depositos judiciales y portal web.
3. Errores Humanos.
4. Fallas en el modulo de depositos Judiciales</v>
      </c>
      <c r="E60" s="496" t="str">
        <f>'Mapa Final'!E60</f>
        <v xml:space="preserve"> orden Judicial inadecuada.</v>
      </c>
      <c r="F60" s="496" t="str">
        <f>'Mapa Final'!F60</f>
        <v>Son errores que se pueden presentar en el proceso de elaboración de órdenes de pago, fraccionamiento y conversión,error que puede estar desde el auto, o puede generarse en el proceso de dar trámite a lo dispuesto por el Juez.</v>
      </c>
      <c r="G60" s="496" t="str">
        <f>'Mapa Final'!G60</f>
        <v>Ejecución y Administración de Procesos</v>
      </c>
      <c r="H60" s="499" t="str">
        <f>'Mapa Final'!I60</f>
        <v>Muy Alta</v>
      </c>
      <c r="I60" s="502" t="str">
        <f>'Mapa Final'!L60</f>
        <v>Leve</v>
      </c>
      <c r="J60" s="480" t="str">
        <f>'Mapa Final'!N60</f>
        <v xml:space="preserve">Alto </v>
      </c>
      <c r="K60" s="483" t="str">
        <f>'Mapa Final'!AA60</f>
        <v>Media</v>
      </c>
      <c r="L60" s="483" t="str">
        <f>'Mapa Final'!AE60</f>
        <v>Leve</v>
      </c>
      <c r="M60" s="486" t="str">
        <f>'Mapa Final'!AG60</f>
        <v>Moderado</v>
      </c>
      <c r="N60" s="483" t="str">
        <f>'Mapa Final'!AH60</f>
        <v>Aceptar</v>
      </c>
      <c r="O60" s="489" t="s">
        <v>665</v>
      </c>
      <c r="P60" s="477"/>
      <c r="Q60" s="477"/>
      <c r="R60" s="477"/>
      <c r="S60" s="477" t="s">
        <v>652</v>
      </c>
      <c r="T60" s="477"/>
      <c r="U60" s="477" t="s">
        <v>648</v>
      </c>
    </row>
    <row r="61" spans="1:21">
      <c r="A61" s="494"/>
      <c r="B61" s="494"/>
      <c r="C61" s="491"/>
      <c r="D61" s="491"/>
      <c r="E61" s="497"/>
      <c r="F61" s="497"/>
      <c r="G61" s="497"/>
      <c r="H61" s="500"/>
      <c r="I61" s="503"/>
      <c r="J61" s="481"/>
      <c r="K61" s="484"/>
      <c r="L61" s="484"/>
      <c r="M61" s="487"/>
      <c r="N61" s="484"/>
      <c r="O61" s="478"/>
      <c r="P61" s="478"/>
      <c r="Q61" s="478"/>
      <c r="R61" s="478"/>
      <c r="S61" s="478"/>
      <c r="T61" s="478"/>
      <c r="U61" s="478"/>
    </row>
    <row r="62" spans="1:21">
      <c r="A62" s="494"/>
      <c r="B62" s="494"/>
      <c r="C62" s="491"/>
      <c r="D62" s="491"/>
      <c r="E62" s="497"/>
      <c r="F62" s="497"/>
      <c r="G62" s="497"/>
      <c r="H62" s="500"/>
      <c r="I62" s="503"/>
      <c r="J62" s="481"/>
      <c r="K62" s="484"/>
      <c r="L62" s="484"/>
      <c r="M62" s="487"/>
      <c r="N62" s="484"/>
      <c r="O62" s="478"/>
      <c r="P62" s="478"/>
      <c r="Q62" s="478"/>
      <c r="R62" s="478"/>
      <c r="S62" s="478"/>
      <c r="T62" s="478"/>
      <c r="U62" s="478"/>
    </row>
    <row r="63" spans="1:21">
      <c r="A63" s="494"/>
      <c r="B63" s="494"/>
      <c r="C63" s="491"/>
      <c r="D63" s="491"/>
      <c r="E63" s="497"/>
      <c r="F63" s="497"/>
      <c r="G63" s="497"/>
      <c r="H63" s="500"/>
      <c r="I63" s="503"/>
      <c r="J63" s="481"/>
      <c r="K63" s="484"/>
      <c r="L63" s="484"/>
      <c r="M63" s="487"/>
      <c r="N63" s="484"/>
      <c r="O63" s="478"/>
      <c r="P63" s="478"/>
      <c r="Q63" s="478"/>
      <c r="R63" s="478"/>
      <c r="S63" s="478"/>
      <c r="T63" s="478"/>
      <c r="U63" s="478"/>
    </row>
    <row r="64" spans="1:21" ht="77.25" customHeight="1" thickBot="1">
      <c r="A64" s="495"/>
      <c r="B64" s="495"/>
      <c r="C64" s="492"/>
      <c r="D64" s="492"/>
      <c r="E64" s="498"/>
      <c r="F64" s="498"/>
      <c r="G64" s="498"/>
      <c r="H64" s="501"/>
      <c r="I64" s="504"/>
      <c r="J64" s="482"/>
      <c r="K64" s="485"/>
      <c r="L64" s="485"/>
      <c r="M64" s="488"/>
      <c r="N64" s="485"/>
      <c r="O64" s="479"/>
      <c r="P64" s="479"/>
      <c r="Q64" s="479"/>
      <c r="R64" s="479"/>
      <c r="S64" s="479"/>
      <c r="T64" s="479"/>
      <c r="U64" s="479"/>
    </row>
    <row r="65" spans="4:4">
      <c r="D65" s="490"/>
    </row>
    <row r="66" spans="4:4">
      <c r="D66" s="491"/>
    </row>
    <row r="67" spans="4:4">
      <c r="D67" s="491"/>
    </row>
    <row r="68" spans="4:4">
      <c r="D68" s="491"/>
    </row>
    <row r="69" spans="4:4">
      <c r="D69" s="492"/>
    </row>
  </sheetData>
  <mergeCells count="250">
    <mergeCell ref="R20:R24"/>
    <mergeCell ref="R25:R29"/>
    <mergeCell ref="R30:R34"/>
    <mergeCell ref="R35:R39"/>
    <mergeCell ref="R40:R44"/>
    <mergeCell ref="R45:R49"/>
    <mergeCell ref="R50:R54"/>
    <mergeCell ref="R55:R59"/>
    <mergeCell ref="B10:B14"/>
    <mergeCell ref="B15:B19"/>
    <mergeCell ref="B20:B24"/>
    <mergeCell ref="B25:B29"/>
    <mergeCell ref="B30:B34"/>
    <mergeCell ref="B35:B39"/>
    <mergeCell ref="B40:B44"/>
    <mergeCell ref="B45:B49"/>
    <mergeCell ref="B50:B54"/>
    <mergeCell ref="P55:P59"/>
    <mergeCell ref="Q55:Q59"/>
    <mergeCell ref="P45:P49"/>
    <mergeCell ref="Q45:Q49"/>
    <mergeCell ref="E45:E49"/>
    <mergeCell ref="F45:F49"/>
    <mergeCell ref="G45:G49"/>
    <mergeCell ref="S55:S59"/>
    <mergeCell ref="T55:T59"/>
    <mergeCell ref="U55:U59"/>
    <mergeCell ref="J55:J59"/>
    <mergeCell ref="K55:K59"/>
    <mergeCell ref="L55:L59"/>
    <mergeCell ref="M55:M59"/>
    <mergeCell ref="N55:N59"/>
    <mergeCell ref="O55:O5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S45:S49"/>
    <mergeCell ref="T45:T49"/>
    <mergeCell ref="U45:U49"/>
    <mergeCell ref="A50:A54"/>
    <mergeCell ref="C50:C54"/>
    <mergeCell ref="D50:D54"/>
    <mergeCell ref="E50:E54"/>
    <mergeCell ref="F50:F54"/>
    <mergeCell ref="J45:J49"/>
    <mergeCell ref="K45:K49"/>
    <mergeCell ref="L45:L49"/>
    <mergeCell ref="M45:M49"/>
    <mergeCell ref="N45:N49"/>
    <mergeCell ref="O45:O49"/>
    <mergeCell ref="T50:T54"/>
    <mergeCell ref="U50:U54"/>
    <mergeCell ref="N50:N54"/>
    <mergeCell ref="O50:O54"/>
    <mergeCell ref="P50:P54"/>
    <mergeCell ref="Q50:Q54"/>
    <mergeCell ref="S50:S54"/>
    <mergeCell ref="A45:A49"/>
    <mergeCell ref="C45:C49"/>
    <mergeCell ref="D45:D49"/>
    <mergeCell ref="H45:H49"/>
    <mergeCell ref="I45:I49"/>
    <mergeCell ref="M40:M44"/>
    <mergeCell ref="G40:G44"/>
    <mergeCell ref="H40:H44"/>
    <mergeCell ref="I40:I44"/>
    <mergeCell ref="J40:J44"/>
    <mergeCell ref="K40:K44"/>
    <mergeCell ref="L40:L44"/>
    <mergeCell ref="P35:P39"/>
    <mergeCell ref="Q35:Q39"/>
    <mergeCell ref="S35:S39"/>
    <mergeCell ref="T35:T39"/>
    <mergeCell ref="U35:U39"/>
    <mergeCell ref="A40:A44"/>
    <mergeCell ref="C40:C44"/>
    <mergeCell ref="D40:D44"/>
    <mergeCell ref="E40:E44"/>
    <mergeCell ref="F40:F44"/>
    <mergeCell ref="J35:J39"/>
    <mergeCell ref="K35:K39"/>
    <mergeCell ref="L35:L39"/>
    <mergeCell ref="M35:M39"/>
    <mergeCell ref="N35:N39"/>
    <mergeCell ref="O35:O39"/>
    <mergeCell ref="T40:T44"/>
    <mergeCell ref="U40:U44"/>
    <mergeCell ref="N40:N44"/>
    <mergeCell ref="O40:O44"/>
    <mergeCell ref="Q40:Q44"/>
    <mergeCell ref="S40:S44"/>
    <mergeCell ref="A35:A39"/>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25:P29"/>
    <mergeCell ref="Q25:Q29"/>
    <mergeCell ref="S25:S29"/>
    <mergeCell ref="T25:T29"/>
    <mergeCell ref="U25:U29"/>
    <mergeCell ref="A30:A34"/>
    <mergeCell ref="C30:C34"/>
    <mergeCell ref="D30:D34"/>
    <mergeCell ref="E30:E34"/>
    <mergeCell ref="F30:F34"/>
    <mergeCell ref="J25:J29"/>
    <mergeCell ref="K25:K29"/>
    <mergeCell ref="L25:L29"/>
    <mergeCell ref="M25:M29"/>
    <mergeCell ref="N25:N29"/>
    <mergeCell ref="O25:O29"/>
    <mergeCell ref="T30:T34"/>
    <mergeCell ref="U30:U34"/>
    <mergeCell ref="N30:N34"/>
    <mergeCell ref="O30:O34"/>
    <mergeCell ref="P30:P34"/>
    <mergeCell ref="Q30:Q34"/>
    <mergeCell ref="S30:S34"/>
    <mergeCell ref="A25:A29"/>
    <mergeCell ref="C25:C29"/>
    <mergeCell ref="D25:D29"/>
    <mergeCell ref="E25:E29"/>
    <mergeCell ref="F25:F29"/>
    <mergeCell ref="G25:G29"/>
    <mergeCell ref="H25:H29"/>
    <mergeCell ref="I25:I29"/>
    <mergeCell ref="M20:M24"/>
    <mergeCell ref="G20:G24"/>
    <mergeCell ref="H20:H24"/>
    <mergeCell ref="I20:I24"/>
    <mergeCell ref="J20:J24"/>
    <mergeCell ref="K20:K24"/>
    <mergeCell ref="L20:L24"/>
    <mergeCell ref="Q15:Q19"/>
    <mergeCell ref="S15:S19"/>
    <mergeCell ref="T15:T19"/>
    <mergeCell ref="U15:U19"/>
    <mergeCell ref="N15:N19"/>
    <mergeCell ref="O15:O19"/>
    <mergeCell ref="R10:R14"/>
    <mergeCell ref="R15:R19"/>
    <mergeCell ref="A20:A24"/>
    <mergeCell ref="C20:C24"/>
    <mergeCell ref="D20:D24"/>
    <mergeCell ref="E20:E24"/>
    <mergeCell ref="F20:F24"/>
    <mergeCell ref="J15:J19"/>
    <mergeCell ref="K15:K19"/>
    <mergeCell ref="L15:L19"/>
    <mergeCell ref="M15:M19"/>
    <mergeCell ref="T20:T24"/>
    <mergeCell ref="U20:U24"/>
    <mergeCell ref="N20:N24"/>
    <mergeCell ref="O20:O24"/>
    <mergeCell ref="P20:P24"/>
    <mergeCell ref="Q20:Q24"/>
    <mergeCell ref="S20:S24"/>
    <mergeCell ref="F10:F14"/>
    <mergeCell ref="T10:T14"/>
    <mergeCell ref="U10:U14"/>
    <mergeCell ref="A15:A19"/>
    <mergeCell ref="C15:C19"/>
    <mergeCell ref="D15:D19"/>
    <mergeCell ref="E15:E19"/>
    <mergeCell ref="F15:F19"/>
    <mergeCell ref="G15:G19"/>
    <mergeCell ref="H15:H19"/>
    <mergeCell ref="I15:I19"/>
    <mergeCell ref="M10:M14"/>
    <mergeCell ref="N10:N14"/>
    <mergeCell ref="O10:O14"/>
    <mergeCell ref="P10:P14"/>
    <mergeCell ref="Q10:Q14"/>
    <mergeCell ref="S10:S14"/>
    <mergeCell ref="G10:G14"/>
    <mergeCell ref="H10:H14"/>
    <mergeCell ref="I10:I14"/>
    <mergeCell ref="J10:J14"/>
    <mergeCell ref="K10:K14"/>
    <mergeCell ref="L10:L14"/>
    <mergeCell ref="P15:P19"/>
    <mergeCell ref="I60:I64"/>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S7:T7"/>
    <mergeCell ref="U7:U8"/>
    <mergeCell ref="P7:R7"/>
    <mergeCell ref="A9:N9"/>
    <mergeCell ref="A10:A14"/>
    <mergeCell ref="C10:C14"/>
    <mergeCell ref="D10:D14"/>
    <mergeCell ref="E10:E14"/>
    <mergeCell ref="D65:D69"/>
    <mergeCell ref="A60:A64"/>
    <mergeCell ref="B60:B64"/>
    <mergeCell ref="C60:C64"/>
    <mergeCell ref="D60:D64"/>
    <mergeCell ref="E60:E64"/>
    <mergeCell ref="F60:F64"/>
    <mergeCell ref="G60:G64"/>
    <mergeCell ref="H60:H64"/>
    <mergeCell ref="P60:P64"/>
    <mergeCell ref="Q60:Q64"/>
    <mergeCell ref="R60:R64"/>
    <mergeCell ref="S60:S64"/>
    <mergeCell ref="T60:T64"/>
    <mergeCell ref="U60:U64"/>
    <mergeCell ref="J60:J64"/>
    <mergeCell ref="K60:K64"/>
    <mergeCell ref="L60:L64"/>
    <mergeCell ref="M60:M64"/>
    <mergeCell ref="N60:N64"/>
    <mergeCell ref="O60:O64"/>
  </mergeCells>
  <conditionalFormatting sqref="D8:G8 H7 H65:J1048576 A7:B7">
    <cfRule type="containsText" dxfId="2791" priority="1339" operator="containsText" text="3- Moderado">
      <formula>NOT(ISERROR(SEARCH("3- Moderado",A7)))</formula>
    </cfRule>
    <cfRule type="containsText" dxfId="2790" priority="1340" operator="containsText" text="6- Moderado">
      <formula>NOT(ISERROR(SEARCH("6- Moderado",A7)))</formula>
    </cfRule>
    <cfRule type="containsText" dxfId="2789" priority="1341" operator="containsText" text="4- Moderado">
      <formula>NOT(ISERROR(SEARCH("4- Moderado",A7)))</formula>
    </cfRule>
    <cfRule type="containsText" dxfId="2788" priority="1342" operator="containsText" text="3- Bajo">
      <formula>NOT(ISERROR(SEARCH("3- Bajo",A7)))</formula>
    </cfRule>
    <cfRule type="containsText" dxfId="2787" priority="1343" operator="containsText" text="4- Bajo">
      <formula>NOT(ISERROR(SEARCH("4- Bajo",A7)))</formula>
    </cfRule>
    <cfRule type="containsText" dxfId="2786" priority="1344" operator="containsText" text="1- Bajo">
      <formula>NOT(ISERROR(SEARCH("1- Bajo",A7)))</formula>
    </cfRule>
  </conditionalFormatting>
  <conditionalFormatting sqref="H8:J8">
    <cfRule type="containsText" dxfId="2785" priority="1332" operator="containsText" text="3- Moderado">
      <formula>NOT(ISERROR(SEARCH("3- Moderado",H8)))</formula>
    </cfRule>
    <cfRule type="containsText" dxfId="2784" priority="1333" operator="containsText" text="6- Moderado">
      <formula>NOT(ISERROR(SEARCH("6- Moderado",H8)))</formula>
    </cfRule>
    <cfRule type="containsText" dxfId="2783" priority="1334" operator="containsText" text="4- Moderado">
      <formula>NOT(ISERROR(SEARCH("4- Moderado",H8)))</formula>
    </cfRule>
    <cfRule type="containsText" dxfId="2782" priority="1335" operator="containsText" text="3- Bajo">
      <formula>NOT(ISERROR(SEARCH("3- Bajo",H8)))</formula>
    </cfRule>
    <cfRule type="containsText" dxfId="2781" priority="1336" operator="containsText" text="4- Bajo">
      <formula>NOT(ISERROR(SEARCH("4- Bajo",H8)))</formula>
    </cfRule>
    <cfRule type="containsText" dxfId="2780" priority="1338" operator="containsText" text="1- Bajo">
      <formula>NOT(ISERROR(SEARCH("1- Bajo",H8)))</formula>
    </cfRule>
  </conditionalFormatting>
  <conditionalFormatting sqref="J8 J65:J1048576">
    <cfRule type="containsText" dxfId="2779" priority="1321" operator="containsText" text="25- Extremo">
      <formula>NOT(ISERROR(SEARCH("25- Extremo",J8)))</formula>
    </cfRule>
    <cfRule type="containsText" dxfId="2778" priority="1322" operator="containsText" text="20- Extremo">
      <formula>NOT(ISERROR(SEARCH("20- Extremo",J8)))</formula>
    </cfRule>
    <cfRule type="containsText" dxfId="2777" priority="1323" operator="containsText" text="15- Extremo">
      <formula>NOT(ISERROR(SEARCH("15- Extremo",J8)))</formula>
    </cfRule>
    <cfRule type="containsText" dxfId="2776" priority="1324" operator="containsText" text="10- Extremo">
      <formula>NOT(ISERROR(SEARCH("10- Extremo",J8)))</formula>
    </cfRule>
    <cfRule type="containsText" dxfId="2775" priority="1325" operator="containsText" text="5- Extremo">
      <formula>NOT(ISERROR(SEARCH("5- Extremo",J8)))</formula>
    </cfRule>
    <cfRule type="containsText" dxfId="2774" priority="1326" operator="containsText" text="12- Alto">
      <formula>NOT(ISERROR(SEARCH("12- Alto",J8)))</formula>
    </cfRule>
    <cfRule type="containsText" dxfId="2773" priority="1327" operator="containsText" text="10- Alto">
      <formula>NOT(ISERROR(SEARCH("10- Alto",J8)))</formula>
    </cfRule>
    <cfRule type="containsText" dxfId="2772" priority="1328" operator="containsText" text="9- Alto">
      <formula>NOT(ISERROR(SEARCH("9- Alto",J8)))</formula>
    </cfRule>
    <cfRule type="containsText" dxfId="2771" priority="1329" operator="containsText" text="8- Alto">
      <formula>NOT(ISERROR(SEARCH("8- Alto",J8)))</formula>
    </cfRule>
    <cfRule type="containsText" dxfId="2770" priority="1330" operator="containsText" text="5- Alto">
      <formula>NOT(ISERROR(SEARCH("5- Alto",J8)))</formula>
    </cfRule>
    <cfRule type="containsText" dxfId="2769" priority="1331" operator="containsText" text="4- Alto">
      <formula>NOT(ISERROR(SEARCH("4- Alto",J8)))</formula>
    </cfRule>
    <cfRule type="containsText" dxfId="2768" priority="1337" operator="containsText" text="2- Bajo">
      <formula>NOT(ISERROR(SEARCH("2- Bajo",J8)))</formula>
    </cfRule>
  </conditionalFormatting>
  <conditionalFormatting sqref="K10:L10">
    <cfRule type="containsText" dxfId="2767" priority="1315" operator="containsText" text="3- Moderado">
      <formula>NOT(ISERROR(SEARCH("3- Moderado",K10)))</formula>
    </cfRule>
    <cfRule type="containsText" dxfId="2766" priority="1316" operator="containsText" text="6- Moderado">
      <formula>NOT(ISERROR(SEARCH("6- Moderado",K10)))</formula>
    </cfRule>
    <cfRule type="containsText" dxfId="2765" priority="1317" operator="containsText" text="4- Moderado">
      <formula>NOT(ISERROR(SEARCH("4- Moderado",K10)))</formula>
    </cfRule>
    <cfRule type="containsText" dxfId="2764" priority="1318" operator="containsText" text="3- Bajo">
      <formula>NOT(ISERROR(SEARCH("3- Bajo",K10)))</formula>
    </cfRule>
    <cfRule type="containsText" dxfId="2763" priority="1319" operator="containsText" text="4- Bajo">
      <formula>NOT(ISERROR(SEARCH("4- Bajo",K10)))</formula>
    </cfRule>
    <cfRule type="containsText" dxfId="2762" priority="1320" operator="containsText" text="1- Bajo">
      <formula>NOT(ISERROR(SEARCH("1- Bajo",K10)))</formula>
    </cfRule>
  </conditionalFormatting>
  <conditionalFormatting sqref="H10:I10">
    <cfRule type="containsText" dxfId="2761" priority="1309" operator="containsText" text="3- Moderado">
      <formula>NOT(ISERROR(SEARCH("3- Moderado",H10)))</formula>
    </cfRule>
    <cfRule type="containsText" dxfId="2760" priority="1310" operator="containsText" text="6- Moderado">
      <formula>NOT(ISERROR(SEARCH("6- Moderado",H10)))</formula>
    </cfRule>
    <cfRule type="containsText" dxfId="2759" priority="1311" operator="containsText" text="4- Moderado">
      <formula>NOT(ISERROR(SEARCH("4- Moderado",H10)))</formula>
    </cfRule>
    <cfRule type="containsText" dxfId="2758" priority="1312" operator="containsText" text="3- Bajo">
      <formula>NOT(ISERROR(SEARCH("3- Bajo",H10)))</formula>
    </cfRule>
    <cfRule type="containsText" dxfId="2757" priority="1313" operator="containsText" text="4- Bajo">
      <formula>NOT(ISERROR(SEARCH("4- Bajo",H10)))</formula>
    </cfRule>
    <cfRule type="containsText" dxfId="2756" priority="1314" operator="containsText" text="1- Bajo">
      <formula>NOT(ISERROR(SEARCH("1- Bajo",H10)))</formula>
    </cfRule>
  </conditionalFormatting>
  <conditionalFormatting sqref="A10 C10:E10">
    <cfRule type="containsText" dxfId="2755" priority="1303" operator="containsText" text="3- Moderado">
      <formula>NOT(ISERROR(SEARCH("3- Moderado",A10)))</formula>
    </cfRule>
    <cfRule type="containsText" dxfId="2754" priority="1304" operator="containsText" text="6- Moderado">
      <formula>NOT(ISERROR(SEARCH("6- Moderado",A10)))</formula>
    </cfRule>
    <cfRule type="containsText" dxfId="2753" priority="1305" operator="containsText" text="4- Moderado">
      <formula>NOT(ISERROR(SEARCH("4- Moderado",A10)))</formula>
    </cfRule>
    <cfRule type="containsText" dxfId="2752" priority="1306" operator="containsText" text="3- Bajo">
      <formula>NOT(ISERROR(SEARCH("3- Bajo",A10)))</formula>
    </cfRule>
    <cfRule type="containsText" dxfId="2751" priority="1307" operator="containsText" text="4- Bajo">
      <formula>NOT(ISERROR(SEARCH("4- Bajo",A10)))</formula>
    </cfRule>
    <cfRule type="containsText" dxfId="2750" priority="1308" operator="containsText" text="1- Bajo">
      <formula>NOT(ISERROR(SEARCH("1- Bajo",A10)))</formula>
    </cfRule>
  </conditionalFormatting>
  <conditionalFormatting sqref="F10:G10">
    <cfRule type="containsText" dxfId="2749" priority="1297" operator="containsText" text="3- Moderado">
      <formula>NOT(ISERROR(SEARCH("3- Moderado",F10)))</formula>
    </cfRule>
    <cfRule type="containsText" dxfId="2748" priority="1298" operator="containsText" text="6- Moderado">
      <formula>NOT(ISERROR(SEARCH("6- Moderado",F10)))</formula>
    </cfRule>
    <cfRule type="containsText" dxfId="2747" priority="1299" operator="containsText" text="4- Moderado">
      <formula>NOT(ISERROR(SEARCH("4- Moderado",F10)))</formula>
    </cfRule>
    <cfRule type="containsText" dxfId="2746" priority="1300" operator="containsText" text="3- Bajo">
      <formula>NOT(ISERROR(SEARCH("3- Bajo",F10)))</formula>
    </cfRule>
    <cfRule type="containsText" dxfId="2745" priority="1301" operator="containsText" text="4- Bajo">
      <formula>NOT(ISERROR(SEARCH("4- Bajo",F10)))</formula>
    </cfRule>
    <cfRule type="containsText" dxfId="2744" priority="1302" operator="containsText" text="1- Bajo">
      <formula>NOT(ISERROR(SEARCH("1- Bajo",F10)))</formula>
    </cfRule>
  </conditionalFormatting>
  <conditionalFormatting sqref="K8">
    <cfRule type="containsText" dxfId="2743" priority="1291" operator="containsText" text="3- Moderado">
      <formula>NOT(ISERROR(SEARCH("3- Moderado",K8)))</formula>
    </cfRule>
    <cfRule type="containsText" dxfId="2742" priority="1292" operator="containsText" text="6- Moderado">
      <formula>NOT(ISERROR(SEARCH("6- Moderado",K8)))</formula>
    </cfRule>
    <cfRule type="containsText" dxfId="2741" priority="1293" operator="containsText" text="4- Moderado">
      <formula>NOT(ISERROR(SEARCH("4- Moderado",K8)))</formula>
    </cfRule>
    <cfRule type="containsText" dxfId="2740" priority="1294" operator="containsText" text="3- Bajo">
      <formula>NOT(ISERROR(SEARCH("3- Bajo",K8)))</formula>
    </cfRule>
    <cfRule type="containsText" dxfId="2739" priority="1295" operator="containsText" text="4- Bajo">
      <formula>NOT(ISERROR(SEARCH("4- Bajo",K8)))</formula>
    </cfRule>
    <cfRule type="containsText" dxfId="2738" priority="1296" operator="containsText" text="1- Bajo">
      <formula>NOT(ISERROR(SEARCH("1- Bajo",K8)))</formula>
    </cfRule>
  </conditionalFormatting>
  <conditionalFormatting sqref="L8">
    <cfRule type="containsText" dxfId="2737" priority="1285" operator="containsText" text="3- Moderado">
      <formula>NOT(ISERROR(SEARCH("3- Moderado",L8)))</formula>
    </cfRule>
    <cfRule type="containsText" dxfId="2736" priority="1286" operator="containsText" text="6- Moderado">
      <formula>NOT(ISERROR(SEARCH("6- Moderado",L8)))</formula>
    </cfRule>
    <cfRule type="containsText" dxfId="2735" priority="1287" operator="containsText" text="4- Moderado">
      <formula>NOT(ISERROR(SEARCH("4- Moderado",L8)))</formula>
    </cfRule>
    <cfRule type="containsText" dxfId="2734" priority="1288" operator="containsText" text="3- Bajo">
      <formula>NOT(ISERROR(SEARCH("3- Bajo",L8)))</formula>
    </cfRule>
    <cfRule type="containsText" dxfId="2733" priority="1289" operator="containsText" text="4- Bajo">
      <formula>NOT(ISERROR(SEARCH("4- Bajo",L8)))</formula>
    </cfRule>
    <cfRule type="containsText" dxfId="2732" priority="1290" operator="containsText" text="1- Bajo">
      <formula>NOT(ISERROR(SEARCH("1- Bajo",L8)))</formula>
    </cfRule>
  </conditionalFormatting>
  <conditionalFormatting sqref="M8">
    <cfRule type="containsText" dxfId="2731" priority="1279" operator="containsText" text="3- Moderado">
      <formula>NOT(ISERROR(SEARCH("3- Moderado",M8)))</formula>
    </cfRule>
    <cfRule type="containsText" dxfId="2730" priority="1280" operator="containsText" text="6- Moderado">
      <formula>NOT(ISERROR(SEARCH("6- Moderado",M8)))</formula>
    </cfRule>
    <cfRule type="containsText" dxfId="2729" priority="1281" operator="containsText" text="4- Moderado">
      <formula>NOT(ISERROR(SEARCH("4- Moderado",M8)))</formula>
    </cfRule>
    <cfRule type="containsText" dxfId="2728" priority="1282" operator="containsText" text="3- Bajo">
      <formula>NOT(ISERROR(SEARCH("3- Bajo",M8)))</formula>
    </cfRule>
    <cfRule type="containsText" dxfId="2727" priority="1283" operator="containsText" text="4- Bajo">
      <formula>NOT(ISERROR(SEARCH("4- Bajo",M8)))</formula>
    </cfRule>
    <cfRule type="containsText" dxfId="2726" priority="1284" operator="containsText" text="1- Bajo">
      <formula>NOT(ISERROR(SEARCH("1- Bajo",M8)))</formula>
    </cfRule>
  </conditionalFormatting>
  <conditionalFormatting sqref="J10:J14">
    <cfRule type="containsText" dxfId="2725" priority="1274" operator="containsText" text="Bajo">
      <formula>NOT(ISERROR(SEARCH("Bajo",J10)))</formula>
    </cfRule>
    <cfRule type="containsText" dxfId="2724" priority="1275" operator="containsText" text="Moderado">
      <formula>NOT(ISERROR(SEARCH("Moderado",J10)))</formula>
    </cfRule>
    <cfRule type="containsText" dxfId="2723" priority="1276" operator="containsText" text="Alto">
      <formula>NOT(ISERROR(SEARCH("Alto",J10)))</formula>
    </cfRule>
    <cfRule type="containsText" dxfId="2722" priority="1277" operator="containsText" text="Extremo">
      <formula>NOT(ISERROR(SEARCH("Extremo",J10)))</formula>
    </cfRule>
    <cfRule type="colorScale" priority="1278">
      <colorScale>
        <cfvo type="min"/>
        <cfvo type="max"/>
        <color rgb="FFFF7128"/>
        <color rgb="FFFFEF9C"/>
      </colorScale>
    </cfRule>
  </conditionalFormatting>
  <conditionalFormatting sqref="M10:M14">
    <cfRule type="containsText" dxfId="2721" priority="1249" operator="containsText" text="Moderado">
      <formula>NOT(ISERROR(SEARCH("Moderado",M10)))</formula>
    </cfRule>
    <cfRule type="containsText" dxfId="2720" priority="1269" operator="containsText" text="Bajo">
      <formula>NOT(ISERROR(SEARCH("Bajo",M10)))</formula>
    </cfRule>
    <cfRule type="containsText" dxfId="2719" priority="1270" operator="containsText" text="Moderado">
      <formula>NOT(ISERROR(SEARCH("Moderado",M10)))</formula>
    </cfRule>
    <cfRule type="containsText" dxfId="2718" priority="1271" operator="containsText" text="Alto">
      <formula>NOT(ISERROR(SEARCH("Alto",M10)))</formula>
    </cfRule>
    <cfRule type="containsText" dxfId="2717" priority="1272" operator="containsText" text="Extremo">
      <formula>NOT(ISERROR(SEARCH("Extremo",M10)))</formula>
    </cfRule>
    <cfRule type="colorScale" priority="1273">
      <colorScale>
        <cfvo type="min"/>
        <cfvo type="max"/>
        <color rgb="FFFF7128"/>
        <color rgb="FFFFEF9C"/>
      </colorScale>
    </cfRule>
  </conditionalFormatting>
  <conditionalFormatting sqref="N10">
    <cfRule type="containsText" dxfId="2716" priority="1263" operator="containsText" text="3- Moderado">
      <formula>NOT(ISERROR(SEARCH("3- Moderado",N10)))</formula>
    </cfRule>
    <cfRule type="containsText" dxfId="2715" priority="1264" operator="containsText" text="6- Moderado">
      <formula>NOT(ISERROR(SEARCH("6- Moderado",N10)))</formula>
    </cfRule>
    <cfRule type="containsText" dxfId="2714" priority="1265" operator="containsText" text="4- Moderado">
      <formula>NOT(ISERROR(SEARCH("4- Moderado",N10)))</formula>
    </cfRule>
    <cfRule type="containsText" dxfId="2713" priority="1266" operator="containsText" text="3- Bajo">
      <formula>NOT(ISERROR(SEARCH("3- Bajo",N10)))</formula>
    </cfRule>
    <cfRule type="containsText" dxfId="2712" priority="1267" operator="containsText" text="4- Bajo">
      <formula>NOT(ISERROR(SEARCH("4- Bajo",N10)))</formula>
    </cfRule>
    <cfRule type="containsText" dxfId="2711" priority="1268" operator="containsText" text="1- Bajo">
      <formula>NOT(ISERROR(SEARCH("1- Bajo",N10)))</formula>
    </cfRule>
  </conditionalFormatting>
  <conditionalFormatting sqref="H10:H14">
    <cfRule type="containsText" dxfId="2710" priority="1250" operator="containsText" text="Muy Alta">
      <formula>NOT(ISERROR(SEARCH("Muy Alta",H10)))</formula>
    </cfRule>
    <cfRule type="containsText" dxfId="2709" priority="1251" operator="containsText" text="Alta">
      <formula>NOT(ISERROR(SEARCH("Alta",H10)))</formula>
    </cfRule>
    <cfRule type="containsText" dxfId="2708" priority="1252" operator="containsText" text="Muy Alta">
      <formula>NOT(ISERROR(SEARCH("Muy Alta",H10)))</formula>
    </cfRule>
    <cfRule type="containsText" dxfId="2707" priority="1257" operator="containsText" text="Muy Baja">
      <formula>NOT(ISERROR(SEARCH("Muy Baja",H10)))</formula>
    </cfRule>
    <cfRule type="containsText" dxfId="2706" priority="1258" operator="containsText" text="Baja">
      <formula>NOT(ISERROR(SEARCH("Baja",H10)))</formula>
    </cfRule>
    <cfRule type="containsText" dxfId="2705" priority="1259" operator="containsText" text="Media">
      <formula>NOT(ISERROR(SEARCH("Media",H10)))</formula>
    </cfRule>
    <cfRule type="containsText" dxfId="2704" priority="1260" operator="containsText" text="Alta">
      <formula>NOT(ISERROR(SEARCH("Alta",H10)))</formula>
    </cfRule>
    <cfRule type="containsText" dxfId="2703" priority="1262" operator="containsText" text="Muy Alta">
      <formula>NOT(ISERROR(SEARCH("Muy Alta",H10)))</formula>
    </cfRule>
  </conditionalFormatting>
  <conditionalFormatting sqref="I10:I14">
    <cfRule type="containsText" dxfId="2702" priority="1253" operator="containsText" text="Catastrófico">
      <formula>NOT(ISERROR(SEARCH("Catastrófico",I10)))</formula>
    </cfRule>
    <cfRule type="containsText" dxfId="2701" priority="1254" operator="containsText" text="Mayor">
      <formula>NOT(ISERROR(SEARCH("Mayor",I10)))</formula>
    </cfRule>
    <cfRule type="containsText" dxfId="2700" priority="1255" operator="containsText" text="Menor">
      <formula>NOT(ISERROR(SEARCH("Menor",I10)))</formula>
    </cfRule>
    <cfRule type="containsText" dxfId="2699" priority="1256" operator="containsText" text="Leve">
      <formula>NOT(ISERROR(SEARCH("Leve",I10)))</formula>
    </cfRule>
    <cfRule type="containsText" dxfId="2698" priority="1261" operator="containsText" text="Moderado">
      <formula>NOT(ISERROR(SEARCH("Moderado",I10)))</formula>
    </cfRule>
  </conditionalFormatting>
  <conditionalFormatting sqref="K10:K14">
    <cfRule type="containsText" dxfId="2697" priority="1248" operator="containsText" text="Media">
      <formula>NOT(ISERROR(SEARCH("Media",K10)))</formula>
    </cfRule>
  </conditionalFormatting>
  <conditionalFormatting sqref="L10:L14">
    <cfRule type="containsText" dxfId="2696" priority="1247" operator="containsText" text="Moderado">
      <formula>NOT(ISERROR(SEARCH("Moderado",L10)))</formula>
    </cfRule>
  </conditionalFormatting>
  <conditionalFormatting sqref="J10:J14">
    <cfRule type="containsText" dxfId="2695" priority="1234" operator="containsText" text="Moderado">
      <formula>NOT(ISERROR(SEARCH("Moderado",J10)))</formula>
    </cfRule>
  </conditionalFormatting>
  <conditionalFormatting sqref="J10:J14">
    <cfRule type="containsText" dxfId="2694" priority="1232" operator="containsText" text="Bajo">
      <formula>NOT(ISERROR(SEARCH("Bajo",J10)))</formula>
    </cfRule>
    <cfRule type="containsText" dxfId="2693" priority="1233" operator="containsText" text="Extremo">
      <formula>NOT(ISERROR(SEARCH("Extremo",J10)))</formula>
    </cfRule>
  </conditionalFormatting>
  <conditionalFormatting sqref="K10:K14">
    <cfRule type="containsText" dxfId="2692" priority="1230" operator="containsText" text="Baja">
      <formula>NOT(ISERROR(SEARCH("Baja",K10)))</formula>
    </cfRule>
    <cfRule type="containsText" dxfId="2691" priority="1231" operator="containsText" text="Muy Baja">
      <formula>NOT(ISERROR(SEARCH("Muy Baja",K10)))</formula>
    </cfRule>
  </conditionalFormatting>
  <conditionalFormatting sqref="K10:K14">
    <cfRule type="containsText" dxfId="2690" priority="1228" operator="containsText" text="Muy Alta">
      <formula>NOT(ISERROR(SEARCH("Muy Alta",K10)))</formula>
    </cfRule>
    <cfRule type="containsText" dxfId="2689" priority="1229" operator="containsText" text="Alta">
      <formula>NOT(ISERROR(SEARCH("Alta",K10)))</formula>
    </cfRule>
  </conditionalFormatting>
  <conditionalFormatting sqref="L10:L14">
    <cfRule type="containsText" dxfId="2688" priority="1224" operator="containsText" text="Catastrófico">
      <formula>NOT(ISERROR(SEARCH("Catastrófico",L10)))</formula>
    </cfRule>
    <cfRule type="containsText" dxfId="2687" priority="1225" operator="containsText" text="Mayor">
      <formula>NOT(ISERROR(SEARCH("Mayor",L10)))</formula>
    </cfRule>
    <cfRule type="containsText" dxfId="2686" priority="1226" operator="containsText" text="Menor">
      <formula>NOT(ISERROR(SEARCH("Menor",L10)))</formula>
    </cfRule>
    <cfRule type="containsText" dxfId="2685" priority="1227" operator="containsText" text="Leve">
      <formula>NOT(ISERROR(SEARCH("Leve",L10)))</formula>
    </cfRule>
  </conditionalFormatting>
  <conditionalFormatting sqref="K15:L15">
    <cfRule type="containsText" dxfId="2684" priority="725" operator="containsText" text="3- Moderado">
      <formula>NOT(ISERROR(SEARCH("3- Moderado",K15)))</formula>
    </cfRule>
    <cfRule type="containsText" dxfId="2683" priority="726" operator="containsText" text="6- Moderado">
      <formula>NOT(ISERROR(SEARCH("6- Moderado",K15)))</formula>
    </cfRule>
    <cfRule type="containsText" dxfId="2682" priority="727" operator="containsText" text="4- Moderado">
      <formula>NOT(ISERROR(SEARCH("4- Moderado",K15)))</formula>
    </cfRule>
    <cfRule type="containsText" dxfId="2681" priority="728" operator="containsText" text="3- Bajo">
      <formula>NOT(ISERROR(SEARCH("3- Bajo",K15)))</formula>
    </cfRule>
    <cfRule type="containsText" dxfId="2680" priority="729" operator="containsText" text="4- Bajo">
      <formula>NOT(ISERROR(SEARCH("4- Bajo",K15)))</formula>
    </cfRule>
    <cfRule type="containsText" dxfId="2679" priority="730" operator="containsText" text="1- Bajo">
      <formula>NOT(ISERROR(SEARCH("1- Bajo",K15)))</formula>
    </cfRule>
  </conditionalFormatting>
  <conditionalFormatting sqref="H15:I15">
    <cfRule type="containsText" dxfId="2678" priority="719" operator="containsText" text="3- Moderado">
      <formula>NOT(ISERROR(SEARCH("3- Moderado",H15)))</formula>
    </cfRule>
    <cfRule type="containsText" dxfId="2677" priority="720" operator="containsText" text="6- Moderado">
      <formula>NOT(ISERROR(SEARCH("6- Moderado",H15)))</formula>
    </cfRule>
    <cfRule type="containsText" dxfId="2676" priority="721" operator="containsText" text="4- Moderado">
      <formula>NOT(ISERROR(SEARCH("4- Moderado",H15)))</formula>
    </cfRule>
    <cfRule type="containsText" dxfId="2675" priority="722" operator="containsText" text="3- Bajo">
      <formula>NOT(ISERROR(SEARCH("3- Bajo",H15)))</formula>
    </cfRule>
    <cfRule type="containsText" dxfId="2674" priority="723" operator="containsText" text="4- Bajo">
      <formula>NOT(ISERROR(SEARCH("4- Bajo",H15)))</formula>
    </cfRule>
    <cfRule type="containsText" dxfId="2673" priority="724" operator="containsText" text="1- Bajo">
      <formula>NOT(ISERROR(SEARCH("1- Bajo",H15)))</formula>
    </cfRule>
  </conditionalFormatting>
  <conditionalFormatting sqref="A15 C15:E15">
    <cfRule type="containsText" dxfId="2672" priority="713" operator="containsText" text="3- Moderado">
      <formula>NOT(ISERROR(SEARCH("3- Moderado",A15)))</formula>
    </cfRule>
    <cfRule type="containsText" dxfId="2671" priority="714" operator="containsText" text="6- Moderado">
      <formula>NOT(ISERROR(SEARCH("6- Moderado",A15)))</formula>
    </cfRule>
    <cfRule type="containsText" dxfId="2670" priority="715" operator="containsText" text="4- Moderado">
      <formula>NOT(ISERROR(SEARCH("4- Moderado",A15)))</formula>
    </cfRule>
    <cfRule type="containsText" dxfId="2669" priority="716" operator="containsText" text="3- Bajo">
      <formula>NOT(ISERROR(SEARCH("3- Bajo",A15)))</formula>
    </cfRule>
    <cfRule type="containsText" dxfId="2668" priority="717" operator="containsText" text="4- Bajo">
      <formula>NOT(ISERROR(SEARCH("4- Bajo",A15)))</formula>
    </cfRule>
    <cfRule type="containsText" dxfId="2667" priority="718" operator="containsText" text="1- Bajo">
      <formula>NOT(ISERROR(SEARCH("1- Bajo",A15)))</formula>
    </cfRule>
  </conditionalFormatting>
  <conditionalFormatting sqref="F15:G15">
    <cfRule type="containsText" dxfId="2666" priority="707" operator="containsText" text="3- Moderado">
      <formula>NOT(ISERROR(SEARCH("3- Moderado",F15)))</formula>
    </cfRule>
    <cfRule type="containsText" dxfId="2665" priority="708" operator="containsText" text="6- Moderado">
      <formula>NOT(ISERROR(SEARCH("6- Moderado",F15)))</formula>
    </cfRule>
    <cfRule type="containsText" dxfId="2664" priority="709" operator="containsText" text="4- Moderado">
      <formula>NOT(ISERROR(SEARCH("4- Moderado",F15)))</formula>
    </cfRule>
    <cfRule type="containsText" dxfId="2663" priority="710" operator="containsText" text="3- Bajo">
      <formula>NOT(ISERROR(SEARCH("3- Bajo",F15)))</formula>
    </cfRule>
    <cfRule type="containsText" dxfId="2662" priority="711" operator="containsText" text="4- Bajo">
      <formula>NOT(ISERROR(SEARCH("4- Bajo",F15)))</formula>
    </cfRule>
    <cfRule type="containsText" dxfId="2661" priority="712" operator="containsText" text="1- Bajo">
      <formula>NOT(ISERROR(SEARCH("1- Bajo",F15)))</formula>
    </cfRule>
  </conditionalFormatting>
  <conditionalFormatting sqref="J15:J19">
    <cfRule type="containsText" dxfId="2660" priority="702" operator="containsText" text="Bajo">
      <formula>NOT(ISERROR(SEARCH("Bajo",J15)))</formula>
    </cfRule>
    <cfRule type="containsText" dxfId="2659" priority="703" operator="containsText" text="Moderado">
      <formula>NOT(ISERROR(SEARCH("Moderado",J15)))</formula>
    </cfRule>
    <cfRule type="containsText" dxfId="2658" priority="704" operator="containsText" text="Alto">
      <formula>NOT(ISERROR(SEARCH("Alto",J15)))</formula>
    </cfRule>
    <cfRule type="containsText" dxfId="2657" priority="705" operator="containsText" text="Extremo">
      <formula>NOT(ISERROR(SEARCH("Extremo",J15)))</formula>
    </cfRule>
    <cfRule type="colorScale" priority="706">
      <colorScale>
        <cfvo type="min"/>
        <cfvo type="max"/>
        <color rgb="FFFF7128"/>
        <color rgb="FFFFEF9C"/>
      </colorScale>
    </cfRule>
  </conditionalFormatting>
  <conditionalFormatting sqref="M15:M19">
    <cfRule type="containsText" dxfId="2656" priority="677" operator="containsText" text="Moderado">
      <formula>NOT(ISERROR(SEARCH("Moderado",M15)))</formula>
    </cfRule>
    <cfRule type="containsText" dxfId="2655" priority="697" operator="containsText" text="Bajo">
      <formula>NOT(ISERROR(SEARCH("Bajo",M15)))</formula>
    </cfRule>
    <cfRule type="containsText" dxfId="2654" priority="698" operator="containsText" text="Moderado">
      <formula>NOT(ISERROR(SEARCH("Moderado",M15)))</formula>
    </cfRule>
    <cfRule type="containsText" dxfId="2653" priority="699" operator="containsText" text="Alto">
      <formula>NOT(ISERROR(SEARCH("Alto",M15)))</formula>
    </cfRule>
    <cfRule type="containsText" dxfId="2652" priority="700" operator="containsText" text="Extremo">
      <formula>NOT(ISERROR(SEARCH("Extremo",M15)))</formula>
    </cfRule>
    <cfRule type="colorScale" priority="701">
      <colorScale>
        <cfvo type="min"/>
        <cfvo type="max"/>
        <color rgb="FFFF7128"/>
        <color rgb="FFFFEF9C"/>
      </colorScale>
    </cfRule>
  </conditionalFormatting>
  <conditionalFormatting sqref="N15">
    <cfRule type="containsText" dxfId="2651" priority="691" operator="containsText" text="3- Moderado">
      <formula>NOT(ISERROR(SEARCH("3- Moderado",N15)))</formula>
    </cfRule>
    <cfRule type="containsText" dxfId="2650" priority="692" operator="containsText" text="6- Moderado">
      <formula>NOT(ISERROR(SEARCH("6- Moderado",N15)))</formula>
    </cfRule>
    <cfRule type="containsText" dxfId="2649" priority="693" operator="containsText" text="4- Moderado">
      <formula>NOT(ISERROR(SEARCH("4- Moderado",N15)))</formula>
    </cfRule>
    <cfRule type="containsText" dxfId="2648" priority="694" operator="containsText" text="3- Bajo">
      <formula>NOT(ISERROR(SEARCH("3- Bajo",N15)))</formula>
    </cfRule>
    <cfRule type="containsText" dxfId="2647" priority="695" operator="containsText" text="4- Bajo">
      <formula>NOT(ISERROR(SEARCH("4- Bajo",N15)))</formula>
    </cfRule>
    <cfRule type="containsText" dxfId="2646" priority="696" operator="containsText" text="1- Bajo">
      <formula>NOT(ISERROR(SEARCH("1- Bajo",N15)))</formula>
    </cfRule>
  </conditionalFormatting>
  <conditionalFormatting sqref="H15:H19">
    <cfRule type="containsText" dxfId="2645" priority="678" operator="containsText" text="Muy Alta">
      <formula>NOT(ISERROR(SEARCH("Muy Alta",H15)))</formula>
    </cfRule>
    <cfRule type="containsText" dxfId="2644" priority="679" operator="containsText" text="Alta">
      <formula>NOT(ISERROR(SEARCH("Alta",H15)))</formula>
    </cfRule>
    <cfRule type="containsText" dxfId="2643" priority="680" operator="containsText" text="Muy Alta">
      <formula>NOT(ISERROR(SEARCH("Muy Alta",H15)))</formula>
    </cfRule>
    <cfRule type="containsText" dxfId="2642" priority="685" operator="containsText" text="Muy Baja">
      <formula>NOT(ISERROR(SEARCH("Muy Baja",H15)))</formula>
    </cfRule>
    <cfRule type="containsText" dxfId="2641" priority="686" operator="containsText" text="Baja">
      <formula>NOT(ISERROR(SEARCH("Baja",H15)))</formula>
    </cfRule>
    <cfRule type="containsText" dxfId="2640" priority="687" operator="containsText" text="Media">
      <formula>NOT(ISERROR(SEARCH("Media",H15)))</formula>
    </cfRule>
    <cfRule type="containsText" dxfId="2639" priority="688" operator="containsText" text="Alta">
      <formula>NOT(ISERROR(SEARCH("Alta",H15)))</formula>
    </cfRule>
    <cfRule type="containsText" dxfId="2638" priority="690" operator="containsText" text="Muy Alta">
      <formula>NOT(ISERROR(SEARCH("Muy Alta",H15)))</formula>
    </cfRule>
  </conditionalFormatting>
  <conditionalFormatting sqref="I15:I19">
    <cfRule type="containsText" dxfId="2637" priority="681" operator="containsText" text="Catastrófico">
      <formula>NOT(ISERROR(SEARCH("Catastrófico",I15)))</formula>
    </cfRule>
    <cfRule type="containsText" dxfId="2636" priority="682" operator="containsText" text="Mayor">
      <formula>NOT(ISERROR(SEARCH("Mayor",I15)))</formula>
    </cfRule>
    <cfRule type="containsText" dxfId="2635" priority="683" operator="containsText" text="Menor">
      <formula>NOT(ISERROR(SEARCH("Menor",I15)))</formula>
    </cfRule>
    <cfRule type="containsText" dxfId="2634" priority="684" operator="containsText" text="Leve">
      <formula>NOT(ISERROR(SEARCH("Leve",I15)))</formula>
    </cfRule>
    <cfRule type="containsText" dxfId="2633" priority="689" operator="containsText" text="Moderado">
      <formula>NOT(ISERROR(SEARCH("Moderado",I15)))</formula>
    </cfRule>
  </conditionalFormatting>
  <conditionalFormatting sqref="K15:K19">
    <cfRule type="containsText" dxfId="2632" priority="676" operator="containsText" text="Media">
      <formula>NOT(ISERROR(SEARCH("Media",K15)))</formula>
    </cfRule>
  </conditionalFormatting>
  <conditionalFormatting sqref="L15:L19">
    <cfRule type="containsText" dxfId="2631" priority="675" operator="containsText" text="Moderado">
      <formula>NOT(ISERROR(SEARCH("Moderado",L15)))</formula>
    </cfRule>
  </conditionalFormatting>
  <conditionalFormatting sqref="J15:J19">
    <cfRule type="containsText" dxfId="2630" priority="674" operator="containsText" text="Moderado">
      <formula>NOT(ISERROR(SEARCH("Moderado",J15)))</formula>
    </cfRule>
  </conditionalFormatting>
  <conditionalFormatting sqref="J15:J19">
    <cfRule type="containsText" dxfId="2629" priority="672" operator="containsText" text="Bajo">
      <formula>NOT(ISERROR(SEARCH("Bajo",J15)))</formula>
    </cfRule>
    <cfRule type="containsText" dxfId="2628" priority="673" operator="containsText" text="Extremo">
      <formula>NOT(ISERROR(SEARCH("Extremo",J15)))</formula>
    </cfRule>
  </conditionalFormatting>
  <conditionalFormatting sqref="K15:K19">
    <cfRule type="containsText" dxfId="2627" priority="670" operator="containsText" text="Baja">
      <formula>NOT(ISERROR(SEARCH("Baja",K15)))</formula>
    </cfRule>
    <cfRule type="containsText" dxfId="2626" priority="671" operator="containsText" text="Muy Baja">
      <formula>NOT(ISERROR(SEARCH("Muy Baja",K15)))</formula>
    </cfRule>
  </conditionalFormatting>
  <conditionalFormatting sqref="K15:K19">
    <cfRule type="containsText" dxfId="2625" priority="668" operator="containsText" text="Muy Alta">
      <formula>NOT(ISERROR(SEARCH("Muy Alta",K15)))</formula>
    </cfRule>
    <cfRule type="containsText" dxfId="2624" priority="669" operator="containsText" text="Alta">
      <formula>NOT(ISERROR(SEARCH("Alta",K15)))</formula>
    </cfRule>
  </conditionalFormatting>
  <conditionalFormatting sqref="L15:L19">
    <cfRule type="containsText" dxfId="2623" priority="664" operator="containsText" text="Catastrófico">
      <formula>NOT(ISERROR(SEARCH("Catastrófico",L15)))</formula>
    </cfRule>
    <cfRule type="containsText" dxfId="2622" priority="665" operator="containsText" text="Mayor">
      <formula>NOT(ISERROR(SEARCH("Mayor",L15)))</formula>
    </cfRule>
    <cfRule type="containsText" dxfId="2621" priority="666" operator="containsText" text="Menor">
      <formula>NOT(ISERROR(SEARCH("Menor",L15)))</formula>
    </cfRule>
    <cfRule type="containsText" dxfId="2620" priority="667" operator="containsText" text="Leve">
      <formula>NOT(ISERROR(SEARCH("Leve",L15)))</formula>
    </cfRule>
  </conditionalFormatting>
  <conditionalFormatting sqref="K20:L20">
    <cfRule type="containsText" dxfId="2619" priority="658" operator="containsText" text="3- Moderado">
      <formula>NOT(ISERROR(SEARCH("3- Moderado",K20)))</formula>
    </cfRule>
    <cfRule type="containsText" dxfId="2618" priority="659" operator="containsText" text="6- Moderado">
      <formula>NOT(ISERROR(SEARCH("6- Moderado",K20)))</formula>
    </cfRule>
    <cfRule type="containsText" dxfId="2617" priority="660" operator="containsText" text="4- Moderado">
      <formula>NOT(ISERROR(SEARCH("4- Moderado",K20)))</formula>
    </cfRule>
    <cfRule type="containsText" dxfId="2616" priority="661" operator="containsText" text="3- Bajo">
      <formula>NOT(ISERROR(SEARCH("3- Bajo",K20)))</formula>
    </cfRule>
    <cfRule type="containsText" dxfId="2615" priority="662" operator="containsText" text="4- Bajo">
      <formula>NOT(ISERROR(SEARCH("4- Bajo",K20)))</formula>
    </cfRule>
    <cfRule type="containsText" dxfId="2614" priority="663" operator="containsText" text="1- Bajo">
      <formula>NOT(ISERROR(SEARCH("1- Bajo",K20)))</formula>
    </cfRule>
  </conditionalFormatting>
  <conditionalFormatting sqref="H20:I20">
    <cfRule type="containsText" dxfId="2613" priority="652" operator="containsText" text="3- Moderado">
      <formula>NOT(ISERROR(SEARCH("3- Moderado",H20)))</formula>
    </cfRule>
    <cfRule type="containsText" dxfId="2612" priority="653" operator="containsText" text="6- Moderado">
      <formula>NOT(ISERROR(SEARCH("6- Moderado",H20)))</formula>
    </cfRule>
    <cfRule type="containsText" dxfId="2611" priority="654" operator="containsText" text="4- Moderado">
      <formula>NOT(ISERROR(SEARCH("4- Moderado",H20)))</formula>
    </cfRule>
    <cfRule type="containsText" dxfId="2610" priority="655" operator="containsText" text="3- Bajo">
      <formula>NOT(ISERROR(SEARCH("3- Bajo",H20)))</formula>
    </cfRule>
    <cfRule type="containsText" dxfId="2609" priority="656" operator="containsText" text="4- Bajo">
      <formula>NOT(ISERROR(SEARCH("4- Bajo",H20)))</formula>
    </cfRule>
    <cfRule type="containsText" dxfId="2608" priority="657" operator="containsText" text="1- Bajo">
      <formula>NOT(ISERROR(SEARCH("1- Bajo",H20)))</formula>
    </cfRule>
  </conditionalFormatting>
  <conditionalFormatting sqref="A20 C20:E20">
    <cfRule type="containsText" dxfId="2607" priority="646" operator="containsText" text="3- Moderado">
      <formula>NOT(ISERROR(SEARCH("3- Moderado",A20)))</formula>
    </cfRule>
    <cfRule type="containsText" dxfId="2606" priority="647" operator="containsText" text="6- Moderado">
      <formula>NOT(ISERROR(SEARCH("6- Moderado",A20)))</formula>
    </cfRule>
    <cfRule type="containsText" dxfId="2605" priority="648" operator="containsText" text="4- Moderado">
      <formula>NOT(ISERROR(SEARCH("4- Moderado",A20)))</formula>
    </cfRule>
    <cfRule type="containsText" dxfId="2604" priority="649" operator="containsText" text="3- Bajo">
      <formula>NOT(ISERROR(SEARCH("3- Bajo",A20)))</formula>
    </cfRule>
    <cfRule type="containsText" dxfId="2603" priority="650" operator="containsText" text="4- Bajo">
      <formula>NOT(ISERROR(SEARCH("4- Bajo",A20)))</formula>
    </cfRule>
    <cfRule type="containsText" dxfId="2602" priority="651" operator="containsText" text="1- Bajo">
      <formula>NOT(ISERROR(SEARCH("1- Bajo",A20)))</formula>
    </cfRule>
  </conditionalFormatting>
  <conditionalFormatting sqref="F20:G20">
    <cfRule type="containsText" dxfId="2601" priority="640" operator="containsText" text="3- Moderado">
      <formula>NOT(ISERROR(SEARCH("3- Moderado",F20)))</formula>
    </cfRule>
    <cfRule type="containsText" dxfId="2600" priority="641" operator="containsText" text="6- Moderado">
      <formula>NOT(ISERROR(SEARCH("6- Moderado",F20)))</formula>
    </cfRule>
    <cfRule type="containsText" dxfId="2599" priority="642" operator="containsText" text="4- Moderado">
      <formula>NOT(ISERROR(SEARCH("4- Moderado",F20)))</formula>
    </cfRule>
    <cfRule type="containsText" dxfId="2598" priority="643" operator="containsText" text="3- Bajo">
      <formula>NOT(ISERROR(SEARCH("3- Bajo",F20)))</formula>
    </cfRule>
    <cfRule type="containsText" dxfId="2597" priority="644" operator="containsText" text="4- Bajo">
      <formula>NOT(ISERROR(SEARCH("4- Bajo",F20)))</formula>
    </cfRule>
    <cfRule type="containsText" dxfId="2596" priority="645" operator="containsText" text="1- Bajo">
      <formula>NOT(ISERROR(SEARCH("1- Bajo",F20)))</formula>
    </cfRule>
  </conditionalFormatting>
  <conditionalFormatting sqref="J20:J24">
    <cfRule type="containsText" dxfId="2595" priority="635" operator="containsText" text="Bajo">
      <formula>NOT(ISERROR(SEARCH("Bajo",J20)))</formula>
    </cfRule>
    <cfRule type="containsText" dxfId="2594" priority="636" operator="containsText" text="Moderado">
      <formula>NOT(ISERROR(SEARCH("Moderado",J20)))</formula>
    </cfRule>
    <cfRule type="containsText" dxfId="2593" priority="637" operator="containsText" text="Alto">
      <formula>NOT(ISERROR(SEARCH("Alto",J20)))</formula>
    </cfRule>
    <cfRule type="containsText" dxfId="2592" priority="638" operator="containsText" text="Extremo">
      <formula>NOT(ISERROR(SEARCH("Extremo",J20)))</formula>
    </cfRule>
    <cfRule type="colorScale" priority="639">
      <colorScale>
        <cfvo type="min"/>
        <cfvo type="max"/>
        <color rgb="FFFF7128"/>
        <color rgb="FFFFEF9C"/>
      </colorScale>
    </cfRule>
  </conditionalFormatting>
  <conditionalFormatting sqref="M20:M24">
    <cfRule type="containsText" dxfId="2591" priority="610" operator="containsText" text="Moderado">
      <formula>NOT(ISERROR(SEARCH("Moderado",M20)))</formula>
    </cfRule>
    <cfRule type="containsText" dxfId="2590" priority="630" operator="containsText" text="Bajo">
      <formula>NOT(ISERROR(SEARCH("Bajo",M20)))</formula>
    </cfRule>
    <cfRule type="containsText" dxfId="2589" priority="631" operator="containsText" text="Moderado">
      <formula>NOT(ISERROR(SEARCH("Moderado",M20)))</formula>
    </cfRule>
    <cfRule type="containsText" dxfId="2588" priority="632" operator="containsText" text="Alto">
      <formula>NOT(ISERROR(SEARCH("Alto",M20)))</formula>
    </cfRule>
    <cfRule type="containsText" dxfId="2587" priority="633" operator="containsText" text="Extremo">
      <formula>NOT(ISERROR(SEARCH("Extremo",M20)))</formula>
    </cfRule>
    <cfRule type="colorScale" priority="634">
      <colorScale>
        <cfvo type="min"/>
        <cfvo type="max"/>
        <color rgb="FFFF7128"/>
        <color rgb="FFFFEF9C"/>
      </colorScale>
    </cfRule>
  </conditionalFormatting>
  <conditionalFormatting sqref="N20">
    <cfRule type="containsText" dxfId="2586" priority="624" operator="containsText" text="3- Moderado">
      <formula>NOT(ISERROR(SEARCH("3- Moderado",N20)))</formula>
    </cfRule>
    <cfRule type="containsText" dxfId="2585" priority="625" operator="containsText" text="6- Moderado">
      <formula>NOT(ISERROR(SEARCH("6- Moderado",N20)))</formula>
    </cfRule>
    <cfRule type="containsText" dxfId="2584" priority="626" operator="containsText" text="4- Moderado">
      <formula>NOT(ISERROR(SEARCH("4- Moderado",N20)))</formula>
    </cfRule>
    <cfRule type="containsText" dxfId="2583" priority="627" operator="containsText" text="3- Bajo">
      <formula>NOT(ISERROR(SEARCH("3- Bajo",N20)))</formula>
    </cfRule>
    <cfRule type="containsText" dxfId="2582" priority="628" operator="containsText" text="4- Bajo">
      <formula>NOT(ISERROR(SEARCH("4- Bajo",N20)))</formula>
    </cfRule>
    <cfRule type="containsText" dxfId="2581" priority="629" operator="containsText" text="1- Bajo">
      <formula>NOT(ISERROR(SEARCH("1- Bajo",N20)))</formula>
    </cfRule>
  </conditionalFormatting>
  <conditionalFormatting sqref="H20:H24">
    <cfRule type="containsText" dxfId="2580" priority="611" operator="containsText" text="Muy Alta">
      <formula>NOT(ISERROR(SEARCH("Muy Alta",H20)))</formula>
    </cfRule>
    <cfRule type="containsText" dxfId="2579" priority="612" operator="containsText" text="Alta">
      <formula>NOT(ISERROR(SEARCH("Alta",H20)))</formula>
    </cfRule>
    <cfRule type="containsText" dxfId="2578" priority="613" operator="containsText" text="Muy Alta">
      <formula>NOT(ISERROR(SEARCH("Muy Alta",H20)))</formula>
    </cfRule>
    <cfRule type="containsText" dxfId="2577" priority="618" operator="containsText" text="Muy Baja">
      <formula>NOT(ISERROR(SEARCH("Muy Baja",H20)))</formula>
    </cfRule>
    <cfRule type="containsText" dxfId="2576" priority="619" operator="containsText" text="Baja">
      <formula>NOT(ISERROR(SEARCH("Baja",H20)))</formula>
    </cfRule>
    <cfRule type="containsText" dxfId="2575" priority="620" operator="containsText" text="Media">
      <formula>NOT(ISERROR(SEARCH("Media",H20)))</formula>
    </cfRule>
    <cfRule type="containsText" dxfId="2574" priority="621" operator="containsText" text="Alta">
      <formula>NOT(ISERROR(SEARCH("Alta",H20)))</formula>
    </cfRule>
    <cfRule type="containsText" dxfId="2573" priority="623" operator="containsText" text="Muy Alta">
      <formula>NOT(ISERROR(SEARCH("Muy Alta",H20)))</formula>
    </cfRule>
  </conditionalFormatting>
  <conditionalFormatting sqref="I20:I24">
    <cfRule type="containsText" dxfId="2572" priority="614" operator="containsText" text="Catastrófico">
      <formula>NOT(ISERROR(SEARCH("Catastrófico",I20)))</formula>
    </cfRule>
    <cfRule type="containsText" dxfId="2571" priority="615" operator="containsText" text="Mayor">
      <formula>NOT(ISERROR(SEARCH("Mayor",I20)))</formula>
    </cfRule>
    <cfRule type="containsText" dxfId="2570" priority="616" operator="containsText" text="Menor">
      <formula>NOT(ISERROR(SEARCH("Menor",I20)))</formula>
    </cfRule>
    <cfRule type="containsText" dxfId="2569" priority="617" operator="containsText" text="Leve">
      <formula>NOT(ISERROR(SEARCH("Leve",I20)))</formula>
    </cfRule>
    <cfRule type="containsText" dxfId="2568" priority="622" operator="containsText" text="Moderado">
      <formula>NOT(ISERROR(SEARCH("Moderado",I20)))</formula>
    </cfRule>
  </conditionalFormatting>
  <conditionalFormatting sqref="K20:K24">
    <cfRule type="containsText" dxfId="2567" priority="609" operator="containsText" text="Media">
      <formula>NOT(ISERROR(SEARCH("Media",K20)))</formula>
    </cfRule>
  </conditionalFormatting>
  <conditionalFormatting sqref="L20:L24">
    <cfRule type="containsText" dxfId="2566" priority="608" operator="containsText" text="Moderado">
      <formula>NOT(ISERROR(SEARCH("Moderado",L20)))</formula>
    </cfRule>
  </conditionalFormatting>
  <conditionalFormatting sqref="J20:J24">
    <cfRule type="containsText" dxfId="2565" priority="607" operator="containsText" text="Moderado">
      <formula>NOT(ISERROR(SEARCH("Moderado",J20)))</formula>
    </cfRule>
  </conditionalFormatting>
  <conditionalFormatting sqref="J20:J24">
    <cfRule type="containsText" dxfId="2564" priority="605" operator="containsText" text="Bajo">
      <formula>NOT(ISERROR(SEARCH("Bajo",J20)))</formula>
    </cfRule>
    <cfRule type="containsText" dxfId="2563" priority="606" operator="containsText" text="Extremo">
      <formula>NOT(ISERROR(SEARCH("Extremo",J20)))</formula>
    </cfRule>
  </conditionalFormatting>
  <conditionalFormatting sqref="K20:K24">
    <cfRule type="containsText" dxfId="2562" priority="603" operator="containsText" text="Baja">
      <formula>NOT(ISERROR(SEARCH("Baja",K20)))</formula>
    </cfRule>
    <cfRule type="containsText" dxfId="2561" priority="604" operator="containsText" text="Muy Baja">
      <formula>NOT(ISERROR(SEARCH("Muy Baja",K20)))</formula>
    </cfRule>
  </conditionalFormatting>
  <conditionalFormatting sqref="K20:K24">
    <cfRule type="containsText" dxfId="2560" priority="601" operator="containsText" text="Muy Alta">
      <formula>NOT(ISERROR(SEARCH("Muy Alta",K20)))</formula>
    </cfRule>
    <cfRule type="containsText" dxfId="2559" priority="602" operator="containsText" text="Alta">
      <formula>NOT(ISERROR(SEARCH("Alta",K20)))</formula>
    </cfRule>
  </conditionalFormatting>
  <conditionalFormatting sqref="L20:L24">
    <cfRule type="containsText" dxfId="2558" priority="597" operator="containsText" text="Catastrófico">
      <formula>NOT(ISERROR(SEARCH("Catastrófico",L20)))</formula>
    </cfRule>
    <cfRule type="containsText" dxfId="2557" priority="598" operator="containsText" text="Mayor">
      <formula>NOT(ISERROR(SEARCH("Mayor",L20)))</formula>
    </cfRule>
    <cfRule type="containsText" dxfId="2556" priority="599" operator="containsText" text="Menor">
      <formula>NOT(ISERROR(SEARCH("Menor",L20)))</formula>
    </cfRule>
    <cfRule type="containsText" dxfId="2555" priority="600" operator="containsText" text="Leve">
      <formula>NOT(ISERROR(SEARCH("Leve",L20)))</formula>
    </cfRule>
  </conditionalFormatting>
  <conditionalFormatting sqref="K30:L30">
    <cfRule type="containsText" dxfId="2554" priority="524" operator="containsText" text="3- Moderado">
      <formula>NOT(ISERROR(SEARCH("3- Moderado",K30)))</formula>
    </cfRule>
    <cfRule type="containsText" dxfId="2553" priority="525" operator="containsText" text="6- Moderado">
      <formula>NOT(ISERROR(SEARCH("6- Moderado",K30)))</formula>
    </cfRule>
    <cfRule type="containsText" dxfId="2552" priority="526" operator="containsText" text="4- Moderado">
      <formula>NOT(ISERROR(SEARCH("4- Moderado",K30)))</formula>
    </cfRule>
    <cfRule type="containsText" dxfId="2551" priority="527" operator="containsText" text="3- Bajo">
      <formula>NOT(ISERROR(SEARCH("3- Bajo",K30)))</formula>
    </cfRule>
    <cfRule type="containsText" dxfId="2550" priority="528" operator="containsText" text="4- Bajo">
      <formula>NOT(ISERROR(SEARCH("4- Bajo",K30)))</formula>
    </cfRule>
    <cfRule type="containsText" dxfId="2549" priority="529" operator="containsText" text="1- Bajo">
      <formula>NOT(ISERROR(SEARCH("1- Bajo",K30)))</formula>
    </cfRule>
  </conditionalFormatting>
  <conditionalFormatting sqref="H30:I30">
    <cfRule type="containsText" dxfId="2548" priority="518" operator="containsText" text="3- Moderado">
      <formula>NOT(ISERROR(SEARCH("3- Moderado",H30)))</formula>
    </cfRule>
    <cfRule type="containsText" dxfId="2547" priority="519" operator="containsText" text="6- Moderado">
      <formula>NOT(ISERROR(SEARCH("6- Moderado",H30)))</formula>
    </cfRule>
    <cfRule type="containsText" dxfId="2546" priority="520" operator="containsText" text="4- Moderado">
      <formula>NOT(ISERROR(SEARCH("4- Moderado",H30)))</formula>
    </cfRule>
    <cfRule type="containsText" dxfId="2545" priority="521" operator="containsText" text="3- Bajo">
      <formula>NOT(ISERROR(SEARCH("3- Bajo",H30)))</formula>
    </cfRule>
    <cfRule type="containsText" dxfId="2544" priority="522" operator="containsText" text="4- Bajo">
      <formula>NOT(ISERROR(SEARCH("4- Bajo",H30)))</formula>
    </cfRule>
    <cfRule type="containsText" dxfId="2543" priority="523" operator="containsText" text="1- Bajo">
      <formula>NOT(ISERROR(SEARCH("1- Bajo",H30)))</formula>
    </cfRule>
  </conditionalFormatting>
  <conditionalFormatting sqref="A30 C30:E30">
    <cfRule type="containsText" dxfId="2542" priority="512" operator="containsText" text="3- Moderado">
      <formula>NOT(ISERROR(SEARCH("3- Moderado",A30)))</formula>
    </cfRule>
    <cfRule type="containsText" dxfId="2541" priority="513" operator="containsText" text="6- Moderado">
      <formula>NOT(ISERROR(SEARCH("6- Moderado",A30)))</formula>
    </cfRule>
    <cfRule type="containsText" dxfId="2540" priority="514" operator="containsText" text="4- Moderado">
      <formula>NOT(ISERROR(SEARCH("4- Moderado",A30)))</formula>
    </cfRule>
    <cfRule type="containsText" dxfId="2539" priority="515" operator="containsText" text="3- Bajo">
      <formula>NOT(ISERROR(SEARCH("3- Bajo",A30)))</formula>
    </cfRule>
    <cfRule type="containsText" dxfId="2538" priority="516" operator="containsText" text="4- Bajo">
      <formula>NOT(ISERROR(SEARCH("4- Bajo",A30)))</formula>
    </cfRule>
    <cfRule type="containsText" dxfId="2537" priority="517" operator="containsText" text="1- Bajo">
      <formula>NOT(ISERROR(SEARCH("1- Bajo",A30)))</formula>
    </cfRule>
  </conditionalFormatting>
  <conditionalFormatting sqref="F30:G30">
    <cfRule type="containsText" dxfId="2536" priority="506" operator="containsText" text="3- Moderado">
      <formula>NOT(ISERROR(SEARCH("3- Moderado",F30)))</formula>
    </cfRule>
    <cfRule type="containsText" dxfId="2535" priority="507" operator="containsText" text="6- Moderado">
      <formula>NOT(ISERROR(SEARCH("6- Moderado",F30)))</formula>
    </cfRule>
    <cfRule type="containsText" dxfId="2534" priority="508" operator="containsText" text="4- Moderado">
      <formula>NOT(ISERROR(SEARCH("4- Moderado",F30)))</formula>
    </cfRule>
    <cfRule type="containsText" dxfId="2533" priority="509" operator="containsText" text="3- Bajo">
      <formula>NOT(ISERROR(SEARCH("3- Bajo",F30)))</formula>
    </cfRule>
    <cfRule type="containsText" dxfId="2532" priority="510" operator="containsText" text="4- Bajo">
      <formula>NOT(ISERROR(SEARCH("4- Bajo",F30)))</formula>
    </cfRule>
    <cfRule type="containsText" dxfId="2531" priority="511" operator="containsText" text="1- Bajo">
      <formula>NOT(ISERROR(SEARCH("1- Bajo",F30)))</formula>
    </cfRule>
  </conditionalFormatting>
  <conditionalFormatting sqref="J30:J34">
    <cfRule type="containsText" dxfId="2530" priority="501" operator="containsText" text="Bajo">
      <formula>NOT(ISERROR(SEARCH("Bajo",J30)))</formula>
    </cfRule>
    <cfRule type="containsText" dxfId="2529" priority="502" operator="containsText" text="Moderado">
      <formula>NOT(ISERROR(SEARCH("Moderado",J30)))</formula>
    </cfRule>
    <cfRule type="containsText" dxfId="2528" priority="503" operator="containsText" text="Alto">
      <formula>NOT(ISERROR(SEARCH("Alto",J30)))</formula>
    </cfRule>
    <cfRule type="containsText" dxfId="2527" priority="504" operator="containsText" text="Extremo">
      <formula>NOT(ISERROR(SEARCH("Extremo",J30)))</formula>
    </cfRule>
    <cfRule type="colorScale" priority="505">
      <colorScale>
        <cfvo type="min"/>
        <cfvo type="max"/>
        <color rgb="FFFF7128"/>
        <color rgb="FFFFEF9C"/>
      </colorScale>
    </cfRule>
  </conditionalFormatting>
  <conditionalFormatting sqref="M30:M34">
    <cfRule type="containsText" dxfId="2526" priority="476" operator="containsText" text="Moderado">
      <formula>NOT(ISERROR(SEARCH("Moderado",M30)))</formula>
    </cfRule>
    <cfRule type="containsText" dxfId="2525" priority="496" operator="containsText" text="Bajo">
      <formula>NOT(ISERROR(SEARCH("Bajo",M30)))</formula>
    </cfRule>
    <cfRule type="containsText" dxfId="2524" priority="497" operator="containsText" text="Moderado">
      <formula>NOT(ISERROR(SEARCH("Moderado",M30)))</formula>
    </cfRule>
    <cfRule type="containsText" dxfId="2523" priority="498" operator="containsText" text="Alto">
      <formula>NOT(ISERROR(SEARCH("Alto",M30)))</formula>
    </cfRule>
    <cfRule type="containsText" dxfId="2522" priority="499" operator="containsText" text="Extremo">
      <formula>NOT(ISERROR(SEARCH("Extremo",M30)))</formula>
    </cfRule>
    <cfRule type="colorScale" priority="500">
      <colorScale>
        <cfvo type="min"/>
        <cfvo type="max"/>
        <color rgb="FFFF7128"/>
        <color rgb="FFFFEF9C"/>
      </colorScale>
    </cfRule>
  </conditionalFormatting>
  <conditionalFormatting sqref="N30">
    <cfRule type="containsText" dxfId="2521" priority="490" operator="containsText" text="3- Moderado">
      <formula>NOT(ISERROR(SEARCH("3- Moderado",N30)))</formula>
    </cfRule>
    <cfRule type="containsText" dxfId="2520" priority="491" operator="containsText" text="6- Moderado">
      <formula>NOT(ISERROR(SEARCH("6- Moderado",N30)))</formula>
    </cfRule>
    <cfRule type="containsText" dxfId="2519" priority="492" operator="containsText" text="4- Moderado">
      <formula>NOT(ISERROR(SEARCH("4- Moderado",N30)))</formula>
    </cfRule>
    <cfRule type="containsText" dxfId="2518" priority="493" operator="containsText" text="3- Bajo">
      <formula>NOT(ISERROR(SEARCH("3- Bajo",N30)))</formula>
    </cfRule>
    <cfRule type="containsText" dxfId="2517" priority="494" operator="containsText" text="4- Bajo">
      <formula>NOT(ISERROR(SEARCH("4- Bajo",N30)))</formula>
    </cfRule>
    <cfRule type="containsText" dxfId="2516" priority="495" operator="containsText" text="1- Bajo">
      <formula>NOT(ISERROR(SEARCH("1- Bajo",N30)))</formula>
    </cfRule>
  </conditionalFormatting>
  <conditionalFormatting sqref="H30:H34">
    <cfRule type="containsText" dxfId="2515" priority="477" operator="containsText" text="Muy Alta">
      <formula>NOT(ISERROR(SEARCH("Muy Alta",H30)))</formula>
    </cfRule>
    <cfRule type="containsText" dxfId="2514" priority="478" operator="containsText" text="Alta">
      <formula>NOT(ISERROR(SEARCH("Alta",H30)))</formula>
    </cfRule>
    <cfRule type="containsText" dxfId="2513" priority="479" operator="containsText" text="Muy Alta">
      <formula>NOT(ISERROR(SEARCH("Muy Alta",H30)))</formula>
    </cfRule>
    <cfRule type="containsText" dxfId="2512" priority="484" operator="containsText" text="Muy Baja">
      <formula>NOT(ISERROR(SEARCH("Muy Baja",H30)))</formula>
    </cfRule>
    <cfRule type="containsText" dxfId="2511" priority="485" operator="containsText" text="Baja">
      <formula>NOT(ISERROR(SEARCH("Baja",H30)))</formula>
    </cfRule>
    <cfRule type="containsText" dxfId="2510" priority="486" operator="containsText" text="Media">
      <formula>NOT(ISERROR(SEARCH("Media",H30)))</formula>
    </cfRule>
    <cfRule type="containsText" dxfId="2509" priority="487" operator="containsText" text="Alta">
      <formula>NOT(ISERROR(SEARCH("Alta",H30)))</formula>
    </cfRule>
    <cfRule type="containsText" dxfId="2508" priority="489" operator="containsText" text="Muy Alta">
      <formula>NOT(ISERROR(SEARCH("Muy Alta",H30)))</formula>
    </cfRule>
  </conditionalFormatting>
  <conditionalFormatting sqref="I30:I34">
    <cfRule type="containsText" dxfId="2507" priority="480" operator="containsText" text="Catastrófico">
      <formula>NOT(ISERROR(SEARCH("Catastrófico",I30)))</formula>
    </cfRule>
    <cfRule type="containsText" dxfId="2506" priority="481" operator="containsText" text="Mayor">
      <formula>NOT(ISERROR(SEARCH("Mayor",I30)))</formula>
    </cfRule>
    <cfRule type="containsText" dxfId="2505" priority="482" operator="containsText" text="Menor">
      <formula>NOT(ISERROR(SEARCH("Menor",I30)))</formula>
    </cfRule>
    <cfRule type="containsText" dxfId="2504" priority="483" operator="containsText" text="Leve">
      <formula>NOT(ISERROR(SEARCH("Leve",I30)))</formula>
    </cfRule>
    <cfRule type="containsText" dxfId="2503" priority="488" operator="containsText" text="Moderado">
      <formula>NOT(ISERROR(SEARCH("Moderado",I30)))</formula>
    </cfRule>
  </conditionalFormatting>
  <conditionalFormatting sqref="K30:K34">
    <cfRule type="containsText" dxfId="2502" priority="475" operator="containsText" text="Media">
      <formula>NOT(ISERROR(SEARCH("Media",K30)))</formula>
    </cfRule>
  </conditionalFormatting>
  <conditionalFormatting sqref="L30:L34">
    <cfRule type="containsText" dxfId="2501" priority="474" operator="containsText" text="Moderado">
      <formula>NOT(ISERROR(SEARCH("Moderado",L30)))</formula>
    </cfRule>
  </conditionalFormatting>
  <conditionalFormatting sqref="J30:J34">
    <cfRule type="containsText" dxfId="2500" priority="473" operator="containsText" text="Moderado">
      <formula>NOT(ISERROR(SEARCH("Moderado",J30)))</formula>
    </cfRule>
  </conditionalFormatting>
  <conditionalFormatting sqref="J30:J34">
    <cfRule type="containsText" dxfId="2499" priority="471" operator="containsText" text="Bajo">
      <formula>NOT(ISERROR(SEARCH("Bajo",J30)))</formula>
    </cfRule>
    <cfRule type="containsText" dxfId="2498" priority="472" operator="containsText" text="Extremo">
      <formula>NOT(ISERROR(SEARCH("Extremo",J30)))</formula>
    </cfRule>
  </conditionalFormatting>
  <conditionalFormatting sqref="K30:K34">
    <cfRule type="containsText" dxfId="2497" priority="469" operator="containsText" text="Baja">
      <formula>NOT(ISERROR(SEARCH("Baja",K30)))</formula>
    </cfRule>
    <cfRule type="containsText" dxfId="2496" priority="470" operator="containsText" text="Muy Baja">
      <formula>NOT(ISERROR(SEARCH("Muy Baja",K30)))</formula>
    </cfRule>
  </conditionalFormatting>
  <conditionalFormatting sqref="K30:K34">
    <cfRule type="containsText" dxfId="2495" priority="467" operator="containsText" text="Muy Alta">
      <formula>NOT(ISERROR(SEARCH("Muy Alta",K30)))</formula>
    </cfRule>
    <cfRule type="containsText" dxfId="2494" priority="468" operator="containsText" text="Alta">
      <formula>NOT(ISERROR(SEARCH("Alta",K30)))</formula>
    </cfRule>
  </conditionalFormatting>
  <conditionalFormatting sqref="L30:L34">
    <cfRule type="containsText" dxfId="2493" priority="463" operator="containsText" text="Catastrófico">
      <formula>NOT(ISERROR(SEARCH("Catastrófico",L30)))</formula>
    </cfRule>
    <cfRule type="containsText" dxfId="2492" priority="464" operator="containsText" text="Mayor">
      <formula>NOT(ISERROR(SEARCH("Mayor",L30)))</formula>
    </cfRule>
    <cfRule type="containsText" dxfId="2491" priority="465" operator="containsText" text="Menor">
      <formula>NOT(ISERROR(SEARCH("Menor",L30)))</formula>
    </cfRule>
    <cfRule type="containsText" dxfId="2490" priority="466" operator="containsText" text="Leve">
      <formula>NOT(ISERROR(SEARCH("Leve",L30)))</formula>
    </cfRule>
  </conditionalFormatting>
  <conditionalFormatting sqref="K35:L35">
    <cfRule type="containsText" dxfId="2489" priority="457" operator="containsText" text="3- Moderado">
      <formula>NOT(ISERROR(SEARCH("3- Moderado",K35)))</formula>
    </cfRule>
    <cfRule type="containsText" dxfId="2488" priority="458" operator="containsText" text="6- Moderado">
      <formula>NOT(ISERROR(SEARCH("6- Moderado",K35)))</formula>
    </cfRule>
    <cfRule type="containsText" dxfId="2487" priority="459" operator="containsText" text="4- Moderado">
      <formula>NOT(ISERROR(SEARCH("4- Moderado",K35)))</formula>
    </cfRule>
    <cfRule type="containsText" dxfId="2486" priority="460" operator="containsText" text="3- Bajo">
      <formula>NOT(ISERROR(SEARCH("3- Bajo",K35)))</formula>
    </cfRule>
    <cfRule type="containsText" dxfId="2485" priority="461" operator="containsText" text="4- Bajo">
      <formula>NOT(ISERROR(SEARCH("4- Bajo",K35)))</formula>
    </cfRule>
    <cfRule type="containsText" dxfId="2484" priority="462" operator="containsText" text="1- Bajo">
      <formula>NOT(ISERROR(SEARCH("1- Bajo",K35)))</formula>
    </cfRule>
  </conditionalFormatting>
  <conditionalFormatting sqref="H35:I35">
    <cfRule type="containsText" dxfId="2483" priority="451" operator="containsText" text="3- Moderado">
      <formula>NOT(ISERROR(SEARCH("3- Moderado",H35)))</formula>
    </cfRule>
    <cfRule type="containsText" dxfId="2482" priority="452" operator="containsText" text="6- Moderado">
      <formula>NOT(ISERROR(SEARCH("6- Moderado",H35)))</formula>
    </cfRule>
    <cfRule type="containsText" dxfId="2481" priority="453" operator="containsText" text="4- Moderado">
      <formula>NOT(ISERROR(SEARCH("4- Moderado",H35)))</formula>
    </cfRule>
    <cfRule type="containsText" dxfId="2480" priority="454" operator="containsText" text="3- Bajo">
      <formula>NOT(ISERROR(SEARCH("3- Bajo",H35)))</formula>
    </cfRule>
    <cfRule type="containsText" dxfId="2479" priority="455" operator="containsText" text="4- Bajo">
      <formula>NOT(ISERROR(SEARCH("4- Bajo",H35)))</formula>
    </cfRule>
    <cfRule type="containsText" dxfId="2478" priority="456" operator="containsText" text="1- Bajo">
      <formula>NOT(ISERROR(SEARCH("1- Bajo",H35)))</formula>
    </cfRule>
  </conditionalFormatting>
  <conditionalFormatting sqref="A35 C35:E35">
    <cfRule type="containsText" dxfId="2477" priority="445" operator="containsText" text="3- Moderado">
      <formula>NOT(ISERROR(SEARCH("3- Moderado",A35)))</formula>
    </cfRule>
    <cfRule type="containsText" dxfId="2476" priority="446" operator="containsText" text="6- Moderado">
      <formula>NOT(ISERROR(SEARCH("6- Moderado",A35)))</formula>
    </cfRule>
    <cfRule type="containsText" dxfId="2475" priority="447" operator="containsText" text="4- Moderado">
      <formula>NOT(ISERROR(SEARCH("4- Moderado",A35)))</formula>
    </cfRule>
    <cfRule type="containsText" dxfId="2474" priority="448" operator="containsText" text="3- Bajo">
      <formula>NOT(ISERROR(SEARCH("3- Bajo",A35)))</formula>
    </cfRule>
    <cfRule type="containsText" dxfId="2473" priority="449" operator="containsText" text="4- Bajo">
      <formula>NOT(ISERROR(SEARCH("4- Bajo",A35)))</formula>
    </cfRule>
    <cfRule type="containsText" dxfId="2472" priority="450" operator="containsText" text="1- Bajo">
      <formula>NOT(ISERROR(SEARCH("1- Bajo",A35)))</formula>
    </cfRule>
  </conditionalFormatting>
  <conditionalFormatting sqref="F35:G35">
    <cfRule type="containsText" dxfId="2471" priority="439" operator="containsText" text="3- Moderado">
      <formula>NOT(ISERROR(SEARCH("3- Moderado",F35)))</formula>
    </cfRule>
    <cfRule type="containsText" dxfId="2470" priority="440" operator="containsText" text="6- Moderado">
      <formula>NOT(ISERROR(SEARCH("6- Moderado",F35)))</formula>
    </cfRule>
    <cfRule type="containsText" dxfId="2469" priority="441" operator="containsText" text="4- Moderado">
      <formula>NOT(ISERROR(SEARCH("4- Moderado",F35)))</formula>
    </cfRule>
    <cfRule type="containsText" dxfId="2468" priority="442" operator="containsText" text="3- Bajo">
      <formula>NOT(ISERROR(SEARCH("3- Bajo",F35)))</formula>
    </cfRule>
    <cfRule type="containsText" dxfId="2467" priority="443" operator="containsText" text="4- Bajo">
      <formula>NOT(ISERROR(SEARCH("4- Bajo",F35)))</formula>
    </cfRule>
    <cfRule type="containsText" dxfId="2466" priority="444" operator="containsText" text="1- Bajo">
      <formula>NOT(ISERROR(SEARCH("1- Bajo",F35)))</formula>
    </cfRule>
  </conditionalFormatting>
  <conditionalFormatting sqref="J35:J39">
    <cfRule type="containsText" dxfId="2465" priority="434" operator="containsText" text="Bajo">
      <formula>NOT(ISERROR(SEARCH("Bajo",J35)))</formula>
    </cfRule>
    <cfRule type="containsText" dxfId="2464" priority="435" operator="containsText" text="Moderado">
      <formula>NOT(ISERROR(SEARCH("Moderado",J35)))</formula>
    </cfRule>
    <cfRule type="containsText" dxfId="2463" priority="436" operator="containsText" text="Alto">
      <formula>NOT(ISERROR(SEARCH("Alto",J35)))</formula>
    </cfRule>
    <cfRule type="containsText" dxfId="2462" priority="437" operator="containsText" text="Extremo">
      <formula>NOT(ISERROR(SEARCH("Extremo",J35)))</formula>
    </cfRule>
    <cfRule type="colorScale" priority="438">
      <colorScale>
        <cfvo type="min"/>
        <cfvo type="max"/>
        <color rgb="FFFF7128"/>
        <color rgb="FFFFEF9C"/>
      </colorScale>
    </cfRule>
  </conditionalFormatting>
  <conditionalFormatting sqref="M35:M39">
    <cfRule type="containsText" dxfId="2461" priority="409" operator="containsText" text="Moderado">
      <formula>NOT(ISERROR(SEARCH("Moderado",M35)))</formula>
    </cfRule>
    <cfRule type="containsText" dxfId="2460" priority="429" operator="containsText" text="Bajo">
      <formula>NOT(ISERROR(SEARCH("Bajo",M35)))</formula>
    </cfRule>
    <cfRule type="containsText" dxfId="2459" priority="430" operator="containsText" text="Moderado">
      <formula>NOT(ISERROR(SEARCH("Moderado",M35)))</formula>
    </cfRule>
    <cfRule type="containsText" dxfId="2458" priority="431" operator="containsText" text="Alto">
      <formula>NOT(ISERROR(SEARCH("Alto",M35)))</formula>
    </cfRule>
    <cfRule type="containsText" dxfId="2457" priority="432" operator="containsText" text="Extremo">
      <formula>NOT(ISERROR(SEARCH("Extremo",M35)))</formula>
    </cfRule>
    <cfRule type="colorScale" priority="433">
      <colorScale>
        <cfvo type="min"/>
        <cfvo type="max"/>
        <color rgb="FFFF7128"/>
        <color rgb="FFFFEF9C"/>
      </colorScale>
    </cfRule>
  </conditionalFormatting>
  <conditionalFormatting sqref="N35">
    <cfRule type="containsText" dxfId="2456" priority="423" operator="containsText" text="3- Moderado">
      <formula>NOT(ISERROR(SEARCH("3- Moderado",N35)))</formula>
    </cfRule>
    <cfRule type="containsText" dxfId="2455" priority="424" operator="containsText" text="6- Moderado">
      <formula>NOT(ISERROR(SEARCH("6- Moderado",N35)))</formula>
    </cfRule>
    <cfRule type="containsText" dxfId="2454" priority="425" operator="containsText" text="4- Moderado">
      <formula>NOT(ISERROR(SEARCH("4- Moderado",N35)))</formula>
    </cfRule>
    <cfRule type="containsText" dxfId="2453" priority="426" operator="containsText" text="3- Bajo">
      <formula>NOT(ISERROR(SEARCH("3- Bajo",N35)))</formula>
    </cfRule>
    <cfRule type="containsText" dxfId="2452" priority="427" operator="containsText" text="4- Bajo">
      <formula>NOT(ISERROR(SEARCH("4- Bajo",N35)))</formula>
    </cfRule>
    <cfRule type="containsText" dxfId="2451" priority="428" operator="containsText" text="1- Bajo">
      <formula>NOT(ISERROR(SEARCH("1- Bajo",N35)))</formula>
    </cfRule>
  </conditionalFormatting>
  <conditionalFormatting sqref="H35:H39">
    <cfRule type="containsText" dxfId="2450" priority="410" operator="containsText" text="Muy Alta">
      <formula>NOT(ISERROR(SEARCH("Muy Alta",H35)))</formula>
    </cfRule>
    <cfRule type="containsText" dxfId="2449" priority="411" operator="containsText" text="Alta">
      <formula>NOT(ISERROR(SEARCH("Alta",H35)))</formula>
    </cfRule>
    <cfRule type="containsText" dxfId="2448" priority="412" operator="containsText" text="Muy Alta">
      <formula>NOT(ISERROR(SEARCH("Muy Alta",H35)))</formula>
    </cfRule>
    <cfRule type="containsText" dxfId="2447" priority="417" operator="containsText" text="Muy Baja">
      <formula>NOT(ISERROR(SEARCH("Muy Baja",H35)))</formula>
    </cfRule>
    <cfRule type="containsText" dxfId="2446" priority="418" operator="containsText" text="Baja">
      <formula>NOT(ISERROR(SEARCH("Baja",H35)))</formula>
    </cfRule>
    <cfRule type="containsText" dxfId="2445" priority="419" operator="containsText" text="Media">
      <formula>NOT(ISERROR(SEARCH("Media",H35)))</formula>
    </cfRule>
    <cfRule type="containsText" dxfId="2444" priority="420" operator="containsText" text="Alta">
      <formula>NOT(ISERROR(SEARCH("Alta",H35)))</formula>
    </cfRule>
    <cfRule type="containsText" dxfId="2443" priority="422" operator="containsText" text="Muy Alta">
      <formula>NOT(ISERROR(SEARCH("Muy Alta",H35)))</formula>
    </cfRule>
  </conditionalFormatting>
  <conditionalFormatting sqref="I35:I39">
    <cfRule type="containsText" dxfId="2442" priority="413" operator="containsText" text="Catastrófico">
      <formula>NOT(ISERROR(SEARCH("Catastrófico",I35)))</formula>
    </cfRule>
    <cfRule type="containsText" dxfId="2441" priority="414" operator="containsText" text="Mayor">
      <formula>NOT(ISERROR(SEARCH("Mayor",I35)))</formula>
    </cfRule>
    <cfRule type="containsText" dxfId="2440" priority="415" operator="containsText" text="Menor">
      <formula>NOT(ISERROR(SEARCH("Menor",I35)))</formula>
    </cfRule>
    <cfRule type="containsText" dxfId="2439" priority="416" operator="containsText" text="Leve">
      <formula>NOT(ISERROR(SEARCH("Leve",I35)))</formula>
    </cfRule>
    <cfRule type="containsText" dxfId="2438" priority="421" operator="containsText" text="Moderado">
      <formula>NOT(ISERROR(SEARCH("Moderado",I35)))</formula>
    </cfRule>
  </conditionalFormatting>
  <conditionalFormatting sqref="K35:K39">
    <cfRule type="containsText" dxfId="2437" priority="408" operator="containsText" text="Media">
      <formula>NOT(ISERROR(SEARCH("Media",K35)))</formula>
    </cfRule>
  </conditionalFormatting>
  <conditionalFormatting sqref="L35:L39">
    <cfRule type="containsText" dxfId="2436" priority="407" operator="containsText" text="Moderado">
      <formula>NOT(ISERROR(SEARCH("Moderado",L35)))</formula>
    </cfRule>
  </conditionalFormatting>
  <conditionalFormatting sqref="J35:J39">
    <cfRule type="containsText" dxfId="2435" priority="406" operator="containsText" text="Moderado">
      <formula>NOT(ISERROR(SEARCH("Moderado",J35)))</formula>
    </cfRule>
  </conditionalFormatting>
  <conditionalFormatting sqref="J35:J39">
    <cfRule type="containsText" dxfId="2434" priority="404" operator="containsText" text="Bajo">
      <formula>NOT(ISERROR(SEARCH("Bajo",J35)))</formula>
    </cfRule>
    <cfRule type="containsText" dxfId="2433" priority="405" operator="containsText" text="Extremo">
      <formula>NOT(ISERROR(SEARCH("Extremo",J35)))</formula>
    </cfRule>
  </conditionalFormatting>
  <conditionalFormatting sqref="K35:K39">
    <cfRule type="containsText" dxfId="2432" priority="402" operator="containsText" text="Baja">
      <formula>NOT(ISERROR(SEARCH("Baja",K35)))</formula>
    </cfRule>
    <cfRule type="containsText" dxfId="2431" priority="403" operator="containsText" text="Muy Baja">
      <formula>NOT(ISERROR(SEARCH("Muy Baja",K35)))</formula>
    </cfRule>
  </conditionalFormatting>
  <conditionalFormatting sqref="K35:K39">
    <cfRule type="containsText" dxfId="2430" priority="400" operator="containsText" text="Muy Alta">
      <formula>NOT(ISERROR(SEARCH("Muy Alta",K35)))</formula>
    </cfRule>
    <cfRule type="containsText" dxfId="2429" priority="401" operator="containsText" text="Alta">
      <formula>NOT(ISERROR(SEARCH("Alta",K35)))</formula>
    </cfRule>
  </conditionalFormatting>
  <conditionalFormatting sqref="L35:L39">
    <cfRule type="containsText" dxfId="2428" priority="396" operator="containsText" text="Catastrófico">
      <formula>NOT(ISERROR(SEARCH("Catastrófico",L35)))</formula>
    </cfRule>
    <cfRule type="containsText" dxfId="2427" priority="397" operator="containsText" text="Mayor">
      <formula>NOT(ISERROR(SEARCH("Mayor",L35)))</formula>
    </cfRule>
    <cfRule type="containsText" dxfId="2426" priority="398" operator="containsText" text="Menor">
      <formula>NOT(ISERROR(SEARCH("Menor",L35)))</formula>
    </cfRule>
    <cfRule type="containsText" dxfId="2425" priority="399" operator="containsText" text="Leve">
      <formula>NOT(ISERROR(SEARCH("Leve",L35)))</formula>
    </cfRule>
  </conditionalFormatting>
  <conditionalFormatting sqref="K40:L40">
    <cfRule type="containsText" dxfId="2424" priority="390" operator="containsText" text="3- Moderado">
      <formula>NOT(ISERROR(SEARCH("3- Moderado",K40)))</formula>
    </cfRule>
    <cfRule type="containsText" dxfId="2423" priority="391" operator="containsText" text="6- Moderado">
      <formula>NOT(ISERROR(SEARCH("6- Moderado",K40)))</formula>
    </cfRule>
    <cfRule type="containsText" dxfId="2422" priority="392" operator="containsText" text="4- Moderado">
      <formula>NOT(ISERROR(SEARCH("4- Moderado",K40)))</formula>
    </cfRule>
    <cfRule type="containsText" dxfId="2421" priority="393" operator="containsText" text="3- Bajo">
      <formula>NOT(ISERROR(SEARCH("3- Bajo",K40)))</formula>
    </cfRule>
    <cfRule type="containsText" dxfId="2420" priority="394" operator="containsText" text="4- Bajo">
      <formula>NOT(ISERROR(SEARCH("4- Bajo",K40)))</formula>
    </cfRule>
    <cfRule type="containsText" dxfId="2419" priority="395" operator="containsText" text="1- Bajo">
      <formula>NOT(ISERROR(SEARCH("1- Bajo",K40)))</formula>
    </cfRule>
  </conditionalFormatting>
  <conditionalFormatting sqref="H40:I40">
    <cfRule type="containsText" dxfId="2418" priority="384" operator="containsText" text="3- Moderado">
      <formula>NOT(ISERROR(SEARCH("3- Moderado",H40)))</formula>
    </cfRule>
    <cfRule type="containsText" dxfId="2417" priority="385" operator="containsText" text="6- Moderado">
      <formula>NOT(ISERROR(SEARCH("6- Moderado",H40)))</formula>
    </cfRule>
    <cfRule type="containsText" dxfId="2416" priority="386" operator="containsText" text="4- Moderado">
      <formula>NOT(ISERROR(SEARCH("4- Moderado",H40)))</formula>
    </cfRule>
    <cfRule type="containsText" dxfId="2415" priority="387" operator="containsText" text="3- Bajo">
      <formula>NOT(ISERROR(SEARCH("3- Bajo",H40)))</formula>
    </cfRule>
    <cfRule type="containsText" dxfId="2414" priority="388" operator="containsText" text="4- Bajo">
      <formula>NOT(ISERROR(SEARCH("4- Bajo",H40)))</formula>
    </cfRule>
    <cfRule type="containsText" dxfId="2413" priority="389" operator="containsText" text="1- Bajo">
      <formula>NOT(ISERROR(SEARCH("1- Bajo",H40)))</formula>
    </cfRule>
  </conditionalFormatting>
  <conditionalFormatting sqref="A40 C40:E40">
    <cfRule type="containsText" dxfId="2412" priority="378" operator="containsText" text="3- Moderado">
      <formula>NOT(ISERROR(SEARCH("3- Moderado",A40)))</formula>
    </cfRule>
    <cfRule type="containsText" dxfId="2411" priority="379" operator="containsText" text="6- Moderado">
      <formula>NOT(ISERROR(SEARCH("6- Moderado",A40)))</formula>
    </cfRule>
    <cfRule type="containsText" dxfId="2410" priority="380" operator="containsText" text="4- Moderado">
      <formula>NOT(ISERROR(SEARCH("4- Moderado",A40)))</formula>
    </cfRule>
    <cfRule type="containsText" dxfId="2409" priority="381" operator="containsText" text="3- Bajo">
      <formula>NOT(ISERROR(SEARCH("3- Bajo",A40)))</formula>
    </cfRule>
    <cfRule type="containsText" dxfId="2408" priority="382" operator="containsText" text="4- Bajo">
      <formula>NOT(ISERROR(SEARCH("4- Bajo",A40)))</formula>
    </cfRule>
    <cfRule type="containsText" dxfId="2407" priority="383" operator="containsText" text="1- Bajo">
      <formula>NOT(ISERROR(SEARCH("1- Bajo",A40)))</formula>
    </cfRule>
  </conditionalFormatting>
  <conditionalFormatting sqref="F40:G40">
    <cfRule type="containsText" dxfId="2406" priority="372" operator="containsText" text="3- Moderado">
      <formula>NOT(ISERROR(SEARCH("3- Moderado",F40)))</formula>
    </cfRule>
    <cfRule type="containsText" dxfId="2405" priority="373" operator="containsText" text="6- Moderado">
      <formula>NOT(ISERROR(SEARCH("6- Moderado",F40)))</formula>
    </cfRule>
    <cfRule type="containsText" dxfId="2404" priority="374" operator="containsText" text="4- Moderado">
      <formula>NOT(ISERROR(SEARCH("4- Moderado",F40)))</formula>
    </cfRule>
    <cfRule type="containsText" dxfId="2403" priority="375" operator="containsText" text="3- Bajo">
      <formula>NOT(ISERROR(SEARCH("3- Bajo",F40)))</formula>
    </cfRule>
    <cfRule type="containsText" dxfId="2402" priority="376" operator="containsText" text="4- Bajo">
      <formula>NOT(ISERROR(SEARCH("4- Bajo",F40)))</formula>
    </cfRule>
    <cfRule type="containsText" dxfId="2401" priority="377" operator="containsText" text="1- Bajo">
      <formula>NOT(ISERROR(SEARCH("1- Bajo",F40)))</formula>
    </cfRule>
  </conditionalFormatting>
  <conditionalFormatting sqref="J40:J44">
    <cfRule type="containsText" dxfId="2400" priority="367" operator="containsText" text="Bajo">
      <formula>NOT(ISERROR(SEARCH("Bajo",J40)))</formula>
    </cfRule>
    <cfRule type="containsText" dxfId="2399" priority="368" operator="containsText" text="Moderado">
      <formula>NOT(ISERROR(SEARCH("Moderado",J40)))</formula>
    </cfRule>
    <cfRule type="containsText" dxfId="2398" priority="369" operator="containsText" text="Alto">
      <formula>NOT(ISERROR(SEARCH("Alto",J40)))</formula>
    </cfRule>
    <cfRule type="containsText" dxfId="2397" priority="370" operator="containsText" text="Extremo">
      <formula>NOT(ISERROR(SEARCH("Extremo",J40)))</formula>
    </cfRule>
    <cfRule type="colorScale" priority="371">
      <colorScale>
        <cfvo type="min"/>
        <cfvo type="max"/>
        <color rgb="FFFF7128"/>
        <color rgb="FFFFEF9C"/>
      </colorScale>
    </cfRule>
  </conditionalFormatting>
  <conditionalFormatting sqref="M40:M44">
    <cfRule type="containsText" dxfId="2396" priority="342" operator="containsText" text="Moderado">
      <formula>NOT(ISERROR(SEARCH("Moderado",M40)))</formula>
    </cfRule>
    <cfRule type="containsText" dxfId="2395" priority="362" operator="containsText" text="Bajo">
      <formula>NOT(ISERROR(SEARCH("Bajo",M40)))</formula>
    </cfRule>
    <cfRule type="containsText" dxfId="2394" priority="363" operator="containsText" text="Moderado">
      <formula>NOT(ISERROR(SEARCH("Moderado",M40)))</formula>
    </cfRule>
    <cfRule type="containsText" dxfId="2393" priority="364" operator="containsText" text="Alto">
      <formula>NOT(ISERROR(SEARCH("Alto",M40)))</formula>
    </cfRule>
    <cfRule type="containsText" dxfId="2392" priority="365" operator="containsText" text="Extremo">
      <formula>NOT(ISERROR(SEARCH("Extremo",M40)))</formula>
    </cfRule>
    <cfRule type="colorScale" priority="366">
      <colorScale>
        <cfvo type="min"/>
        <cfvo type="max"/>
        <color rgb="FFFF7128"/>
        <color rgb="FFFFEF9C"/>
      </colorScale>
    </cfRule>
  </conditionalFormatting>
  <conditionalFormatting sqref="N40">
    <cfRule type="containsText" dxfId="2391" priority="356" operator="containsText" text="3- Moderado">
      <formula>NOT(ISERROR(SEARCH("3- Moderado",N40)))</formula>
    </cfRule>
    <cfRule type="containsText" dxfId="2390" priority="357" operator="containsText" text="6- Moderado">
      <formula>NOT(ISERROR(SEARCH("6- Moderado",N40)))</formula>
    </cfRule>
    <cfRule type="containsText" dxfId="2389" priority="358" operator="containsText" text="4- Moderado">
      <formula>NOT(ISERROR(SEARCH("4- Moderado",N40)))</formula>
    </cfRule>
    <cfRule type="containsText" dxfId="2388" priority="359" operator="containsText" text="3- Bajo">
      <formula>NOT(ISERROR(SEARCH("3- Bajo",N40)))</formula>
    </cfRule>
    <cfRule type="containsText" dxfId="2387" priority="360" operator="containsText" text="4- Bajo">
      <formula>NOT(ISERROR(SEARCH("4- Bajo",N40)))</formula>
    </cfRule>
    <cfRule type="containsText" dxfId="2386" priority="361" operator="containsText" text="1- Bajo">
      <formula>NOT(ISERROR(SEARCH("1- Bajo",N40)))</formula>
    </cfRule>
  </conditionalFormatting>
  <conditionalFormatting sqref="H40:H44">
    <cfRule type="containsText" dxfId="2385" priority="343" operator="containsText" text="Muy Alta">
      <formula>NOT(ISERROR(SEARCH("Muy Alta",H40)))</formula>
    </cfRule>
    <cfRule type="containsText" dxfId="2384" priority="344" operator="containsText" text="Alta">
      <formula>NOT(ISERROR(SEARCH("Alta",H40)))</formula>
    </cfRule>
    <cfRule type="containsText" dxfId="2383" priority="345" operator="containsText" text="Muy Alta">
      <formula>NOT(ISERROR(SEARCH("Muy Alta",H40)))</formula>
    </cfRule>
    <cfRule type="containsText" dxfId="2382" priority="350" operator="containsText" text="Muy Baja">
      <formula>NOT(ISERROR(SEARCH("Muy Baja",H40)))</formula>
    </cfRule>
    <cfRule type="containsText" dxfId="2381" priority="351" operator="containsText" text="Baja">
      <formula>NOT(ISERROR(SEARCH("Baja",H40)))</formula>
    </cfRule>
    <cfRule type="containsText" dxfId="2380" priority="352" operator="containsText" text="Media">
      <formula>NOT(ISERROR(SEARCH("Media",H40)))</formula>
    </cfRule>
    <cfRule type="containsText" dxfId="2379" priority="353" operator="containsText" text="Alta">
      <formula>NOT(ISERROR(SEARCH("Alta",H40)))</formula>
    </cfRule>
    <cfRule type="containsText" dxfId="2378" priority="355" operator="containsText" text="Muy Alta">
      <formula>NOT(ISERROR(SEARCH("Muy Alta",H40)))</formula>
    </cfRule>
  </conditionalFormatting>
  <conditionalFormatting sqref="I40:I44">
    <cfRule type="containsText" dxfId="2377" priority="346" operator="containsText" text="Catastrófico">
      <formula>NOT(ISERROR(SEARCH("Catastrófico",I40)))</formula>
    </cfRule>
    <cfRule type="containsText" dxfId="2376" priority="347" operator="containsText" text="Mayor">
      <formula>NOT(ISERROR(SEARCH("Mayor",I40)))</formula>
    </cfRule>
    <cfRule type="containsText" dxfId="2375" priority="348" operator="containsText" text="Menor">
      <formula>NOT(ISERROR(SEARCH("Menor",I40)))</formula>
    </cfRule>
    <cfRule type="containsText" dxfId="2374" priority="349" operator="containsText" text="Leve">
      <formula>NOT(ISERROR(SEARCH("Leve",I40)))</formula>
    </cfRule>
    <cfRule type="containsText" dxfId="2373" priority="354" operator="containsText" text="Moderado">
      <formula>NOT(ISERROR(SEARCH("Moderado",I40)))</formula>
    </cfRule>
  </conditionalFormatting>
  <conditionalFormatting sqref="K40:K44">
    <cfRule type="containsText" dxfId="2372" priority="341" operator="containsText" text="Media">
      <formula>NOT(ISERROR(SEARCH("Media",K40)))</formula>
    </cfRule>
  </conditionalFormatting>
  <conditionalFormatting sqref="L40:L44">
    <cfRule type="containsText" dxfId="2371" priority="340" operator="containsText" text="Moderado">
      <formula>NOT(ISERROR(SEARCH("Moderado",L40)))</formula>
    </cfRule>
  </conditionalFormatting>
  <conditionalFormatting sqref="J40:J44">
    <cfRule type="containsText" dxfId="2370" priority="339" operator="containsText" text="Moderado">
      <formula>NOT(ISERROR(SEARCH("Moderado",J40)))</formula>
    </cfRule>
  </conditionalFormatting>
  <conditionalFormatting sqref="J40:J44">
    <cfRule type="containsText" dxfId="2369" priority="337" operator="containsText" text="Bajo">
      <formula>NOT(ISERROR(SEARCH("Bajo",J40)))</formula>
    </cfRule>
    <cfRule type="containsText" dxfId="2368" priority="338" operator="containsText" text="Extremo">
      <formula>NOT(ISERROR(SEARCH("Extremo",J40)))</formula>
    </cfRule>
  </conditionalFormatting>
  <conditionalFormatting sqref="K40:K44">
    <cfRule type="containsText" dxfId="2367" priority="335" operator="containsText" text="Baja">
      <formula>NOT(ISERROR(SEARCH("Baja",K40)))</formula>
    </cfRule>
    <cfRule type="containsText" dxfId="2366" priority="336" operator="containsText" text="Muy Baja">
      <formula>NOT(ISERROR(SEARCH("Muy Baja",K40)))</formula>
    </cfRule>
  </conditionalFormatting>
  <conditionalFormatting sqref="K40:K44">
    <cfRule type="containsText" dxfId="2365" priority="333" operator="containsText" text="Muy Alta">
      <formula>NOT(ISERROR(SEARCH("Muy Alta",K40)))</formula>
    </cfRule>
    <cfRule type="containsText" dxfId="2364" priority="334" operator="containsText" text="Alta">
      <formula>NOT(ISERROR(SEARCH("Alta",K40)))</formula>
    </cfRule>
  </conditionalFormatting>
  <conditionalFormatting sqref="L40:L44">
    <cfRule type="containsText" dxfId="2363" priority="329" operator="containsText" text="Catastrófico">
      <formula>NOT(ISERROR(SEARCH("Catastrófico",L40)))</formula>
    </cfRule>
    <cfRule type="containsText" dxfId="2362" priority="330" operator="containsText" text="Mayor">
      <formula>NOT(ISERROR(SEARCH("Mayor",L40)))</formula>
    </cfRule>
    <cfRule type="containsText" dxfId="2361" priority="331" operator="containsText" text="Menor">
      <formula>NOT(ISERROR(SEARCH("Menor",L40)))</formula>
    </cfRule>
    <cfRule type="containsText" dxfId="2360" priority="332" operator="containsText" text="Leve">
      <formula>NOT(ISERROR(SEARCH("Leve",L40)))</formula>
    </cfRule>
  </conditionalFormatting>
  <conditionalFormatting sqref="K45:L45">
    <cfRule type="containsText" dxfId="2359" priority="323" operator="containsText" text="3- Moderado">
      <formula>NOT(ISERROR(SEARCH("3- Moderado",K45)))</formula>
    </cfRule>
    <cfRule type="containsText" dxfId="2358" priority="324" operator="containsText" text="6- Moderado">
      <formula>NOT(ISERROR(SEARCH("6- Moderado",K45)))</formula>
    </cfRule>
    <cfRule type="containsText" dxfId="2357" priority="325" operator="containsText" text="4- Moderado">
      <formula>NOT(ISERROR(SEARCH("4- Moderado",K45)))</formula>
    </cfRule>
    <cfRule type="containsText" dxfId="2356" priority="326" operator="containsText" text="3- Bajo">
      <formula>NOT(ISERROR(SEARCH("3- Bajo",K45)))</formula>
    </cfRule>
    <cfRule type="containsText" dxfId="2355" priority="327" operator="containsText" text="4- Bajo">
      <formula>NOT(ISERROR(SEARCH("4- Bajo",K45)))</formula>
    </cfRule>
    <cfRule type="containsText" dxfId="2354" priority="328" operator="containsText" text="1- Bajo">
      <formula>NOT(ISERROR(SEARCH("1- Bajo",K45)))</formula>
    </cfRule>
  </conditionalFormatting>
  <conditionalFormatting sqref="H45:I45">
    <cfRule type="containsText" dxfId="2353" priority="317" operator="containsText" text="3- Moderado">
      <formula>NOT(ISERROR(SEARCH("3- Moderado",H45)))</formula>
    </cfRule>
    <cfRule type="containsText" dxfId="2352" priority="318" operator="containsText" text="6- Moderado">
      <formula>NOT(ISERROR(SEARCH("6- Moderado",H45)))</formula>
    </cfRule>
    <cfRule type="containsText" dxfId="2351" priority="319" operator="containsText" text="4- Moderado">
      <formula>NOT(ISERROR(SEARCH("4- Moderado",H45)))</formula>
    </cfRule>
    <cfRule type="containsText" dxfId="2350" priority="320" operator="containsText" text="3- Bajo">
      <formula>NOT(ISERROR(SEARCH("3- Bajo",H45)))</formula>
    </cfRule>
    <cfRule type="containsText" dxfId="2349" priority="321" operator="containsText" text="4- Bajo">
      <formula>NOT(ISERROR(SEARCH("4- Bajo",H45)))</formula>
    </cfRule>
    <cfRule type="containsText" dxfId="2348" priority="322" operator="containsText" text="1- Bajo">
      <formula>NOT(ISERROR(SEARCH("1- Bajo",H45)))</formula>
    </cfRule>
  </conditionalFormatting>
  <conditionalFormatting sqref="A45 C45:E45">
    <cfRule type="containsText" dxfId="2347" priority="311" operator="containsText" text="3- Moderado">
      <formula>NOT(ISERROR(SEARCH("3- Moderado",A45)))</formula>
    </cfRule>
    <cfRule type="containsText" dxfId="2346" priority="312" operator="containsText" text="6- Moderado">
      <formula>NOT(ISERROR(SEARCH("6- Moderado",A45)))</formula>
    </cfRule>
    <cfRule type="containsText" dxfId="2345" priority="313" operator="containsText" text="4- Moderado">
      <formula>NOT(ISERROR(SEARCH("4- Moderado",A45)))</formula>
    </cfRule>
    <cfRule type="containsText" dxfId="2344" priority="314" operator="containsText" text="3- Bajo">
      <formula>NOT(ISERROR(SEARCH("3- Bajo",A45)))</formula>
    </cfRule>
    <cfRule type="containsText" dxfId="2343" priority="315" operator="containsText" text="4- Bajo">
      <formula>NOT(ISERROR(SEARCH("4- Bajo",A45)))</formula>
    </cfRule>
    <cfRule type="containsText" dxfId="2342" priority="316" operator="containsText" text="1- Bajo">
      <formula>NOT(ISERROR(SEARCH("1- Bajo",A45)))</formula>
    </cfRule>
  </conditionalFormatting>
  <conditionalFormatting sqref="F45:G45">
    <cfRule type="containsText" dxfId="2341" priority="305" operator="containsText" text="3- Moderado">
      <formula>NOT(ISERROR(SEARCH("3- Moderado",F45)))</formula>
    </cfRule>
    <cfRule type="containsText" dxfId="2340" priority="306" operator="containsText" text="6- Moderado">
      <formula>NOT(ISERROR(SEARCH("6- Moderado",F45)))</formula>
    </cfRule>
    <cfRule type="containsText" dxfId="2339" priority="307" operator="containsText" text="4- Moderado">
      <formula>NOT(ISERROR(SEARCH("4- Moderado",F45)))</formula>
    </cfRule>
    <cfRule type="containsText" dxfId="2338" priority="308" operator="containsText" text="3- Bajo">
      <formula>NOT(ISERROR(SEARCH("3- Bajo",F45)))</formula>
    </cfRule>
    <cfRule type="containsText" dxfId="2337" priority="309" operator="containsText" text="4- Bajo">
      <formula>NOT(ISERROR(SEARCH("4- Bajo",F45)))</formula>
    </cfRule>
    <cfRule type="containsText" dxfId="2336" priority="310" operator="containsText" text="1- Bajo">
      <formula>NOT(ISERROR(SEARCH("1- Bajo",F45)))</formula>
    </cfRule>
  </conditionalFormatting>
  <conditionalFormatting sqref="J45:J49">
    <cfRule type="containsText" dxfId="2335" priority="300" operator="containsText" text="Bajo">
      <formula>NOT(ISERROR(SEARCH("Bajo",J45)))</formula>
    </cfRule>
    <cfRule type="containsText" dxfId="2334" priority="301" operator="containsText" text="Moderado">
      <formula>NOT(ISERROR(SEARCH("Moderado",J45)))</formula>
    </cfRule>
    <cfRule type="containsText" dxfId="2333" priority="302" operator="containsText" text="Alto">
      <formula>NOT(ISERROR(SEARCH("Alto",J45)))</formula>
    </cfRule>
    <cfRule type="containsText" dxfId="2332" priority="303" operator="containsText" text="Extremo">
      <formula>NOT(ISERROR(SEARCH("Extremo",J45)))</formula>
    </cfRule>
    <cfRule type="colorScale" priority="304">
      <colorScale>
        <cfvo type="min"/>
        <cfvo type="max"/>
        <color rgb="FFFF7128"/>
        <color rgb="FFFFEF9C"/>
      </colorScale>
    </cfRule>
  </conditionalFormatting>
  <conditionalFormatting sqref="M45:M49">
    <cfRule type="containsText" dxfId="2331" priority="275" operator="containsText" text="Moderado">
      <formula>NOT(ISERROR(SEARCH("Moderado",M45)))</formula>
    </cfRule>
    <cfRule type="containsText" dxfId="2330" priority="295" operator="containsText" text="Bajo">
      <formula>NOT(ISERROR(SEARCH("Bajo",M45)))</formula>
    </cfRule>
    <cfRule type="containsText" dxfId="2329" priority="296" operator="containsText" text="Moderado">
      <formula>NOT(ISERROR(SEARCH("Moderado",M45)))</formula>
    </cfRule>
    <cfRule type="containsText" dxfId="2328" priority="297" operator="containsText" text="Alto">
      <formula>NOT(ISERROR(SEARCH("Alto",M45)))</formula>
    </cfRule>
    <cfRule type="containsText" dxfId="2327" priority="298" operator="containsText" text="Extremo">
      <formula>NOT(ISERROR(SEARCH("Extremo",M45)))</formula>
    </cfRule>
    <cfRule type="colorScale" priority="299">
      <colorScale>
        <cfvo type="min"/>
        <cfvo type="max"/>
        <color rgb="FFFF7128"/>
        <color rgb="FFFFEF9C"/>
      </colorScale>
    </cfRule>
  </conditionalFormatting>
  <conditionalFormatting sqref="N45">
    <cfRule type="containsText" dxfId="2326" priority="289" operator="containsText" text="3- Moderado">
      <formula>NOT(ISERROR(SEARCH("3- Moderado",N45)))</formula>
    </cfRule>
    <cfRule type="containsText" dxfId="2325" priority="290" operator="containsText" text="6- Moderado">
      <formula>NOT(ISERROR(SEARCH("6- Moderado",N45)))</formula>
    </cfRule>
    <cfRule type="containsText" dxfId="2324" priority="291" operator="containsText" text="4- Moderado">
      <formula>NOT(ISERROR(SEARCH("4- Moderado",N45)))</formula>
    </cfRule>
    <cfRule type="containsText" dxfId="2323" priority="292" operator="containsText" text="3- Bajo">
      <formula>NOT(ISERROR(SEARCH("3- Bajo",N45)))</formula>
    </cfRule>
    <cfRule type="containsText" dxfId="2322" priority="293" operator="containsText" text="4- Bajo">
      <formula>NOT(ISERROR(SEARCH("4- Bajo",N45)))</formula>
    </cfRule>
    <cfRule type="containsText" dxfId="2321" priority="294" operator="containsText" text="1- Bajo">
      <formula>NOT(ISERROR(SEARCH("1- Bajo",N45)))</formula>
    </cfRule>
  </conditionalFormatting>
  <conditionalFormatting sqref="H45:H49">
    <cfRule type="containsText" dxfId="2320" priority="276" operator="containsText" text="Muy Alta">
      <formula>NOT(ISERROR(SEARCH("Muy Alta",H45)))</formula>
    </cfRule>
    <cfRule type="containsText" dxfId="2319" priority="277" operator="containsText" text="Alta">
      <formula>NOT(ISERROR(SEARCH("Alta",H45)))</formula>
    </cfRule>
    <cfRule type="containsText" dxfId="2318" priority="278" operator="containsText" text="Muy Alta">
      <formula>NOT(ISERROR(SEARCH("Muy Alta",H45)))</formula>
    </cfRule>
    <cfRule type="containsText" dxfId="2317" priority="283" operator="containsText" text="Muy Baja">
      <formula>NOT(ISERROR(SEARCH("Muy Baja",H45)))</formula>
    </cfRule>
    <cfRule type="containsText" dxfId="2316" priority="284" operator="containsText" text="Baja">
      <formula>NOT(ISERROR(SEARCH("Baja",H45)))</formula>
    </cfRule>
    <cfRule type="containsText" dxfId="2315" priority="285" operator="containsText" text="Media">
      <formula>NOT(ISERROR(SEARCH("Media",H45)))</formula>
    </cfRule>
    <cfRule type="containsText" dxfId="2314" priority="286" operator="containsText" text="Alta">
      <formula>NOT(ISERROR(SEARCH("Alta",H45)))</formula>
    </cfRule>
    <cfRule type="containsText" dxfId="2313" priority="288" operator="containsText" text="Muy Alta">
      <formula>NOT(ISERROR(SEARCH("Muy Alta",H45)))</formula>
    </cfRule>
  </conditionalFormatting>
  <conditionalFormatting sqref="I45:I49">
    <cfRule type="containsText" dxfId="2312" priority="279" operator="containsText" text="Catastrófico">
      <formula>NOT(ISERROR(SEARCH("Catastrófico",I45)))</formula>
    </cfRule>
    <cfRule type="containsText" dxfId="2311" priority="280" operator="containsText" text="Mayor">
      <formula>NOT(ISERROR(SEARCH("Mayor",I45)))</formula>
    </cfRule>
    <cfRule type="containsText" dxfId="2310" priority="281" operator="containsText" text="Menor">
      <formula>NOT(ISERROR(SEARCH("Menor",I45)))</formula>
    </cfRule>
    <cfRule type="containsText" dxfId="2309" priority="282" operator="containsText" text="Leve">
      <formula>NOT(ISERROR(SEARCH("Leve",I45)))</formula>
    </cfRule>
    <cfRule type="containsText" dxfId="2308" priority="287" operator="containsText" text="Moderado">
      <formula>NOT(ISERROR(SEARCH("Moderado",I45)))</formula>
    </cfRule>
  </conditionalFormatting>
  <conditionalFormatting sqref="K45:K49">
    <cfRule type="containsText" dxfId="2307" priority="274" operator="containsText" text="Media">
      <formula>NOT(ISERROR(SEARCH("Media",K45)))</formula>
    </cfRule>
  </conditionalFormatting>
  <conditionalFormatting sqref="L45:L49">
    <cfRule type="containsText" dxfId="2306" priority="273" operator="containsText" text="Moderado">
      <formula>NOT(ISERROR(SEARCH("Moderado",L45)))</formula>
    </cfRule>
  </conditionalFormatting>
  <conditionalFormatting sqref="J45:J49">
    <cfRule type="containsText" dxfId="2305" priority="272" operator="containsText" text="Moderado">
      <formula>NOT(ISERROR(SEARCH("Moderado",J45)))</formula>
    </cfRule>
  </conditionalFormatting>
  <conditionalFormatting sqref="J45:J49">
    <cfRule type="containsText" dxfId="2304" priority="270" operator="containsText" text="Bajo">
      <formula>NOT(ISERROR(SEARCH("Bajo",J45)))</formula>
    </cfRule>
    <cfRule type="containsText" dxfId="2303" priority="271" operator="containsText" text="Extremo">
      <formula>NOT(ISERROR(SEARCH("Extremo",J45)))</formula>
    </cfRule>
  </conditionalFormatting>
  <conditionalFormatting sqref="K45:K49">
    <cfRule type="containsText" dxfId="2302" priority="268" operator="containsText" text="Baja">
      <formula>NOT(ISERROR(SEARCH("Baja",K45)))</formula>
    </cfRule>
    <cfRule type="containsText" dxfId="2301" priority="269" operator="containsText" text="Muy Baja">
      <formula>NOT(ISERROR(SEARCH("Muy Baja",K45)))</formula>
    </cfRule>
  </conditionalFormatting>
  <conditionalFormatting sqref="K45:K49">
    <cfRule type="containsText" dxfId="2300" priority="266" operator="containsText" text="Muy Alta">
      <formula>NOT(ISERROR(SEARCH("Muy Alta",K45)))</formula>
    </cfRule>
    <cfRule type="containsText" dxfId="2299" priority="267" operator="containsText" text="Alta">
      <formula>NOT(ISERROR(SEARCH("Alta",K45)))</formula>
    </cfRule>
  </conditionalFormatting>
  <conditionalFormatting sqref="L45:L49">
    <cfRule type="containsText" dxfId="2298" priority="262" operator="containsText" text="Catastrófico">
      <formula>NOT(ISERROR(SEARCH("Catastrófico",L45)))</formula>
    </cfRule>
    <cfRule type="containsText" dxfId="2297" priority="263" operator="containsText" text="Mayor">
      <formula>NOT(ISERROR(SEARCH("Mayor",L45)))</formula>
    </cfRule>
    <cfRule type="containsText" dxfId="2296" priority="264" operator="containsText" text="Menor">
      <formula>NOT(ISERROR(SEARCH("Menor",L45)))</formula>
    </cfRule>
    <cfRule type="containsText" dxfId="2295" priority="265" operator="containsText" text="Leve">
      <formula>NOT(ISERROR(SEARCH("Leve",L45)))</formula>
    </cfRule>
  </conditionalFormatting>
  <conditionalFormatting sqref="K50:L50">
    <cfRule type="containsText" dxfId="2294" priority="256" operator="containsText" text="3- Moderado">
      <formula>NOT(ISERROR(SEARCH("3- Moderado",K50)))</formula>
    </cfRule>
    <cfRule type="containsText" dxfId="2293" priority="257" operator="containsText" text="6- Moderado">
      <formula>NOT(ISERROR(SEARCH("6- Moderado",K50)))</formula>
    </cfRule>
    <cfRule type="containsText" dxfId="2292" priority="258" operator="containsText" text="4- Moderado">
      <formula>NOT(ISERROR(SEARCH("4- Moderado",K50)))</formula>
    </cfRule>
    <cfRule type="containsText" dxfId="2291" priority="259" operator="containsText" text="3- Bajo">
      <formula>NOT(ISERROR(SEARCH("3- Bajo",K50)))</formula>
    </cfRule>
    <cfRule type="containsText" dxfId="2290" priority="260" operator="containsText" text="4- Bajo">
      <formula>NOT(ISERROR(SEARCH("4- Bajo",K50)))</formula>
    </cfRule>
    <cfRule type="containsText" dxfId="2289" priority="261" operator="containsText" text="1- Bajo">
      <formula>NOT(ISERROR(SEARCH("1- Bajo",K50)))</formula>
    </cfRule>
  </conditionalFormatting>
  <conditionalFormatting sqref="H50:I50">
    <cfRule type="containsText" dxfId="2288" priority="250" operator="containsText" text="3- Moderado">
      <formula>NOT(ISERROR(SEARCH("3- Moderado",H50)))</formula>
    </cfRule>
    <cfRule type="containsText" dxfId="2287" priority="251" operator="containsText" text="6- Moderado">
      <formula>NOT(ISERROR(SEARCH("6- Moderado",H50)))</formula>
    </cfRule>
    <cfRule type="containsText" dxfId="2286" priority="252" operator="containsText" text="4- Moderado">
      <formula>NOT(ISERROR(SEARCH("4- Moderado",H50)))</formula>
    </cfRule>
    <cfRule type="containsText" dxfId="2285" priority="253" operator="containsText" text="3- Bajo">
      <formula>NOT(ISERROR(SEARCH("3- Bajo",H50)))</formula>
    </cfRule>
    <cfRule type="containsText" dxfId="2284" priority="254" operator="containsText" text="4- Bajo">
      <formula>NOT(ISERROR(SEARCH("4- Bajo",H50)))</formula>
    </cfRule>
    <cfRule type="containsText" dxfId="2283" priority="255" operator="containsText" text="1- Bajo">
      <formula>NOT(ISERROR(SEARCH("1- Bajo",H50)))</formula>
    </cfRule>
  </conditionalFormatting>
  <conditionalFormatting sqref="A50 C50:E50">
    <cfRule type="containsText" dxfId="2282" priority="244" operator="containsText" text="3- Moderado">
      <formula>NOT(ISERROR(SEARCH("3- Moderado",A50)))</formula>
    </cfRule>
    <cfRule type="containsText" dxfId="2281" priority="245" operator="containsText" text="6- Moderado">
      <formula>NOT(ISERROR(SEARCH("6- Moderado",A50)))</formula>
    </cfRule>
    <cfRule type="containsText" dxfId="2280" priority="246" operator="containsText" text="4- Moderado">
      <formula>NOT(ISERROR(SEARCH("4- Moderado",A50)))</formula>
    </cfRule>
    <cfRule type="containsText" dxfId="2279" priority="247" operator="containsText" text="3- Bajo">
      <formula>NOT(ISERROR(SEARCH("3- Bajo",A50)))</formula>
    </cfRule>
    <cfRule type="containsText" dxfId="2278" priority="248" operator="containsText" text="4- Bajo">
      <formula>NOT(ISERROR(SEARCH("4- Bajo",A50)))</formula>
    </cfRule>
    <cfRule type="containsText" dxfId="2277" priority="249" operator="containsText" text="1- Bajo">
      <formula>NOT(ISERROR(SEARCH("1- Bajo",A50)))</formula>
    </cfRule>
  </conditionalFormatting>
  <conditionalFormatting sqref="F50:G50">
    <cfRule type="containsText" dxfId="2276" priority="238" operator="containsText" text="3- Moderado">
      <formula>NOT(ISERROR(SEARCH("3- Moderado",F50)))</formula>
    </cfRule>
    <cfRule type="containsText" dxfId="2275" priority="239" operator="containsText" text="6- Moderado">
      <formula>NOT(ISERROR(SEARCH("6- Moderado",F50)))</formula>
    </cfRule>
    <cfRule type="containsText" dxfId="2274" priority="240" operator="containsText" text="4- Moderado">
      <formula>NOT(ISERROR(SEARCH("4- Moderado",F50)))</formula>
    </cfRule>
    <cfRule type="containsText" dxfId="2273" priority="241" operator="containsText" text="3- Bajo">
      <formula>NOT(ISERROR(SEARCH("3- Bajo",F50)))</formula>
    </cfRule>
    <cfRule type="containsText" dxfId="2272" priority="242" operator="containsText" text="4- Bajo">
      <formula>NOT(ISERROR(SEARCH("4- Bajo",F50)))</formula>
    </cfRule>
    <cfRule type="containsText" dxfId="2271" priority="243" operator="containsText" text="1- Bajo">
      <formula>NOT(ISERROR(SEARCH("1- Bajo",F50)))</formula>
    </cfRule>
  </conditionalFormatting>
  <conditionalFormatting sqref="J50:J54">
    <cfRule type="containsText" dxfId="2270" priority="233" operator="containsText" text="Bajo">
      <formula>NOT(ISERROR(SEARCH("Bajo",J50)))</formula>
    </cfRule>
    <cfRule type="containsText" dxfId="2269" priority="234" operator="containsText" text="Moderado">
      <formula>NOT(ISERROR(SEARCH("Moderado",J50)))</formula>
    </cfRule>
    <cfRule type="containsText" dxfId="2268" priority="235" operator="containsText" text="Alto">
      <formula>NOT(ISERROR(SEARCH("Alto",J50)))</formula>
    </cfRule>
    <cfRule type="containsText" dxfId="2267" priority="236" operator="containsText" text="Extremo">
      <formula>NOT(ISERROR(SEARCH("Extremo",J50)))</formula>
    </cfRule>
    <cfRule type="colorScale" priority="237">
      <colorScale>
        <cfvo type="min"/>
        <cfvo type="max"/>
        <color rgb="FFFF7128"/>
        <color rgb="FFFFEF9C"/>
      </colorScale>
    </cfRule>
  </conditionalFormatting>
  <conditionalFormatting sqref="M50:M54">
    <cfRule type="containsText" dxfId="2266" priority="208" operator="containsText" text="Moderado">
      <formula>NOT(ISERROR(SEARCH("Moderado",M50)))</formula>
    </cfRule>
    <cfRule type="containsText" dxfId="2265" priority="228" operator="containsText" text="Bajo">
      <formula>NOT(ISERROR(SEARCH("Bajo",M50)))</formula>
    </cfRule>
    <cfRule type="containsText" dxfId="2264" priority="229" operator="containsText" text="Moderado">
      <formula>NOT(ISERROR(SEARCH("Moderado",M50)))</formula>
    </cfRule>
    <cfRule type="containsText" dxfId="2263" priority="230" operator="containsText" text="Alto">
      <formula>NOT(ISERROR(SEARCH("Alto",M50)))</formula>
    </cfRule>
    <cfRule type="containsText" dxfId="2262" priority="231" operator="containsText" text="Extremo">
      <formula>NOT(ISERROR(SEARCH("Extremo",M50)))</formula>
    </cfRule>
    <cfRule type="colorScale" priority="232">
      <colorScale>
        <cfvo type="min"/>
        <cfvo type="max"/>
        <color rgb="FFFF7128"/>
        <color rgb="FFFFEF9C"/>
      </colorScale>
    </cfRule>
  </conditionalFormatting>
  <conditionalFormatting sqref="N50">
    <cfRule type="containsText" dxfId="2261" priority="222" operator="containsText" text="3- Moderado">
      <formula>NOT(ISERROR(SEARCH("3- Moderado",N50)))</formula>
    </cfRule>
    <cfRule type="containsText" dxfId="2260" priority="223" operator="containsText" text="6- Moderado">
      <formula>NOT(ISERROR(SEARCH("6- Moderado",N50)))</formula>
    </cfRule>
    <cfRule type="containsText" dxfId="2259" priority="224" operator="containsText" text="4- Moderado">
      <formula>NOT(ISERROR(SEARCH("4- Moderado",N50)))</formula>
    </cfRule>
    <cfRule type="containsText" dxfId="2258" priority="225" operator="containsText" text="3- Bajo">
      <formula>NOT(ISERROR(SEARCH("3- Bajo",N50)))</formula>
    </cfRule>
    <cfRule type="containsText" dxfId="2257" priority="226" operator="containsText" text="4- Bajo">
      <formula>NOT(ISERROR(SEARCH("4- Bajo",N50)))</formula>
    </cfRule>
    <cfRule type="containsText" dxfId="2256" priority="227" operator="containsText" text="1- Bajo">
      <formula>NOT(ISERROR(SEARCH("1- Bajo",N50)))</formula>
    </cfRule>
  </conditionalFormatting>
  <conditionalFormatting sqref="H50:H54">
    <cfRule type="containsText" dxfId="2255" priority="209" operator="containsText" text="Muy Alta">
      <formula>NOT(ISERROR(SEARCH("Muy Alta",H50)))</formula>
    </cfRule>
    <cfRule type="containsText" dxfId="2254" priority="210" operator="containsText" text="Alta">
      <formula>NOT(ISERROR(SEARCH("Alta",H50)))</formula>
    </cfRule>
    <cfRule type="containsText" dxfId="2253" priority="211" operator="containsText" text="Muy Alta">
      <formula>NOT(ISERROR(SEARCH("Muy Alta",H50)))</formula>
    </cfRule>
    <cfRule type="containsText" dxfId="2252" priority="216" operator="containsText" text="Muy Baja">
      <formula>NOT(ISERROR(SEARCH("Muy Baja",H50)))</formula>
    </cfRule>
    <cfRule type="containsText" dxfId="2251" priority="217" operator="containsText" text="Baja">
      <formula>NOT(ISERROR(SEARCH("Baja",H50)))</formula>
    </cfRule>
    <cfRule type="containsText" dxfId="2250" priority="218" operator="containsText" text="Media">
      <formula>NOT(ISERROR(SEARCH("Media",H50)))</formula>
    </cfRule>
    <cfRule type="containsText" dxfId="2249" priority="219" operator="containsText" text="Alta">
      <formula>NOT(ISERROR(SEARCH("Alta",H50)))</formula>
    </cfRule>
    <cfRule type="containsText" dxfId="2248" priority="221" operator="containsText" text="Muy Alta">
      <formula>NOT(ISERROR(SEARCH("Muy Alta",H50)))</formula>
    </cfRule>
  </conditionalFormatting>
  <conditionalFormatting sqref="I50:I54">
    <cfRule type="containsText" dxfId="2247" priority="212" operator="containsText" text="Catastrófico">
      <formula>NOT(ISERROR(SEARCH("Catastrófico",I50)))</formula>
    </cfRule>
    <cfRule type="containsText" dxfId="2246" priority="213" operator="containsText" text="Mayor">
      <formula>NOT(ISERROR(SEARCH("Mayor",I50)))</formula>
    </cfRule>
    <cfRule type="containsText" dxfId="2245" priority="214" operator="containsText" text="Menor">
      <formula>NOT(ISERROR(SEARCH("Menor",I50)))</formula>
    </cfRule>
    <cfRule type="containsText" dxfId="2244" priority="215" operator="containsText" text="Leve">
      <formula>NOT(ISERROR(SEARCH("Leve",I50)))</formula>
    </cfRule>
    <cfRule type="containsText" dxfId="2243" priority="220" operator="containsText" text="Moderado">
      <formula>NOT(ISERROR(SEARCH("Moderado",I50)))</formula>
    </cfRule>
  </conditionalFormatting>
  <conditionalFormatting sqref="K50:K54">
    <cfRule type="containsText" dxfId="2242" priority="207" operator="containsText" text="Media">
      <formula>NOT(ISERROR(SEARCH("Media",K50)))</formula>
    </cfRule>
  </conditionalFormatting>
  <conditionalFormatting sqref="L50:L54">
    <cfRule type="containsText" dxfId="2241" priority="206" operator="containsText" text="Moderado">
      <formula>NOT(ISERROR(SEARCH("Moderado",L50)))</formula>
    </cfRule>
  </conditionalFormatting>
  <conditionalFormatting sqref="J50:J54">
    <cfRule type="containsText" dxfId="2240" priority="205" operator="containsText" text="Moderado">
      <formula>NOT(ISERROR(SEARCH("Moderado",J50)))</formula>
    </cfRule>
  </conditionalFormatting>
  <conditionalFormatting sqref="J50:J54">
    <cfRule type="containsText" dxfId="2239" priority="203" operator="containsText" text="Bajo">
      <formula>NOT(ISERROR(SEARCH("Bajo",J50)))</formula>
    </cfRule>
    <cfRule type="containsText" dxfId="2238" priority="204" operator="containsText" text="Extremo">
      <formula>NOT(ISERROR(SEARCH("Extremo",J50)))</formula>
    </cfRule>
  </conditionalFormatting>
  <conditionalFormatting sqref="K50:K54">
    <cfRule type="containsText" dxfId="2237" priority="201" operator="containsText" text="Baja">
      <formula>NOT(ISERROR(SEARCH("Baja",K50)))</formula>
    </cfRule>
    <cfRule type="containsText" dxfId="2236" priority="202" operator="containsText" text="Muy Baja">
      <formula>NOT(ISERROR(SEARCH("Muy Baja",K50)))</formula>
    </cfRule>
  </conditionalFormatting>
  <conditionalFormatting sqref="K50:K54">
    <cfRule type="containsText" dxfId="2235" priority="199" operator="containsText" text="Muy Alta">
      <formula>NOT(ISERROR(SEARCH("Muy Alta",K50)))</formula>
    </cfRule>
    <cfRule type="containsText" dxfId="2234" priority="200" operator="containsText" text="Alta">
      <formula>NOT(ISERROR(SEARCH("Alta",K50)))</formula>
    </cfRule>
  </conditionalFormatting>
  <conditionalFormatting sqref="L50:L54">
    <cfRule type="containsText" dxfId="2233" priority="195" operator="containsText" text="Catastrófico">
      <formula>NOT(ISERROR(SEARCH("Catastrófico",L50)))</formula>
    </cfRule>
    <cfRule type="containsText" dxfId="2232" priority="196" operator="containsText" text="Mayor">
      <formula>NOT(ISERROR(SEARCH("Mayor",L50)))</formula>
    </cfRule>
    <cfRule type="containsText" dxfId="2231" priority="197" operator="containsText" text="Menor">
      <formula>NOT(ISERROR(SEARCH("Menor",L50)))</formula>
    </cfRule>
    <cfRule type="containsText" dxfId="2230" priority="198" operator="containsText" text="Leve">
      <formula>NOT(ISERROR(SEARCH("Leve",L50)))</formula>
    </cfRule>
  </conditionalFormatting>
  <conditionalFormatting sqref="K55:L55 K60:L60">
    <cfRule type="containsText" dxfId="2229" priority="189" operator="containsText" text="3- Moderado">
      <formula>NOT(ISERROR(SEARCH("3- Moderado",K55)))</formula>
    </cfRule>
    <cfRule type="containsText" dxfId="2228" priority="190" operator="containsText" text="6- Moderado">
      <formula>NOT(ISERROR(SEARCH("6- Moderado",K55)))</formula>
    </cfRule>
    <cfRule type="containsText" dxfId="2227" priority="191" operator="containsText" text="4- Moderado">
      <formula>NOT(ISERROR(SEARCH("4- Moderado",K55)))</formula>
    </cfRule>
    <cfRule type="containsText" dxfId="2226" priority="192" operator="containsText" text="3- Bajo">
      <formula>NOT(ISERROR(SEARCH("3- Bajo",K55)))</formula>
    </cfRule>
    <cfRule type="containsText" dxfId="2225" priority="193" operator="containsText" text="4- Bajo">
      <formula>NOT(ISERROR(SEARCH("4- Bajo",K55)))</formula>
    </cfRule>
    <cfRule type="containsText" dxfId="2224" priority="194" operator="containsText" text="1- Bajo">
      <formula>NOT(ISERROR(SEARCH("1- Bajo",K55)))</formula>
    </cfRule>
  </conditionalFormatting>
  <conditionalFormatting sqref="H55:I55 H60:I60">
    <cfRule type="containsText" dxfId="2223" priority="183" operator="containsText" text="3- Moderado">
      <formula>NOT(ISERROR(SEARCH("3- Moderado",H55)))</formula>
    </cfRule>
    <cfRule type="containsText" dxfId="2222" priority="184" operator="containsText" text="6- Moderado">
      <formula>NOT(ISERROR(SEARCH("6- Moderado",H55)))</formula>
    </cfRule>
    <cfRule type="containsText" dxfId="2221" priority="185" operator="containsText" text="4- Moderado">
      <formula>NOT(ISERROR(SEARCH("4- Moderado",H55)))</formula>
    </cfRule>
    <cfRule type="containsText" dxfId="2220" priority="186" operator="containsText" text="3- Bajo">
      <formula>NOT(ISERROR(SEARCH("3- Bajo",H55)))</formula>
    </cfRule>
    <cfRule type="containsText" dxfId="2219" priority="187" operator="containsText" text="4- Bajo">
      <formula>NOT(ISERROR(SEARCH("4- Bajo",H55)))</formula>
    </cfRule>
    <cfRule type="containsText" dxfId="2218" priority="188" operator="containsText" text="1- Bajo">
      <formula>NOT(ISERROR(SEARCH("1- Bajo",H55)))</formula>
    </cfRule>
  </conditionalFormatting>
  <conditionalFormatting sqref="A55:E55 A60:E60 D65">
    <cfRule type="containsText" dxfId="2217" priority="177" operator="containsText" text="3- Moderado">
      <formula>NOT(ISERROR(SEARCH("3- Moderado",A55)))</formula>
    </cfRule>
    <cfRule type="containsText" dxfId="2216" priority="178" operator="containsText" text="6- Moderado">
      <formula>NOT(ISERROR(SEARCH("6- Moderado",A55)))</formula>
    </cfRule>
    <cfRule type="containsText" dxfId="2215" priority="179" operator="containsText" text="4- Moderado">
      <formula>NOT(ISERROR(SEARCH("4- Moderado",A55)))</formula>
    </cfRule>
    <cfRule type="containsText" dxfId="2214" priority="180" operator="containsText" text="3- Bajo">
      <formula>NOT(ISERROR(SEARCH("3- Bajo",A55)))</formula>
    </cfRule>
    <cfRule type="containsText" dxfId="2213" priority="181" operator="containsText" text="4- Bajo">
      <formula>NOT(ISERROR(SEARCH("4- Bajo",A55)))</formula>
    </cfRule>
    <cfRule type="containsText" dxfId="2212" priority="182" operator="containsText" text="1- Bajo">
      <formula>NOT(ISERROR(SEARCH("1- Bajo",A55)))</formula>
    </cfRule>
  </conditionalFormatting>
  <conditionalFormatting sqref="F55:G55 F60:G60">
    <cfRule type="containsText" dxfId="2211" priority="171" operator="containsText" text="3- Moderado">
      <formula>NOT(ISERROR(SEARCH("3- Moderado",F55)))</formula>
    </cfRule>
    <cfRule type="containsText" dxfId="2210" priority="172" operator="containsText" text="6- Moderado">
      <formula>NOT(ISERROR(SEARCH("6- Moderado",F55)))</formula>
    </cfRule>
    <cfRule type="containsText" dxfId="2209" priority="173" operator="containsText" text="4- Moderado">
      <formula>NOT(ISERROR(SEARCH("4- Moderado",F55)))</formula>
    </cfRule>
    <cfRule type="containsText" dxfId="2208" priority="174" operator="containsText" text="3- Bajo">
      <formula>NOT(ISERROR(SEARCH("3- Bajo",F55)))</formula>
    </cfRule>
    <cfRule type="containsText" dxfId="2207" priority="175" operator="containsText" text="4- Bajo">
      <formula>NOT(ISERROR(SEARCH("4- Bajo",F55)))</formula>
    </cfRule>
    <cfRule type="containsText" dxfId="2206" priority="176" operator="containsText" text="1- Bajo">
      <formula>NOT(ISERROR(SEARCH("1- Bajo",F55)))</formula>
    </cfRule>
  </conditionalFormatting>
  <conditionalFormatting sqref="J55:J64">
    <cfRule type="containsText" dxfId="2205" priority="166" operator="containsText" text="Bajo">
      <formula>NOT(ISERROR(SEARCH("Bajo",J55)))</formula>
    </cfRule>
    <cfRule type="containsText" dxfId="2204" priority="167" operator="containsText" text="Moderado">
      <formula>NOT(ISERROR(SEARCH("Moderado",J55)))</formula>
    </cfRule>
    <cfRule type="containsText" dxfId="2203" priority="168" operator="containsText" text="Alto">
      <formula>NOT(ISERROR(SEARCH("Alto",J55)))</formula>
    </cfRule>
    <cfRule type="containsText" dxfId="2202" priority="169" operator="containsText" text="Extremo">
      <formula>NOT(ISERROR(SEARCH("Extremo",J55)))</formula>
    </cfRule>
    <cfRule type="colorScale" priority="170">
      <colorScale>
        <cfvo type="min"/>
        <cfvo type="max"/>
        <color rgb="FFFF7128"/>
        <color rgb="FFFFEF9C"/>
      </colorScale>
    </cfRule>
  </conditionalFormatting>
  <conditionalFormatting sqref="M55:M64">
    <cfRule type="containsText" dxfId="2201" priority="141" operator="containsText" text="Moderado">
      <formula>NOT(ISERROR(SEARCH("Moderado",M55)))</formula>
    </cfRule>
    <cfRule type="containsText" dxfId="2200" priority="161" operator="containsText" text="Bajo">
      <formula>NOT(ISERROR(SEARCH("Bajo",M55)))</formula>
    </cfRule>
    <cfRule type="containsText" dxfId="2199" priority="162" operator="containsText" text="Moderado">
      <formula>NOT(ISERROR(SEARCH("Moderado",M55)))</formula>
    </cfRule>
    <cfRule type="containsText" dxfId="2198" priority="163" operator="containsText" text="Alto">
      <formula>NOT(ISERROR(SEARCH("Alto",M55)))</formula>
    </cfRule>
    <cfRule type="containsText" dxfId="2197" priority="164" operator="containsText" text="Extremo">
      <formula>NOT(ISERROR(SEARCH("Extremo",M55)))</formula>
    </cfRule>
    <cfRule type="colorScale" priority="165">
      <colorScale>
        <cfvo type="min"/>
        <cfvo type="max"/>
        <color rgb="FFFF7128"/>
        <color rgb="FFFFEF9C"/>
      </colorScale>
    </cfRule>
  </conditionalFormatting>
  <conditionalFormatting sqref="N55 N60">
    <cfRule type="containsText" dxfId="2196" priority="155" operator="containsText" text="3- Moderado">
      <formula>NOT(ISERROR(SEARCH("3- Moderado",N55)))</formula>
    </cfRule>
    <cfRule type="containsText" dxfId="2195" priority="156" operator="containsText" text="6- Moderado">
      <formula>NOT(ISERROR(SEARCH("6- Moderado",N55)))</formula>
    </cfRule>
    <cfRule type="containsText" dxfId="2194" priority="157" operator="containsText" text="4- Moderado">
      <formula>NOT(ISERROR(SEARCH("4- Moderado",N55)))</formula>
    </cfRule>
    <cfRule type="containsText" dxfId="2193" priority="158" operator="containsText" text="3- Bajo">
      <formula>NOT(ISERROR(SEARCH("3- Bajo",N55)))</formula>
    </cfRule>
    <cfRule type="containsText" dxfId="2192" priority="159" operator="containsText" text="4- Bajo">
      <formula>NOT(ISERROR(SEARCH("4- Bajo",N55)))</formula>
    </cfRule>
    <cfRule type="containsText" dxfId="2191" priority="160" operator="containsText" text="1- Bajo">
      <formula>NOT(ISERROR(SEARCH("1- Bajo",N55)))</formula>
    </cfRule>
  </conditionalFormatting>
  <conditionalFormatting sqref="H55:H64">
    <cfRule type="containsText" dxfId="2190" priority="142" operator="containsText" text="Muy Alta">
      <formula>NOT(ISERROR(SEARCH("Muy Alta",H55)))</formula>
    </cfRule>
    <cfRule type="containsText" dxfId="2189" priority="143" operator="containsText" text="Alta">
      <formula>NOT(ISERROR(SEARCH("Alta",H55)))</formula>
    </cfRule>
    <cfRule type="containsText" dxfId="2188" priority="144" operator="containsText" text="Muy Alta">
      <formula>NOT(ISERROR(SEARCH("Muy Alta",H55)))</formula>
    </cfRule>
    <cfRule type="containsText" dxfId="2187" priority="149" operator="containsText" text="Muy Baja">
      <formula>NOT(ISERROR(SEARCH("Muy Baja",H55)))</formula>
    </cfRule>
    <cfRule type="containsText" dxfId="2186" priority="150" operator="containsText" text="Baja">
      <formula>NOT(ISERROR(SEARCH("Baja",H55)))</formula>
    </cfRule>
    <cfRule type="containsText" dxfId="2185" priority="151" operator="containsText" text="Media">
      <formula>NOT(ISERROR(SEARCH("Media",H55)))</formula>
    </cfRule>
    <cfRule type="containsText" dxfId="2184" priority="152" operator="containsText" text="Alta">
      <formula>NOT(ISERROR(SEARCH("Alta",H55)))</formula>
    </cfRule>
    <cfRule type="containsText" dxfId="2183" priority="154" operator="containsText" text="Muy Alta">
      <formula>NOT(ISERROR(SEARCH("Muy Alta",H55)))</formula>
    </cfRule>
  </conditionalFormatting>
  <conditionalFormatting sqref="I55:I64">
    <cfRule type="containsText" dxfId="2182" priority="145" operator="containsText" text="Catastrófico">
      <formula>NOT(ISERROR(SEARCH("Catastrófico",I55)))</formula>
    </cfRule>
    <cfRule type="containsText" dxfId="2181" priority="146" operator="containsText" text="Mayor">
      <formula>NOT(ISERROR(SEARCH("Mayor",I55)))</formula>
    </cfRule>
    <cfRule type="containsText" dxfId="2180" priority="147" operator="containsText" text="Menor">
      <formula>NOT(ISERROR(SEARCH("Menor",I55)))</formula>
    </cfRule>
    <cfRule type="containsText" dxfId="2179" priority="148" operator="containsText" text="Leve">
      <formula>NOT(ISERROR(SEARCH("Leve",I55)))</formula>
    </cfRule>
    <cfRule type="containsText" dxfId="2178" priority="153" operator="containsText" text="Moderado">
      <formula>NOT(ISERROR(SEARCH("Moderado",I55)))</formula>
    </cfRule>
  </conditionalFormatting>
  <conditionalFormatting sqref="K55:K64">
    <cfRule type="containsText" dxfId="2177" priority="140" operator="containsText" text="Media">
      <formula>NOT(ISERROR(SEARCH("Media",K55)))</formula>
    </cfRule>
  </conditionalFormatting>
  <conditionalFormatting sqref="L55:L64">
    <cfRule type="containsText" dxfId="2176" priority="139" operator="containsText" text="Moderado">
      <formula>NOT(ISERROR(SEARCH("Moderado",L55)))</formula>
    </cfRule>
  </conditionalFormatting>
  <conditionalFormatting sqref="J55:J64">
    <cfRule type="containsText" dxfId="2175" priority="138" operator="containsText" text="Moderado">
      <formula>NOT(ISERROR(SEARCH("Moderado",J55)))</formula>
    </cfRule>
  </conditionalFormatting>
  <conditionalFormatting sqref="J55:J64">
    <cfRule type="containsText" dxfId="2174" priority="136" operator="containsText" text="Bajo">
      <formula>NOT(ISERROR(SEARCH("Bajo",J55)))</formula>
    </cfRule>
    <cfRule type="containsText" dxfId="2173" priority="137" operator="containsText" text="Extremo">
      <formula>NOT(ISERROR(SEARCH("Extremo",J55)))</formula>
    </cfRule>
  </conditionalFormatting>
  <conditionalFormatting sqref="K55:K64">
    <cfRule type="containsText" dxfId="2172" priority="134" operator="containsText" text="Baja">
      <formula>NOT(ISERROR(SEARCH("Baja",K55)))</formula>
    </cfRule>
    <cfRule type="containsText" dxfId="2171" priority="135" operator="containsText" text="Muy Baja">
      <formula>NOT(ISERROR(SEARCH("Muy Baja",K55)))</formula>
    </cfRule>
  </conditionalFormatting>
  <conditionalFormatting sqref="K55:K64">
    <cfRule type="containsText" dxfId="2170" priority="132" operator="containsText" text="Muy Alta">
      <formula>NOT(ISERROR(SEARCH("Muy Alta",K55)))</formula>
    </cfRule>
    <cfRule type="containsText" dxfId="2169" priority="133" operator="containsText" text="Alta">
      <formula>NOT(ISERROR(SEARCH("Alta",K55)))</formula>
    </cfRule>
  </conditionalFormatting>
  <conditionalFormatting sqref="L55:L64">
    <cfRule type="containsText" dxfId="2168" priority="128" operator="containsText" text="Catastrófico">
      <formula>NOT(ISERROR(SEARCH("Catastrófico",L55)))</formula>
    </cfRule>
    <cfRule type="containsText" dxfId="2167" priority="129" operator="containsText" text="Mayor">
      <formula>NOT(ISERROR(SEARCH("Mayor",L55)))</formula>
    </cfRule>
    <cfRule type="containsText" dxfId="2166" priority="130" operator="containsText" text="Menor">
      <formula>NOT(ISERROR(SEARCH("Menor",L55)))</formula>
    </cfRule>
    <cfRule type="containsText" dxfId="2165" priority="131" operator="containsText" text="Leve">
      <formula>NOT(ISERROR(SEARCH("Leve",L55)))</formula>
    </cfRule>
  </conditionalFormatting>
  <conditionalFormatting sqref="K25:L25">
    <cfRule type="containsText" dxfId="2164" priority="122" operator="containsText" text="3- Moderado">
      <formula>NOT(ISERROR(SEARCH("3- Moderado",K25)))</formula>
    </cfRule>
    <cfRule type="containsText" dxfId="2163" priority="123" operator="containsText" text="6- Moderado">
      <formula>NOT(ISERROR(SEARCH("6- Moderado",K25)))</formula>
    </cfRule>
    <cfRule type="containsText" dxfId="2162" priority="124" operator="containsText" text="4- Moderado">
      <formula>NOT(ISERROR(SEARCH("4- Moderado",K25)))</formula>
    </cfRule>
    <cfRule type="containsText" dxfId="2161" priority="125" operator="containsText" text="3- Bajo">
      <formula>NOT(ISERROR(SEARCH("3- Bajo",K25)))</formula>
    </cfRule>
    <cfRule type="containsText" dxfId="2160" priority="126" operator="containsText" text="4- Bajo">
      <formula>NOT(ISERROR(SEARCH("4- Bajo",K25)))</formula>
    </cfRule>
    <cfRule type="containsText" dxfId="2159" priority="127" operator="containsText" text="1- Bajo">
      <formula>NOT(ISERROR(SEARCH("1- Bajo",K25)))</formula>
    </cfRule>
  </conditionalFormatting>
  <conditionalFormatting sqref="H25:I25">
    <cfRule type="containsText" dxfId="2158" priority="116" operator="containsText" text="3- Moderado">
      <formula>NOT(ISERROR(SEARCH("3- Moderado",H25)))</formula>
    </cfRule>
    <cfRule type="containsText" dxfId="2157" priority="117" operator="containsText" text="6- Moderado">
      <formula>NOT(ISERROR(SEARCH("6- Moderado",H25)))</formula>
    </cfRule>
    <cfRule type="containsText" dxfId="2156" priority="118" operator="containsText" text="4- Moderado">
      <formula>NOT(ISERROR(SEARCH("4- Moderado",H25)))</formula>
    </cfRule>
    <cfRule type="containsText" dxfId="2155" priority="119" operator="containsText" text="3- Bajo">
      <formula>NOT(ISERROR(SEARCH("3- Bajo",H25)))</formula>
    </cfRule>
    <cfRule type="containsText" dxfId="2154" priority="120" operator="containsText" text="4- Bajo">
      <formula>NOT(ISERROR(SEARCH("4- Bajo",H25)))</formula>
    </cfRule>
    <cfRule type="containsText" dxfId="2153" priority="121" operator="containsText" text="1- Bajo">
      <formula>NOT(ISERROR(SEARCH("1- Bajo",H25)))</formula>
    </cfRule>
  </conditionalFormatting>
  <conditionalFormatting sqref="A25 C25:E25">
    <cfRule type="containsText" dxfId="2152" priority="110" operator="containsText" text="3- Moderado">
      <formula>NOT(ISERROR(SEARCH("3- Moderado",A25)))</formula>
    </cfRule>
    <cfRule type="containsText" dxfId="2151" priority="111" operator="containsText" text="6- Moderado">
      <formula>NOT(ISERROR(SEARCH("6- Moderado",A25)))</formula>
    </cfRule>
    <cfRule type="containsText" dxfId="2150" priority="112" operator="containsText" text="4- Moderado">
      <formula>NOT(ISERROR(SEARCH("4- Moderado",A25)))</formula>
    </cfRule>
    <cfRule type="containsText" dxfId="2149" priority="113" operator="containsText" text="3- Bajo">
      <formula>NOT(ISERROR(SEARCH("3- Bajo",A25)))</formula>
    </cfRule>
    <cfRule type="containsText" dxfId="2148" priority="114" operator="containsText" text="4- Bajo">
      <formula>NOT(ISERROR(SEARCH("4- Bajo",A25)))</formula>
    </cfRule>
    <cfRule type="containsText" dxfId="2147" priority="115" operator="containsText" text="1- Bajo">
      <formula>NOT(ISERROR(SEARCH("1- Bajo",A25)))</formula>
    </cfRule>
  </conditionalFormatting>
  <conditionalFormatting sqref="F25:G25">
    <cfRule type="containsText" dxfId="2146" priority="104" operator="containsText" text="3- Moderado">
      <formula>NOT(ISERROR(SEARCH("3- Moderado",F25)))</formula>
    </cfRule>
    <cfRule type="containsText" dxfId="2145" priority="105" operator="containsText" text="6- Moderado">
      <formula>NOT(ISERROR(SEARCH("6- Moderado",F25)))</formula>
    </cfRule>
    <cfRule type="containsText" dxfId="2144" priority="106" operator="containsText" text="4- Moderado">
      <formula>NOT(ISERROR(SEARCH("4- Moderado",F25)))</formula>
    </cfRule>
    <cfRule type="containsText" dxfId="2143" priority="107" operator="containsText" text="3- Bajo">
      <formula>NOT(ISERROR(SEARCH("3- Bajo",F25)))</formula>
    </cfRule>
    <cfRule type="containsText" dxfId="2142" priority="108" operator="containsText" text="4- Bajo">
      <formula>NOT(ISERROR(SEARCH("4- Bajo",F25)))</formula>
    </cfRule>
    <cfRule type="containsText" dxfId="2141" priority="109" operator="containsText" text="1- Bajo">
      <formula>NOT(ISERROR(SEARCH("1- Bajo",F25)))</formula>
    </cfRule>
  </conditionalFormatting>
  <conditionalFormatting sqref="J25:J29">
    <cfRule type="containsText" dxfId="2140" priority="99" operator="containsText" text="Bajo">
      <formula>NOT(ISERROR(SEARCH("Bajo",J25)))</formula>
    </cfRule>
    <cfRule type="containsText" dxfId="2139" priority="100" operator="containsText" text="Moderado">
      <formula>NOT(ISERROR(SEARCH("Moderado",J25)))</formula>
    </cfRule>
    <cfRule type="containsText" dxfId="2138" priority="101" operator="containsText" text="Alto">
      <formula>NOT(ISERROR(SEARCH("Alto",J25)))</formula>
    </cfRule>
    <cfRule type="containsText" dxfId="2137" priority="102" operator="containsText" text="Extremo">
      <formula>NOT(ISERROR(SEARCH("Extremo",J25)))</formula>
    </cfRule>
    <cfRule type="colorScale" priority="103">
      <colorScale>
        <cfvo type="min"/>
        <cfvo type="max"/>
        <color rgb="FFFF7128"/>
        <color rgb="FFFFEF9C"/>
      </colorScale>
    </cfRule>
  </conditionalFormatting>
  <conditionalFormatting sqref="M25:M29">
    <cfRule type="containsText" dxfId="2136" priority="74" operator="containsText" text="Moderado">
      <formula>NOT(ISERROR(SEARCH("Moderado",M25)))</formula>
    </cfRule>
    <cfRule type="containsText" dxfId="2135" priority="94" operator="containsText" text="Bajo">
      <formula>NOT(ISERROR(SEARCH("Bajo",M25)))</formula>
    </cfRule>
    <cfRule type="containsText" dxfId="2134" priority="95" operator="containsText" text="Moderado">
      <formula>NOT(ISERROR(SEARCH("Moderado",M25)))</formula>
    </cfRule>
    <cfRule type="containsText" dxfId="2133" priority="96" operator="containsText" text="Alto">
      <formula>NOT(ISERROR(SEARCH("Alto",M25)))</formula>
    </cfRule>
    <cfRule type="containsText" dxfId="2132" priority="97" operator="containsText" text="Extremo">
      <formula>NOT(ISERROR(SEARCH("Extremo",M25)))</formula>
    </cfRule>
    <cfRule type="colorScale" priority="98">
      <colorScale>
        <cfvo type="min"/>
        <cfvo type="max"/>
        <color rgb="FFFF7128"/>
        <color rgb="FFFFEF9C"/>
      </colorScale>
    </cfRule>
  </conditionalFormatting>
  <conditionalFormatting sqref="N25">
    <cfRule type="containsText" dxfId="2131" priority="88" operator="containsText" text="3- Moderado">
      <formula>NOT(ISERROR(SEARCH("3- Moderado",N25)))</formula>
    </cfRule>
    <cfRule type="containsText" dxfId="2130" priority="89" operator="containsText" text="6- Moderado">
      <formula>NOT(ISERROR(SEARCH("6- Moderado",N25)))</formula>
    </cfRule>
    <cfRule type="containsText" dxfId="2129" priority="90" operator="containsText" text="4- Moderado">
      <formula>NOT(ISERROR(SEARCH("4- Moderado",N25)))</formula>
    </cfRule>
    <cfRule type="containsText" dxfId="2128" priority="91" operator="containsText" text="3- Bajo">
      <formula>NOT(ISERROR(SEARCH("3- Bajo",N25)))</formula>
    </cfRule>
    <cfRule type="containsText" dxfId="2127" priority="92" operator="containsText" text="4- Bajo">
      <formula>NOT(ISERROR(SEARCH("4- Bajo",N25)))</formula>
    </cfRule>
    <cfRule type="containsText" dxfId="2126" priority="93" operator="containsText" text="1- Bajo">
      <formula>NOT(ISERROR(SEARCH("1- Bajo",N25)))</formula>
    </cfRule>
  </conditionalFormatting>
  <conditionalFormatting sqref="H25:H29">
    <cfRule type="containsText" dxfId="2125" priority="75" operator="containsText" text="Muy Alta">
      <formula>NOT(ISERROR(SEARCH("Muy Alta",H25)))</formula>
    </cfRule>
    <cfRule type="containsText" dxfId="2124" priority="76" operator="containsText" text="Alta">
      <formula>NOT(ISERROR(SEARCH("Alta",H25)))</formula>
    </cfRule>
    <cfRule type="containsText" dxfId="2123" priority="77" operator="containsText" text="Muy Alta">
      <formula>NOT(ISERROR(SEARCH("Muy Alta",H25)))</formula>
    </cfRule>
    <cfRule type="containsText" dxfId="2122" priority="82" operator="containsText" text="Muy Baja">
      <formula>NOT(ISERROR(SEARCH("Muy Baja",H25)))</formula>
    </cfRule>
    <cfRule type="containsText" dxfId="2121" priority="83" operator="containsText" text="Baja">
      <formula>NOT(ISERROR(SEARCH("Baja",H25)))</formula>
    </cfRule>
    <cfRule type="containsText" dxfId="2120" priority="84" operator="containsText" text="Media">
      <formula>NOT(ISERROR(SEARCH("Media",H25)))</formula>
    </cfRule>
    <cfRule type="containsText" dxfId="2119" priority="85" operator="containsText" text="Alta">
      <formula>NOT(ISERROR(SEARCH("Alta",H25)))</formula>
    </cfRule>
    <cfRule type="containsText" dxfId="2118" priority="87" operator="containsText" text="Muy Alta">
      <formula>NOT(ISERROR(SEARCH("Muy Alta",H25)))</formula>
    </cfRule>
  </conditionalFormatting>
  <conditionalFormatting sqref="I25:I29">
    <cfRule type="containsText" dxfId="2117" priority="78" operator="containsText" text="Catastrófico">
      <formula>NOT(ISERROR(SEARCH("Catastrófico",I25)))</formula>
    </cfRule>
    <cfRule type="containsText" dxfId="2116" priority="79" operator="containsText" text="Mayor">
      <formula>NOT(ISERROR(SEARCH("Mayor",I25)))</formula>
    </cfRule>
    <cfRule type="containsText" dxfId="2115" priority="80" operator="containsText" text="Menor">
      <formula>NOT(ISERROR(SEARCH("Menor",I25)))</formula>
    </cfRule>
    <cfRule type="containsText" dxfId="2114" priority="81" operator="containsText" text="Leve">
      <formula>NOT(ISERROR(SEARCH("Leve",I25)))</formula>
    </cfRule>
    <cfRule type="containsText" dxfId="2113" priority="86" operator="containsText" text="Moderado">
      <formula>NOT(ISERROR(SEARCH("Moderado",I25)))</formula>
    </cfRule>
  </conditionalFormatting>
  <conditionalFormatting sqref="K25:K29">
    <cfRule type="containsText" dxfId="2112" priority="73" operator="containsText" text="Media">
      <formula>NOT(ISERROR(SEARCH("Media",K25)))</formula>
    </cfRule>
  </conditionalFormatting>
  <conditionalFormatting sqref="L25:L29">
    <cfRule type="containsText" dxfId="2111" priority="72" operator="containsText" text="Moderado">
      <formula>NOT(ISERROR(SEARCH("Moderado",L25)))</formula>
    </cfRule>
  </conditionalFormatting>
  <conditionalFormatting sqref="J25:J29">
    <cfRule type="containsText" dxfId="2110" priority="71" operator="containsText" text="Moderado">
      <formula>NOT(ISERROR(SEARCH("Moderado",J25)))</formula>
    </cfRule>
  </conditionalFormatting>
  <conditionalFormatting sqref="J25:J29">
    <cfRule type="containsText" dxfId="2109" priority="69" operator="containsText" text="Bajo">
      <formula>NOT(ISERROR(SEARCH("Bajo",J25)))</formula>
    </cfRule>
    <cfRule type="containsText" dxfId="2108" priority="70" operator="containsText" text="Extremo">
      <formula>NOT(ISERROR(SEARCH("Extremo",J25)))</formula>
    </cfRule>
  </conditionalFormatting>
  <conditionalFormatting sqref="K25:K29">
    <cfRule type="containsText" dxfId="2107" priority="67" operator="containsText" text="Baja">
      <formula>NOT(ISERROR(SEARCH("Baja",K25)))</formula>
    </cfRule>
    <cfRule type="containsText" dxfId="2106" priority="68" operator="containsText" text="Muy Baja">
      <formula>NOT(ISERROR(SEARCH("Muy Baja",K25)))</formula>
    </cfRule>
  </conditionalFormatting>
  <conditionalFormatting sqref="K25:K29">
    <cfRule type="containsText" dxfId="2105" priority="65" operator="containsText" text="Muy Alta">
      <formula>NOT(ISERROR(SEARCH("Muy Alta",K25)))</formula>
    </cfRule>
    <cfRule type="containsText" dxfId="2104" priority="66" operator="containsText" text="Alta">
      <formula>NOT(ISERROR(SEARCH("Alta",K25)))</formula>
    </cfRule>
  </conditionalFormatting>
  <conditionalFormatting sqref="L25:L29">
    <cfRule type="containsText" dxfId="2103" priority="61" operator="containsText" text="Catastrófico">
      <formula>NOT(ISERROR(SEARCH("Catastrófico",L25)))</formula>
    </cfRule>
    <cfRule type="containsText" dxfId="2102" priority="62" operator="containsText" text="Mayor">
      <formula>NOT(ISERROR(SEARCH("Mayor",L25)))</formula>
    </cfRule>
    <cfRule type="containsText" dxfId="2101" priority="63" operator="containsText" text="Menor">
      <formula>NOT(ISERROR(SEARCH("Menor",L25)))</formula>
    </cfRule>
    <cfRule type="containsText" dxfId="2100" priority="64" operator="containsText" text="Leve">
      <formula>NOT(ISERROR(SEARCH("Leve",L25)))</formula>
    </cfRule>
  </conditionalFormatting>
  <conditionalFormatting sqref="B10 B15 B20 B25 B30 B35 B40 B45 B50">
    <cfRule type="containsText" dxfId="2099" priority="1" operator="containsText" text="3- Moderado">
      <formula>NOT(ISERROR(SEARCH("3- Moderado",B10)))</formula>
    </cfRule>
    <cfRule type="containsText" dxfId="2098" priority="2" operator="containsText" text="6- Moderado">
      <formula>NOT(ISERROR(SEARCH("6- Moderado",B10)))</formula>
    </cfRule>
    <cfRule type="containsText" dxfId="2097" priority="3" operator="containsText" text="4- Moderado">
      <formula>NOT(ISERROR(SEARCH("4- Moderado",B10)))</formula>
    </cfRule>
    <cfRule type="containsText" dxfId="2096" priority="4" operator="containsText" text="3- Bajo">
      <formula>NOT(ISERROR(SEARCH("3- Bajo",B10)))</formula>
    </cfRule>
    <cfRule type="containsText" dxfId="2095" priority="5" operator="containsText" text="4- Bajo">
      <formula>NOT(ISERROR(SEARCH("4- Bajo",B10)))</formula>
    </cfRule>
    <cfRule type="containsText" dxfId="2094" priority="6" operator="containsText" text="1- Bajo">
      <formula>NOT(ISERROR(SEARCH("1- Bajo",B10)))</formula>
    </cfRule>
  </conditionalFormatting>
  <dataValidations count="7">
    <dataValidation allowBlank="1" showInputMessage="1" showErrorMessage="1" prompt="Seleccionar el tipo de riesgo teniendo en cuenta que  factor organizaconal afecta. Ver explicacion en hoja " sqref="E8" xr:uid="{00000000-0002-0000-0C00-000000000000}"/>
    <dataValidation allowBlank="1" showInputMessage="1" showErrorMessage="1" prompt="Registrar qué factor  que ocasina el riesgo: un facot identtficado el contexto._x000a_O  personas, recursos, estilo de direccion , factores externos, , codiciones ambientales" sqref="F8:G8" xr:uid="{00000000-0002-0000-0C00-000001000000}"/>
    <dataValidation allowBlank="1" showInputMessage="1" showErrorMessage="1" prompt="Que tan factible es que materialize el riesgo?" sqref="H8" xr:uid="{00000000-0002-0000-0C00-000002000000}"/>
    <dataValidation allowBlank="1" showInputMessage="1" showErrorMessage="1" prompt="El grado de afectación puede ser " sqref="I8" xr:uid="{00000000-0002-0000-0C00-000003000000}"/>
    <dataValidation allowBlank="1" showInputMessage="1" showErrorMessage="1" prompt="Describir las actividades que se van a desarrollar para el proyecto" sqref="O7" xr:uid="{00000000-0002-0000-0C00-000004000000}"/>
    <dataValidation allowBlank="1" showInputMessage="1" showErrorMessage="1" prompt="Seleccionar si el responsable es el responsable de las acciones es el nivel central" sqref="P7:P8" xr:uid="{00000000-0002-0000-0C00-000005000000}"/>
    <dataValidation allowBlank="1" showInputMessage="1" showErrorMessage="1" prompt="seleccionar si el responsable de ejecutar las acciones es el nivel central" sqref="Q8:R8" xr:uid="{00000000-0002-0000-0C00-000006000000}"/>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JS64"/>
  <sheetViews>
    <sheetView topLeftCell="G6" zoomScale="71" zoomScaleNormal="71" workbookViewId="0">
      <selection activeCell="M25" sqref="M25:M29"/>
    </sheetView>
  </sheetViews>
  <sheetFormatPr defaultColWidth="11.42578125" defaultRowHeight="15"/>
  <cols>
    <col min="1" max="2" width="18.42578125" style="77" customWidth="1"/>
    <col min="3" max="3" width="15.5703125" customWidth="1"/>
    <col min="4" max="4" width="27.5703125" style="77" customWidth="1"/>
    <col min="5" max="5" width="18" style="169" customWidth="1"/>
    <col min="6" max="6" width="40.140625" customWidth="1"/>
    <col min="7" max="7" width="20.42578125" customWidth="1"/>
    <col min="8" max="8" width="10.42578125" style="170" customWidth="1"/>
    <col min="9" max="9" width="11.42578125" style="170" customWidth="1"/>
    <col min="10" max="10" width="10.140625" style="171" customWidth="1"/>
    <col min="11" max="11" width="11.42578125" style="170" customWidth="1"/>
    <col min="12" max="12" width="10.85546875" style="170" customWidth="1"/>
    <col min="13" max="13" width="18.28515625" style="170" bestFit="1" customWidth="1"/>
    <col min="14" max="14" width="18.28515625" bestFit="1" customWidth="1"/>
    <col min="15" max="15" width="32.85546875" customWidth="1"/>
    <col min="16" max="16" width="16.5703125" customWidth="1"/>
    <col min="17" max="18" width="14.28515625" customWidth="1"/>
    <col min="19" max="19" width="21.7109375" customWidth="1"/>
    <col min="20" max="20" width="15.140625" customWidth="1"/>
    <col min="21" max="21" width="29.28515625" customWidth="1"/>
    <col min="22" max="177" width="11.42578125" style="6"/>
  </cols>
  <sheetData>
    <row r="1" spans="1:279" s="142" customFormat="1" ht="16.5" customHeight="1">
      <c r="A1" s="387"/>
      <c r="B1" s="388"/>
      <c r="C1" s="388"/>
      <c r="D1" s="510" t="s">
        <v>666</v>
      </c>
      <c r="E1" s="510"/>
      <c r="F1" s="510"/>
      <c r="G1" s="510"/>
      <c r="H1" s="510"/>
      <c r="I1" s="510"/>
      <c r="J1" s="510"/>
      <c r="K1" s="510"/>
      <c r="L1" s="510"/>
      <c r="M1" s="510"/>
      <c r="N1" s="510"/>
      <c r="O1" s="510"/>
      <c r="P1" s="510"/>
      <c r="Q1" s="511"/>
      <c r="R1" s="226"/>
      <c r="S1" s="379" t="s">
        <v>250</v>
      </c>
      <c r="T1" s="379"/>
      <c r="U1" s="379"/>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41"/>
      <c r="BW1" s="141"/>
      <c r="BX1" s="141"/>
      <c r="BY1" s="141"/>
      <c r="BZ1" s="141"/>
      <c r="CA1" s="141"/>
      <c r="CB1" s="141"/>
      <c r="CC1" s="141"/>
      <c r="CD1" s="141"/>
      <c r="CE1" s="141"/>
      <c r="CF1" s="141"/>
      <c r="CG1" s="141"/>
      <c r="CH1" s="141"/>
      <c r="CI1" s="141"/>
      <c r="CJ1" s="141"/>
      <c r="CK1" s="141"/>
      <c r="CL1" s="141"/>
      <c r="CM1" s="141"/>
      <c r="CN1" s="141"/>
      <c r="CO1" s="141"/>
      <c r="CP1" s="141"/>
      <c r="CQ1" s="141"/>
      <c r="CR1" s="141"/>
      <c r="CS1" s="141"/>
      <c r="CT1" s="141"/>
      <c r="CU1" s="141"/>
      <c r="CV1" s="141"/>
      <c r="CW1" s="141"/>
      <c r="CX1" s="141"/>
      <c r="CY1" s="141"/>
      <c r="CZ1" s="141"/>
      <c r="DA1" s="141"/>
      <c r="DB1" s="141"/>
      <c r="DC1" s="141"/>
      <c r="DD1" s="141"/>
      <c r="DE1" s="141"/>
      <c r="DF1" s="141"/>
      <c r="DG1" s="141"/>
      <c r="DH1" s="141"/>
      <c r="DI1" s="141"/>
      <c r="DJ1" s="141"/>
      <c r="DK1" s="141"/>
      <c r="DL1" s="141"/>
      <c r="DM1" s="141"/>
      <c r="DN1" s="141"/>
      <c r="DO1" s="141"/>
      <c r="DP1" s="141"/>
      <c r="DQ1" s="141"/>
      <c r="DR1" s="141"/>
      <c r="DS1" s="141"/>
      <c r="DT1" s="141"/>
      <c r="DU1" s="141"/>
      <c r="DV1" s="141"/>
      <c r="DW1" s="141"/>
      <c r="DX1" s="141"/>
      <c r="DY1" s="141"/>
      <c r="DZ1" s="141"/>
      <c r="EA1" s="141"/>
      <c r="EB1" s="141"/>
      <c r="EC1" s="141"/>
      <c r="ED1" s="141"/>
      <c r="EE1" s="141"/>
      <c r="EF1" s="141"/>
      <c r="EG1" s="141"/>
      <c r="EH1" s="141"/>
      <c r="EI1" s="141"/>
      <c r="EJ1" s="141"/>
      <c r="EK1" s="141"/>
      <c r="EL1" s="141"/>
      <c r="EM1" s="141"/>
      <c r="EN1" s="141"/>
      <c r="EO1" s="141"/>
      <c r="EP1" s="141"/>
      <c r="EQ1" s="141"/>
      <c r="ER1" s="141"/>
      <c r="ES1" s="141"/>
      <c r="ET1" s="141"/>
      <c r="EU1" s="141"/>
      <c r="EV1" s="141"/>
      <c r="EW1" s="141"/>
      <c r="EX1" s="141"/>
      <c r="EY1" s="141"/>
      <c r="EZ1" s="141"/>
      <c r="FA1" s="141"/>
      <c r="FB1" s="141"/>
      <c r="FC1" s="141"/>
      <c r="FD1" s="141"/>
      <c r="FE1" s="141"/>
      <c r="FF1" s="141"/>
      <c r="FG1" s="141"/>
      <c r="FH1" s="141"/>
      <c r="FI1" s="141"/>
      <c r="FJ1" s="141"/>
      <c r="FK1" s="141"/>
      <c r="FL1" s="141"/>
      <c r="FM1" s="141"/>
      <c r="FN1" s="141"/>
      <c r="FO1" s="141"/>
      <c r="FP1" s="141"/>
      <c r="FQ1" s="141"/>
      <c r="FR1" s="141"/>
      <c r="FS1" s="141"/>
      <c r="FT1" s="141"/>
      <c r="FU1" s="141"/>
      <c r="FV1" s="141"/>
      <c r="FW1" s="141"/>
      <c r="FX1" s="141"/>
      <c r="FY1" s="141"/>
      <c r="FZ1" s="141"/>
      <c r="GA1" s="141"/>
      <c r="GB1" s="141"/>
      <c r="GC1" s="141"/>
      <c r="GD1" s="141"/>
      <c r="GE1" s="141"/>
      <c r="GF1" s="141"/>
      <c r="GG1" s="141"/>
      <c r="GH1" s="141"/>
      <c r="GI1" s="141"/>
      <c r="GJ1" s="141"/>
      <c r="GK1" s="141"/>
      <c r="GL1" s="141"/>
      <c r="GM1" s="141"/>
      <c r="GN1" s="141"/>
      <c r="GO1" s="141"/>
      <c r="GP1" s="141"/>
      <c r="GQ1" s="141"/>
      <c r="GR1" s="141"/>
      <c r="GS1" s="141"/>
      <c r="GT1" s="141"/>
      <c r="GU1" s="141"/>
      <c r="GV1" s="141"/>
      <c r="GW1" s="141"/>
      <c r="GX1" s="141"/>
      <c r="GY1" s="141"/>
      <c r="GZ1" s="141"/>
      <c r="HA1" s="141"/>
      <c r="HB1" s="141"/>
      <c r="HC1" s="141"/>
      <c r="HD1" s="141"/>
      <c r="HE1" s="141"/>
      <c r="HF1" s="141"/>
      <c r="HG1" s="141"/>
      <c r="HH1" s="141"/>
      <c r="HI1" s="141"/>
      <c r="HJ1" s="141"/>
      <c r="HK1" s="141"/>
      <c r="HL1" s="141"/>
      <c r="HM1" s="141"/>
      <c r="HN1" s="141"/>
      <c r="HO1" s="141"/>
      <c r="HP1" s="141"/>
      <c r="HQ1" s="141"/>
      <c r="HR1" s="141"/>
      <c r="HS1" s="141"/>
      <c r="HT1" s="141"/>
      <c r="HU1" s="141"/>
      <c r="HV1" s="141"/>
      <c r="HW1" s="141"/>
      <c r="HX1" s="141"/>
      <c r="HY1" s="141"/>
      <c r="HZ1" s="141"/>
      <c r="IA1" s="141"/>
      <c r="IB1" s="141"/>
      <c r="IC1" s="141"/>
      <c r="ID1" s="141"/>
      <c r="IE1" s="141"/>
      <c r="IF1" s="141"/>
      <c r="IG1" s="141"/>
      <c r="IH1" s="141"/>
      <c r="II1" s="141"/>
      <c r="IJ1" s="141"/>
      <c r="IK1" s="141"/>
      <c r="IL1" s="141"/>
      <c r="IM1" s="141"/>
      <c r="IN1" s="141"/>
      <c r="IO1" s="141"/>
      <c r="IP1" s="141"/>
      <c r="IQ1" s="141"/>
      <c r="IR1" s="141"/>
      <c r="IS1" s="141"/>
      <c r="IT1" s="141"/>
      <c r="IU1" s="141"/>
      <c r="IV1" s="141"/>
      <c r="IW1" s="141"/>
      <c r="IX1" s="141"/>
      <c r="IY1" s="141"/>
      <c r="IZ1" s="141"/>
      <c r="JA1" s="141"/>
      <c r="JB1" s="141"/>
      <c r="JC1" s="141"/>
      <c r="JD1" s="141"/>
      <c r="JE1" s="141"/>
      <c r="JF1" s="141"/>
      <c r="JG1" s="141"/>
      <c r="JH1" s="141"/>
      <c r="JI1" s="141"/>
      <c r="JJ1" s="141"/>
      <c r="JK1" s="141"/>
      <c r="JL1" s="141"/>
      <c r="JM1" s="141"/>
      <c r="JN1" s="141"/>
      <c r="JO1" s="141"/>
      <c r="JP1" s="141"/>
      <c r="JQ1" s="141"/>
      <c r="JR1" s="141"/>
      <c r="JS1" s="141"/>
    </row>
    <row r="2" spans="1:279" s="142" customFormat="1" ht="39.75" customHeight="1">
      <c r="A2" s="389"/>
      <c r="B2" s="390"/>
      <c r="C2" s="390"/>
      <c r="D2" s="512"/>
      <c r="E2" s="512"/>
      <c r="F2" s="512"/>
      <c r="G2" s="512"/>
      <c r="H2" s="512"/>
      <c r="I2" s="512"/>
      <c r="J2" s="512"/>
      <c r="K2" s="512"/>
      <c r="L2" s="512"/>
      <c r="M2" s="512"/>
      <c r="N2" s="512"/>
      <c r="O2" s="512"/>
      <c r="P2" s="512"/>
      <c r="Q2" s="513"/>
      <c r="R2" s="226"/>
      <c r="S2" s="379"/>
      <c r="T2" s="379"/>
      <c r="U2" s="379"/>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row>
    <row r="3" spans="1:279" s="142" customFormat="1" ht="3" customHeight="1">
      <c r="A3" s="2"/>
      <c r="B3" s="2"/>
      <c r="C3" s="220"/>
      <c r="D3" s="512"/>
      <c r="E3" s="512"/>
      <c r="F3" s="512"/>
      <c r="G3" s="512"/>
      <c r="H3" s="512"/>
      <c r="I3" s="512"/>
      <c r="J3" s="512"/>
      <c r="K3" s="512"/>
      <c r="L3" s="512"/>
      <c r="M3" s="512"/>
      <c r="N3" s="512"/>
      <c r="O3" s="512"/>
      <c r="P3" s="512"/>
      <c r="Q3" s="513"/>
      <c r="R3" s="226"/>
      <c r="S3" s="379"/>
      <c r="T3" s="379"/>
      <c r="U3" s="379"/>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row>
    <row r="4" spans="1:279" s="142" customFormat="1" ht="41.25" customHeight="1">
      <c r="A4" s="380" t="s">
        <v>251</v>
      </c>
      <c r="B4" s="381"/>
      <c r="C4" s="382"/>
      <c r="D4" s="383" t="str">
        <f>'Mapa Final'!D4</f>
        <v>Administración de Justicia</v>
      </c>
      <c r="E4" s="384"/>
      <c r="F4" s="384"/>
      <c r="G4" s="384"/>
      <c r="H4" s="384"/>
      <c r="I4" s="384"/>
      <c r="J4" s="384"/>
      <c r="K4" s="384"/>
      <c r="L4" s="384"/>
      <c r="M4" s="384"/>
      <c r="N4" s="385"/>
      <c r="O4" s="386"/>
      <c r="P4" s="386"/>
      <c r="Q4" s="386"/>
      <c r="R4" s="220"/>
      <c r="S4" s="1"/>
      <c r="T4" s="1"/>
      <c r="U4" s="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row>
    <row r="5" spans="1:279" s="142" customFormat="1" ht="52.5" customHeight="1">
      <c r="A5" s="380" t="s">
        <v>253</v>
      </c>
      <c r="B5" s="381"/>
      <c r="C5" s="382"/>
      <c r="D5" s="391" t="str">
        <f>'Mapa Final'!D5</f>
        <v>Administrar justicia dirigiendo la actuación procesal, hacia la emisión de una decisión de carácter definitivo mediante la aplicación de la normatividad vigente.</v>
      </c>
      <c r="E5" s="392"/>
      <c r="F5" s="392"/>
      <c r="G5" s="392"/>
      <c r="H5" s="392"/>
      <c r="I5" s="392"/>
      <c r="J5" s="392"/>
      <c r="K5" s="392"/>
      <c r="L5" s="392"/>
      <c r="M5" s="392"/>
      <c r="N5" s="393"/>
      <c r="O5" s="1"/>
      <c r="P5" s="1"/>
      <c r="Q5" s="1"/>
      <c r="R5" s="1"/>
      <c r="S5" s="1"/>
      <c r="T5" s="1"/>
      <c r="U5" s="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c r="DQ5" s="141"/>
      <c r="DR5" s="141"/>
      <c r="DS5" s="141"/>
      <c r="DT5" s="141"/>
      <c r="DU5" s="141"/>
      <c r="DV5" s="141"/>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141"/>
      <c r="FA5" s="141"/>
      <c r="FB5" s="141"/>
      <c r="FC5" s="141"/>
      <c r="FD5" s="141"/>
      <c r="FE5" s="141"/>
      <c r="FF5" s="141"/>
      <c r="FG5" s="141"/>
      <c r="FH5" s="141"/>
      <c r="FI5" s="141"/>
      <c r="FJ5" s="141"/>
      <c r="FK5" s="141"/>
      <c r="FL5" s="141"/>
      <c r="FM5" s="141"/>
      <c r="FN5" s="141"/>
      <c r="FO5" s="141"/>
      <c r="FP5" s="141"/>
      <c r="FQ5" s="141"/>
      <c r="FR5" s="141"/>
      <c r="FS5" s="141"/>
      <c r="FT5" s="141"/>
      <c r="FU5" s="141"/>
      <c r="FV5" s="141"/>
      <c r="FW5" s="141"/>
      <c r="FX5" s="141"/>
      <c r="FY5" s="141"/>
      <c r="FZ5" s="141"/>
      <c r="GA5" s="141"/>
      <c r="GB5" s="141"/>
      <c r="GC5" s="141"/>
      <c r="GD5" s="141"/>
      <c r="GE5" s="141"/>
      <c r="GF5" s="141"/>
      <c r="GG5" s="141"/>
      <c r="GH5" s="141"/>
      <c r="GI5" s="141"/>
      <c r="GJ5" s="141"/>
      <c r="GK5" s="141"/>
      <c r="GL5" s="141"/>
      <c r="GM5" s="141"/>
      <c r="GN5" s="141"/>
      <c r="GO5" s="141"/>
      <c r="GP5" s="141"/>
      <c r="GQ5" s="141"/>
      <c r="GR5" s="141"/>
      <c r="GS5" s="141"/>
      <c r="GT5" s="141"/>
      <c r="GU5" s="141"/>
      <c r="GV5" s="141"/>
      <c r="GW5" s="141"/>
      <c r="GX5" s="141"/>
      <c r="GY5" s="141"/>
      <c r="GZ5" s="141"/>
      <c r="HA5" s="141"/>
      <c r="HB5" s="141"/>
      <c r="HC5" s="141"/>
      <c r="HD5" s="141"/>
      <c r="HE5" s="141"/>
      <c r="HF5" s="141"/>
      <c r="HG5" s="141"/>
      <c r="HH5" s="141"/>
      <c r="HI5" s="141"/>
      <c r="HJ5" s="141"/>
      <c r="HK5" s="141"/>
      <c r="HL5" s="141"/>
      <c r="HM5" s="141"/>
      <c r="HN5" s="141"/>
      <c r="HO5" s="141"/>
      <c r="HP5" s="141"/>
      <c r="HQ5" s="141"/>
      <c r="HR5" s="141"/>
      <c r="HS5" s="141"/>
      <c r="HT5" s="141"/>
      <c r="HU5" s="141"/>
      <c r="HV5" s="141"/>
      <c r="HW5" s="141"/>
      <c r="HX5" s="141"/>
      <c r="HY5" s="141"/>
      <c r="HZ5" s="141"/>
      <c r="IA5" s="141"/>
      <c r="IB5" s="141"/>
      <c r="IC5" s="141"/>
      <c r="ID5" s="141"/>
      <c r="IE5" s="141"/>
      <c r="IF5" s="141"/>
      <c r="IG5" s="141"/>
      <c r="IH5" s="141"/>
      <c r="II5" s="141"/>
      <c r="IJ5" s="141"/>
      <c r="IK5" s="141"/>
      <c r="IL5" s="141"/>
      <c r="IM5" s="141"/>
      <c r="IN5" s="141"/>
      <c r="IO5" s="141"/>
      <c r="IP5" s="141"/>
      <c r="IQ5" s="141"/>
      <c r="IR5" s="141"/>
      <c r="IS5" s="141"/>
      <c r="IT5" s="141"/>
      <c r="IU5" s="141"/>
      <c r="IV5" s="141"/>
      <c r="IW5" s="141"/>
      <c r="IX5" s="141"/>
      <c r="IY5" s="141"/>
      <c r="IZ5" s="141"/>
      <c r="JA5" s="141"/>
      <c r="JB5" s="141"/>
      <c r="JC5" s="141"/>
      <c r="JD5" s="141"/>
      <c r="JE5" s="141"/>
      <c r="JF5" s="141"/>
      <c r="JG5" s="141"/>
      <c r="JH5" s="141"/>
      <c r="JI5" s="141"/>
      <c r="JJ5" s="141"/>
      <c r="JK5" s="141"/>
      <c r="JL5" s="141"/>
      <c r="JM5" s="141"/>
      <c r="JN5" s="141"/>
      <c r="JO5" s="141"/>
      <c r="JP5" s="141"/>
      <c r="JQ5" s="141"/>
      <c r="JR5" s="141"/>
      <c r="JS5" s="141"/>
    </row>
    <row r="6" spans="1:279" s="142" customFormat="1" ht="32.25" customHeight="1" thickBot="1">
      <c r="A6" s="380" t="s">
        <v>254</v>
      </c>
      <c r="B6" s="381"/>
      <c r="C6" s="382"/>
      <c r="D6" s="391" t="str">
        <f>'Mapa Final'!D6</f>
        <v>Despachos Judiciales y Oficina de Apoyo para los Juzgados Civiles Municipales de Ejecución de Sentencias de Cali.</v>
      </c>
      <c r="E6" s="392"/>
      <c r="F6" s="392"/>
      <c r="G6" s="392"/>
      <c r="H6" s="392"/>
      <c r="I6" s="392"/>
      <c r="J6" s="392"/>
      <c r="K6" s="392"/>
      <c r="L6" s="392"/>
      <c r="M6" s="392"/>
      <c r="N6" s="393"/>
      <c r="O6" s="1"/>
      <c r="P6" s="1"/>
      <c r="Q6" s="1"/>
      <c r="R6" s="1"/>
      <c r="S6" s="1"/>
      <c r="T6" s="1"/>
      <c r="U6" s="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141"/>
      <c r="GZ6" s="141"/>
      <c r="HA6" s="141"/>
      <c r="HB6" s="141"/>
      <c r="HC6" s="141"/>
      <c r="HD6" s="141"/>
      <c r="HE6" s="141"/>
      <c r="HF6" s="141"/>
      <c r="HG6" s="141"/>
      <c r="HH6" s="141"/>
      <c r="HI6" s="141"/>
      <c r="HJ6" s="141"/>
      <c r="HK6" s="141"/>
      <c r="HL6" s="141"/>
      <c r="HM6" s="141"/>
      <c r="HN6" s="141"/>
      <c r="HO6" s="141"/>
      <c r="HP6" s="141"/>
      <c r="HQ6" s="141"/>
      <c r="HR6" s="141"/>
      <c r="HS6" s="141"/>
      <c r="HT6" s="141"/>
      <c r="HU6" s="141"/>
      <c r="HV6" s="141"/>
      <c r="HW6" s="141"/>
      <c r="HX6" s="141"/>
      <c r="HY6" s="141"/>
      <c r="HZ6" s="141"/>
      <c r="IA6" s="141"/>
      <c r="IB6" s="141"/>
      <c r="IC6" s="141"/>
      <c r="ID6" s="141"/>
      <c r="IE6" s="141"/>
      <c r="IF6" s="141"/>
      <c r="IG6" s="141"/>
      <c r="IH6" s="141"/>
      <c r="II6" s="141"/>
      <c r="IJ6" s="141"/>
      <c r="IK6" s="141"/>
      <c r="IL6" s="141"/>
      <c r="IM6" s="141"/>
      <c r="IN6" s="141"/>
      <c r="IO6" s="141"/>
      <c r="IP6" s="141"/>
      <c r="IQ6" s="141"/>
      <c r="IR6" s="141"/>
      <c r="IS6" s="141"/>
      <c r="IT6" s="141"/>
      <c r="IU6" s="141"/>
      <c r="IV6" s="141"/>
      <c r="IW6" s="141"/>
      <c r="IX6" s="141"/>
      <c r="IY6" s="141"/>
      <c r="IZ6" s="141"/>
      <c r="JA6" s="141"/>
      <c r="JB6" s="141"/>
      <c r="JC6" s="141"/>
      <c r="JD6" s="141"/>
      <c r="JE6" s="141"/>
      <c r="JF6" s="141"/>
      <c r="JG6" s="141"/>
      <c r="JH6" s="141"/>
      <c r="JI6" s="141"/>
      <c r="JJ6" s="141"/>
      <c r="JK6" s="141"/>
      <c r="JL6" s="141"/>
      <c r="JM6" s="141"/>
      <c r="JN6" s="141"/>
      <c r="JO6" s="141"/>
      <c r="JP6" s="141"/>
      <c r="JQ6" s="141"/>
      <c r="JR6" s="141"/>
      <c r="JS6" s="141"/>
    </row>
    <row r="7" spans="1:279" s="157" customFormat="1" ht="38.25" customHeight="1" thickTop="1" thickBot="1">
      <c r="A7" s="505" t="s">
        <v>629</v>
      </c>
      <c r="B7" s="506"/>
      <c r="C7" s="506"/>
      <c r="D7" s="506"/>
      <c r="E7" s="506"/>
      <c r="F7" s="507"/>
      <c r="G7" s="155"/>
      <c r="H7" s="508" t="s">
        <v>630</v>
      </c>
      <c r="I7" s="508"/>
      <c r="J7" s="508"/>
      <c r="K7" s="508" t="s">
        <v>631</v>
      </c>
      <c r="L7" s="508"/>
      <c r="M7" s="508"/>
      <c r="N7" s="509" t="s">
        <v>574</v>
      </c>
      <c r="O7" s="514" t="s">
        <v>632</v>
      </c>
      <c r="P7" s="516" t="s">
        <v>633</v>
      </c>
      <c r="Q7" s="519"/>
      <c r="R7" s="517"/>
      <c r="S7" s="516" t="s">
        <v>634</v>
      </c>
      <c r="T7" s="517"/>
      <c r="U7" s="518" t="s">
        <v>667</v>
      </c>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156"/>
      <c r="BZ7" s="156"/>
      <c r="CA7" s="156"/>
      <c r="CB7" s="156"/>
      <c r="CC7" s="156"/>
      <c r="CD7" s="156"/>
      <c r="CE7" s="156"/>
      <c r="CF7" s="156"/>
      <c r="CG7" s="156"/>
      <c r="CH7" s="156"/>
      <c r="CI7" s="156"/>
      <c r="CJ7" s="156"/>
      <c r="CK7" s="156"/>
      <c r="CL7" s="156"/>
      <c r="CM7" s="156"/>
      <c r="CN7" s="156"/>
      <c r="CO7" s="156"/>
      <c r="CP7" s="156"/>
      <c r="CQ7" s="156"/>
      <c r="CR7" s="156"/>
      <c r="CS7" s="156"/>
      <c r="CT7" s="156"/>
      <c r="CU7" s="156"/>
      <c r="CV7" s="156"/>
      <c r="CW7" s="156"/>
      <c r="CX7" s="156"/>
      <c r="CY7" s="156"/>
      <c r="CZ7" s="156"/>
      <c r="DA7" s="156"/>
      <c r="DB7" s="156"/>
      <c r="DC7" s="156"/>
      <c r="DD7" s="156"/>
      <c r="DE7" s="156"/>
      <c r="DF7" s="156"/>
      <c r="DG7" s="156"/>
      <c r="DH7" s="156"/>
      <c r="DI7" s="156"/>
      <c r="DJ7" s="156"/>
      <c r="DK7" s="156"/>
      <c r="DL7" s="156"/>
      <c r="DM7" s="156"/>
      <c r="DN7" s="156"/>
      <c r="DO7" s="156"/>
      <c r="DP7" s="156"/>
      <c r="DQ7" s="156"/>
      <c r="DR7" s="156"/>
      <c r="DS7" s="156"/>
      <c r="DT7" s="156"/>
      <c r="DU7" s="156"/>
      <c r="DV7" s="156"/>
      <c r="DW7" s="156"/>
      <c r="DX7" s="156"/>
      <c r="DY7" s="156"/>
      <c r="DZ7" s="156"/>
      <c r="EA7" s="156"/>
      <c r="EB7" s="156"/>
      <c r="EC7" s="156"/>
      <c r="ED7" s="156"/>
      <c r="EE7" s="156"/>
      <c r="EF7" s="156"/>
      <c r="EG7" s="156"/>
      <c r="EH7" s="156"/>
      <c r="EI7" s="156"/>
      <c r="EJ7" s="156"/>
      <c r="EK7" s="156"/>
      <c r="EL7" s="156"/>
      <c r="EM7" s="156"/>
      <c r="EN7" s="156"/>
      <c r="EO7" s="156"/>
      <c r="EP7" s="156"/>
      <c r="EQ7" s="156"/>
      <c r="ER7" s="156"/>
      <c r="ES7" s="156"/>
      <c r="ET7" s="156"/>
      <c r="EU7" s="156"/>
      <c r="EV7" s="156"/>
      <c r="EW7" s="156"/>
      <c r="EX7" s="156"/>
      <c r="EY7" s="156"/>
      <c r="EZ7" s="156"/>
      <c r="FA7" s="156"/>
      <c r="FB7" s="156"/>
      <c r="FC7" s="156"/>
      <c r="FD7" s="156"/>
      <c r="FE7" s="156"/>
      <c r="FF7" s="156"/>
      <c r="FG7" s="156"/>
      <c r="FH7" s="156"/>
      <c r="FI7" s="156"/>
      <c r="FJ7" s="156"/>
      <c r="FK7" s="156"/>
      <c r="FL7" s="156"/>
      <c r="FM7" s="156"/>
      <c r="FN7" s="156"/>
      <c r="FO7" s="156"/>
      <c r="FP7" s="156"/>
      <c r="FQ7" s="156"/>
      <c r="FR7" s="156"/>
      <c r="FS7" s="156"/>
      <c r="FT7" s="156"/>
      <c r="FU7" s="156"/>
    </row>
    <row r="8" spans="1:279" s="164" customFormat="1" ht="81" customHeight="1" thickTop="1" thickBot="1">
      <c r="A8" s="158" t="s">
        <v>27</v>
      </c>
      <c r="B8" s="158" t="s">
        <v>262</v>
      </c>
      <c r="C8" s="159" t="s">
        <v>203</v>
      </c>
      <c r="D8" s="160" t="s">
        <v>636</v>
      </c>
      <c r="E8" s="225" t="s">
        <v>207</v>
      </c>
      <c r="F8" s="225" t="s">
        <v>209</v>
      </c>
      <c r="G8" s="225" t="s">
        <v>211</v>
      </c>
      <c r="H8" s="161" t="s">
        <v>637</v>
      </c>
      <c r="I8" s="161" t="s">
        <v>565</v>
      </c>
      <c r="J8" s="161" t="s">
        <v>638</v>
      </c>
      <c r="K8" s="161" t="s">
        <v>637</v>
      </c>
      <c r="L8" s="161" t="s">
        <v>639</v>
      </c>
      <c r="M8" s="161" t="s">
        <v>638</v>
      </c>
      <c r="N8" s="509"/>
      <c r="O8" s="515"/>
      <c r="P8" s="162" t="s">
        <v>640</v>
      </c>
      <c r="Q8" s="162" t="s">
        <v>641</v>
      </c>
      <c r="R8" s="162" t="s">
        <v>642</v>
      </c>
      <c r="S8" s="162" t="s">
        <v>643</v>
      </c>
      <c r="T8" s="162" t="s">
        <v>644</v>
      </c>
      <c r="U8" s="518"/>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c r="DT8" s="163"/>
      <c r="DU8" s="163"/>
      <c r="DV8" s="163"/>
      <c r="DW8" s="163"/>
      <c r="DX8" s="163"/>
      <c r="DY8" s="163"/>
      <c r="DZ8" s="163"/>
      <c r="EA8" s="163"/>
      <c r="EB8" s="163"/>
      <c r="EC8" s="163"/>
      <c r="ED8" s="163"/>
      <c r="EE8" s="163"/>
      <c r="EF8" s="163"/>
      <c r="EG8" s="163"/>
      <c r="EH8" s="163"/>
      <c r="EI8" s="163"/>
      <c r="EJ8" s="163"/>
      <c r="EK8" s="163"/>
      <c r="EL8" s="163"/>
      <c r="EM8" s="163"/>
      <c r="EN8" s="163"/>
      <c r="EO8" s="163"/>
      <c r="EP8" s="163"/>
      <c r="EQ8" s="163"/>
      <c r="ER8" s="163"/>
      <c r="ES8" s="163"/>
      <c r="ET8" s="163"/>
      <c r="EU8" s="163"/>
      <c r="EV8" s="163"/>
      <c r="EW8" s="163"/>
      <c r="EX8" s="163"/>
      <c r="EY8" s="163"/>
      <c r="EZ8" s="163"/>
      <c r="FA8" s="163"/>
      <c r="FB8" s="163"/>
      <c r="FC8" s="163"/>
      <c r="FD8" s="163"/>
      <c r="FE8" s="163"/>
      <c r="FF8" s="163"/>
      <c r="FG8" s="163"/>
      <c r="FH8" s="163"/>
      <c r="FI8" s="163"/>
      <c r="FJ8" s="163"/>
      <c r="FK8" s="163"/>
      <c r="FL8" s="163"/>
      <c r="FM8" s="163"/>
      <c r="FN8" s="163"/>
      <c r="FO8" s="163"/>
      <c r="FP8" s="163"/>
      <c r="FQ8" s="163"/>
      <c r="FR8" s="163"/>
      <c r="FS8" s="163"/>
      <c r="FT8" s="163"/>
      <c r="FU8" s="163"/>
    </row>
    <row r="9" spans="1:279" s="165" customFormat="1" ht="10.5" customHeight="1" thickTop="1" thickBot="1">
      <c r="A9" s="520"/>
      <c r="B9" s="521"/>
      <c r="C9" s="521"/>
      <c r="D9" s="521"/>
      <c r="E9" s="521"/>
      <c r="F9" s="521"/>
      <c r="G9" s="521"/>
      <c r="H9" s="521"/>
      <c r="I9" s="521"/>
      <c r="J9" s="521"/>
      <c r="K9" s="521"/>
      <c r="L9" s="521"/>
      <c r="M9" s="521"/>
      <c r="N9" s="521"/>
      <c r="U9" s="166"/>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c r="BS9" s="167"/>
      <c r="BT9" s="167"/>
      <c r="BU9" s="167"/>
      <c r="BV9" s="167"/>
      <c r="BW9" s="167"/>
      <c r="BX9" s="167"/>
      <c r="BY9" s="167"/>
      <c r="BZ9" s="167"/>
      <c r="CA9" s="167"/>
      <c r="CB9" s="167"/>
      <c r="CC9" s="167"/>
      <c r="CD9" s="167"/>
      <c r="CE9" s="167"/>
      <c r="CF9" s="167"/>
      <c r="CG9" s="167"/>
      <c r="CH9" s="167"/>
      <c r="CI9" s="167"/>
      <c r="CJ9" s="167"/>
      <c r="CK9" s="167"/>
      <c r="CL9" s="167"/>
      <c r="CM9" s="167"/>
      <c r="CN9" s="167"/>
      <c r="CO9" s="167"/>
      <c r="CP9" s="167"/>
      <c r="CQ9" s="167"/>
      <c r="CR9" s="167"/>
      <c r="CS9" s="167"/>
      <c r="CT9" s="167"/>
      <c r="CU9" s="167"/>
      <c r="CV9" s="167"/>
      <c r="CW9" s="167"/>
      <c r="CX9" s="167"/>
      <c r="CY9" s="167"/>
      <c r="CZ9" s="167"/>
      <c r="DA9" s="167"/>
      <c r="DB9" s="167"/>
      <c r="DC9" s="167"/>
      <c r="DD9" s="167"/>
      <c r="DE9" s="167"/>
      <c r="DF9" s="167"/>
      <c r="DG9" s="167"/>
      <c r="DH9" s="167"/>
      <c r="DI9" s="167"/>
      <c r="DJ9" s="167"/>
      <c r="DK9" s="167"/>
      <c r="DL9" s="167"/>
      <c r="DM9" s="167"/>
      <c r="DN9" s="167"/>
      <c r="DO9" s="167"/>
      <c r="DP9" s="167"/>
      <c r="DQ9" s="167"/>
      <c r="DR9" s="167"/>
      <c r="DS9" s="167"/>
      <c r="DT9" s="167"/>
      <c r="DU9" s="167"/>
      <c r="DV9" s="167"/>
      <c r="DW9" s="167"/>
      <c r="DX9" s="167"/>
      <c r="DY9" s="167"/>
      <c r="DZ9" s="167"/>
      <c r="EA9" s="167"/>
      <c r="EB9" s="167"/>
      <c r="EC9" s="167"/>
      <c r="ED9" s="167"/>
      <c r="EE9" s="167"/>
      <c r="EF9" s="167"/>
      <c r="EG9" s="167"/>
      <c r="EH9" s="167"/>
      <c r="EI9" s="167"/>
      <c r="EJ9" s="167"/>
      <c r="EK9" s="167"/>
      <c r="EL9" s="167"/>
      <c r="EM9" s="167"/>
      <c r="EN9" s="167"/>
      <c r="EO9" s="167"/>
      <c r="EP9" s="167"/>
      <c r="EQ9" s="167"/>
      <c r="ER9" s="167"/>
      <c r="ES9" s="167"/>
      <c r="ET9" s="167"/>
      <c r="EU9" s="167"/>
      <c r="EV9" s="167"/>
      <c r="EW9" s="167"/>
      <c r="EX9" s="167"/>
      <c r="EY9" s="167"/>
      <c r="EZ9" s="167"/>
      <c r="FA9" s="167"/>
      <c r="FB9" s="167"/>
      <c r="FC9" s="167"/>
      <c r="FD9" s="167"/>
      <c r="FE9" s="167"/>
      <c r="FF9" s="167"/>
      <c r="FG9" s="167"/>
      <c r="FH9" s="167"/>
      <c r="FI9" s="167"/>
      <c r="FJ9" s="167"/>
      <c r="FK9" s="167"/>
      <c r="FL9" s="167"/>
      <c r="FM9" s="167"/>
      <c r="FN9" s="167"/>
      <c r="FO9" s="167"/>
      <c r="FP9" s="167"/>
      <c r="FQ9" s="167"/>
      <c r="FR9" s="167"/>
      <c r="FS9" s="167"/>
      <c r="FT9" s="167"/>
      <c r="FU9" s="167"/>
    </row>
    <row r="10" spans="1:279" s="168" customFormat="1" ht="15" customHeight="1">
      <c r="A10" s="493">
        <f>'Mapa Final'!A10</f>
        <v>1</v>
      </c>
      <c r="B10" s="490" t="str">
        <f>'Mapa Final'!B10</f>
        <v>Vencimiento de Términos</v>
      </c>
      <c r="C10" s="490" t="str">
        <f>'Mapa Final'!C10</f>
        <v>Afectación en la Prestación del Servicio de Justicia</v>
      </c>
      <c r="D10" s="490" t="str">
        <f>'Mapa Final'!D10</f>
        <v xml:space="preserve">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4.Demora en la entrega del reparto por parte de la Oficina de Apoyo.
5.Afectación del orden público, genera mayor demanda y congestión de la justicia.
</v>
      </c>
      <c r="E10" s="496" t="str">
        <f>'Mapa Final'!E10</f>
        <v xml:space="preserve"> Actuaciones procesales después del vencimiento de los términos legales  </v>
      </c>
      <c r="F10" s="496" t="str">
        <f>'Mapa Final'!F10</f>
        <v xml:space="preserve">Posibilidad de vulneración de los derechos fundamentales y economicos de los ciudadanos  debido a las  actuaciones procesales después del vencimiento de los términos legales  </v>
      </c>
      <c r="G10" s="496" t="str">
        <f>'Mapa Final'!G10</f>
        <v>Usuarios, productos y prácticas organizacionales</v>
      </c>
      <c r="H10" s="499" t="str">
        <f>'Mapa Final'!I10</f>
        <v>Muy Alta</v>
      </c>
      <c r="I10" s="502" t="str">
        <f>'Mapa Final'!L10</f>
        <v>Mayor</v>
      </c>
      <c r="J10" s="480" t="str">
        <f>'Mapa Final'!N10</f>
        <v xml:space="preserve">Alto </v>
      </c>
      <c r="K10" s="483" t="str">
        <f>'Mapa Final'!AA10</f>
        <v>Media</v>
      </c>
      <c r="L10" s="483" t="str">
        <f>'Mapa Final'!AE10</f>
        <v>Mayor</v>
      </c>
      <c r="M10" s="486" t="str">
        <f>'Mapa Final'!AG10</f>
        <v xml:space="preserve">Alto </v>
      </c>
      <c r="N10" s="483" t="str">
        <f>'Mapa Final'!AH10</f>
        <v>Reducir(mitigar)</v>
      </c>
      <c r="O10" s="522" t="s">
        <v>668</v>
      </c>
      <c r="P10" s="477"/>
      <c r="Q10" s="477"/>
      <c r="R10" s="477"/>
      <c r="S10" s="477" t="s">
        <v>647</v>
      </c>
      <c r="T10" s="477"/>
      <c r="U10" s="477" t="s">
        <v>648</v>
      </c>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row>
    <row r="11" spans="1:279" s="168" customFormat="1" ht="13.5" customHeight="1">
      <c r="A11" s="494"/>
      <c r="B11" s="491"/>
      <c r="C11" s="491"/>
      <c r="D11" s="491"/>
      <c r="E11" s="497"/>
      <c r="F11" s="497"/>
      <c r="G11" s="497"/>
      <c r="H11" s="500"/>
      <c r="I11" s="503"/>
      <c r="J11" s="481"/>
      <c r="K11" s="484"/>
      <c r="L11" s="484"/>
      <c r="M11" s="487"/>
      <c r="N11" s="484"/>
      <c r="O11" s="523"/>
      <c r="P11" s="478"/>
      <c r="Q11" s="478"/>
      <c r="R11" s="478"/>
      <c r="S11" s="478"/>
      <c r="T11" s="478"/>
      <c r="U11" s="478"/>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row>
    <row r="12" spans="1:279" s="168" customFormat="1" ht="13.5" customHeight="1">
      <c r="A12" s="494"/>
      <c r="B12" s="491"/>
      <c r="C12" s="491"/>
      <c r="D12" s="491"/>
      <c r="E12" s="497"/>
      <c r="F12" s="497"/>
      <c r="G12" s="497"/>
      <c r="H12" s="500"/>
      <c r="I12" s="503"/>
      <c r="J12" s="481"/>
      <c r="K12" s="484"/>
      <c r="L12" s="484"/>
      <c r="M12" s="487"/>
      <c r="N12" s="484"/>
      <c r="O12" s="523"/>
      <c r="P12" s="478"/>
      <c r="Q12" s="478"/>
      <c r="R12" s="478"/>
      <c r="S12" s="478"/>
      <c r="T12" s="478"/>
      <c r="U12" s="478"/>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row>
    <row r="13" spans="1:279" s="168" customFormat="1" ht="13.5" customHeight="1">
      <c r="A13" s="494"/>
      <c r="B13" s="491"/>
      <c r="C13" s="491"/>
      <c r="D13" s="491"/>
      <c r="E13" s="497"/>
      <c r="F13" s="497"/>
      <c r="G13" s="497"/>
      <c r="H13" s="500"/>
      <c r="I13" s="503"/>
      <c r="J13" s="481"/>
      <c r="K13" s="484"/>
      <c r="L13" s="484"/>
      <c r="M13" s="487"/>
      <c r="N13" s="484"/>
      <c r="O13" s="523"/>
      <c r="P13" s="478"/>
      <c r="Q13" s="478"/>
      <c r="R13" s="478"/>
      <c r="S13" s="478"/>
      <c r="T13" s="478"/>
      <c r="U13" s="478"/>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row>
    <row r="14" spans="1:279" s="168" customFormat="1" ht="238.5" customHeight="1" thickBot="1">
      <c r="A14" s="495"/>
      <c r="B14" s="492"/>
      <c r="C14" s="492"/>
      <c r="D14" s="492"/>
      <c r="E14" s="498"/>
      <c r="F14" s="498"/>
      <c r="G14" s="498"/>
      <c r="H14" s="501"/>
      <c r="I14" s="504"/>
      <c r="J14" s="482"/>
      <c r="K14" s="485"/>
      <c r="L14" s="485"/>
      <c r="M14" s="488"/>
      <c r="N14" s="485"/>
      <c r="O14" s="524"/>
      <c r="P14" s="479"/>
      <c r="Q14" s="479"/>
      <c r="R14" s="479"/>
      <c r="S14" s="479"/>
      <c r="T14" s="479"/>
      <c r="U14" s="479"/>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row>
    <row r="15" spans="1:279" s="168" customFormat="1" ht="15" customHeight="1">
      <c r="A15" s="493">
        <f>'Mapa Final'!A15</f>
        <v>2</v>
      </c>
      <c r="B15" s="490" t="str">
        <f>'Mapa Final'!B15</f>
        <v>Suspensión o no realización de las Audiencias Programadas</v>
      </c>
      <c r="C15" s="490" t="str">
        <f>'Mapa Final'!C15</f>
        <v>Afectación en la Prestación del Servicio de Justicia</v>
      </c>
      <c r="D15" s="490" t="str">
        <f>'Mapa Final'!D15</f>
        <v xml:space="preserve">1.Falta de herramientas tecnológicas que permitan el buen desarrollo de la audiencia (Sistema de Grabación, Software, Hardware, microfonos, diademas entre otros)
2.Programación de audiencias sin tener en cuenta tiempos de duración para su realización y los tiempos para publicación de audiencia.
3.Falta de comunicación oportuna, errores en la notificación a las partes interesadas externas
4.Carencia de internet, o energia y  conectividad adecuada para los  equipos en las sedes judiciales y salas de audiencias.
</v>
      </c>
      <c r="E15" s="496" t="str">
        <f>'Mapa Final'!E15</f>
        <v>Incumplimiento en la realización de las audiencias programadas</v>
      </c>
      <c r="F15" s="496" t="str">
        <f>'Mapa Final'!F15</f>
        <v>Posibilidad de vulneración de los derechos fundamentales  y economicos de los ciudadanos  debido al Incumplimiento en la realización de las audiencias programadas</v>
      </c>
      <c r="G15" s="496" t="str">
        <f>'Mapa Final'!G15</f>
        <v>Usuarios, productos y prácticas organizacionales</v>
      </c>
      <c r="H15" s="499" t="str">
        <f>'Mapa Final'!I15</f>
        <v>Media</v>
      </c>
      <c r="I15" s="502" t="str">
        <f>'Mapa Final'!L15</f>
        <v>Leve</v>
      </c>
      <c r="J15" s="480" t="str">
        <f>'Mapa Final'!N15</f>
        <v>Moderado</v>
      </c>
      <c r="K15" s="483" t="str">
        <f>'Mapa Final'!AA15</f>
        <v>Baja</v>
      </c>
      <c r="L15" s="483" t="str">
        <f>'Mapa Final'!AE15</f>
        <v>Leve</v>
      </c>
      <c r="M15" s="486" t="str">
        <f>'Mapa Final'!AG15</f>
        <v>Bajo</v>
      </c>
      <c r="N15" s="483" t="str">
        <f>'Mapa Final'!AH15</f>
        <v>Aceptar</v>
      </c>
      <c r="O15" s="522" t="s">
        <v>669</v>
      </c>
      <c r="P15" s="477"/>
      <c r="Q15" s="477"/>
      <c r="R15" s="477"/>
      <c r="S15" s="477" t="s">
        <v>650</v>
      </c>
      <c r="T15" s="477"/>
      <c r="U15" s="477" t="s">
        <v>648</v>
      </c>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row>
    <row r="16" spans="1:279" s="168" customFormat="1" ht="13.5" customHeight="1">
      <c r="A16" s="494"/>
      <c r="B16" s="491"/>
      <c r="C16" s="491"/>
      <c r="D16" s="491"/>
      <c r="E16" s="497"/>
      <c r="F16" s="497"/>
      <c r="G16" s="497"/>
      <c r="H16" s="500"/>
      <c r="I16" s="503"/>
      <c r="J16" s="481"/>
      <c r="K16" s="484"/>
      <c r="L16" s="484"/>
      <c r="M16" s="487"/>
      <c r="N16" s="484"/>
      <c r="O16" s="523"/>
      <c r="P16" s="478"/>
      <c r="Q16" s="478"/>
      <c r="R16" s="478"/>
      <c r="S16" s="478"/>
      <c r="T16" s="478"/>
      <c r="U16" s="478"/>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row>
    <row r="17" spans="1:177" s="168" customFormat="1" ht="13.5" customHeight="1">
      <c r="A17" s="494"/>
      <c r="B17" s="491"/>
      <c r="C17" s="491"/>
      <c r="D17" s="491"/>
      <c r="E17" s="497"/>
      <c r="F17" s="497"/>
      <c r="G17" s="497"/>
      <c r="H17" s="500"/>
      <c r="I17" s="503"/>
      <c r="J17" s="481"/>
      <c r="K17" s="484"/>
      <c r="L17" s="484"/>
      <c r="M17" s="487"/>
      <c r="N17" s="484"/>
      <c r="O17" s="523"/>
      <c r="P17" s="478"/>
      <c r="Q17" s="478"/>
      <c r="R17" s="478"/>
      <c r="S17" s="478"/>
      <c r="T17" s="478"/>
      <c r="U17" s="478"/>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row>
    <row r="18" spans="1:177" s="168" customFormat="1" ht="13.5" customHeight="1">
      <c r="A18" s="494"/>
      <c r="B18" s="491"/>
      <c r="C18" s="491"/>
      <c r="D18" s="491"/>
      <c r="E18" s="497"/>
      <c r="F18" s="497"/>
      <c r="G18" s="497"/>
      <c r="H18" s="500"/>
      <c r="I18" s="503"/>
      <c r="J18" s="481"/>
      <c r="K18" s="484"/>
      <c r="L18" s="484"/>
      <c r="M18" s="487"/>
      <c r="N18" s="484"/>
      <c r="O18" s="523"/>
      <c r="P18" s="478"/>
      <c r="Q18" s="478"/>
      <c r="R18" s="478"/>
      <c r="S18" s="478"/>
      <c r="T18" s="478"/>
      <c r="U18" s="478"/>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row>
    <row r="19" spans="1:177" s="168" customFormat="1" ht="255.75" customHeight="1" thickBot="1">
      <c r="A19" s="495"/>
      <c r="B19" s="492"/>
      <c r="C19" s="492"/>
      <c r="D19" s="492"/>
      <c r="E19" s="498"/>
      <c r="F19" s="498"/>
      <c r="G19" s="498"/>
      <c r="H19" s="501"/>
      <c r="I19" s="504"/>
      <c r="J19" s="482"/>
      <c r="K19" s="485"/>
      <c r="L19" s="485"/>
      <c r="M19" s="488"/>
      <c r="N19" s="485"/>
      <c r="O19" s="524"/>
      <c r="P19" s="479"/>
      <c r="Q19" s="479"/>
      <c r="R19" s="479"/>
      <c r="S19" s="479"/>
      <c r="T19" s="479"/>
      <c r="U19" s="479"/>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row>
    <row r="20" spans="1:177" ht="15" customHeight="1">
      <c r="A20" s="493">
        <f>'Mapa Final'!A20</f>
        <v>3</v>
      </c>
      <c r="B20" s="490" t="str">
        <f>'Mapa Final'!B20</f>
        <v>Incumplimiento de los objetivos y metas trazadas para el cumplimiento de los términos legales.</v>
      </c>
      <c r="C20" s="490" t="str">
        <f>'Mapa Final'!C20</f>
        <v>Incumplimiento de las metas establecidas</v>
      </c>
      <c r="D20" s="490" t="str">
        <f>'Mapa Final'!D20</f>
        <v xml:space="preserve">1.Imprecisión al establecer lineamientos de planeaciòn  para el desarrollo de las tareas propias del despacho.
2.Deficiencia en las competencias necesarias del personal del despacho. 
3.Insuficiencia de equipos, falla de los equipos y soporte tecnológicos para el trabajo presencial y  virtual.
5.Insuficiencia de personal para la carga laboral presentada.
</v>
      </c>
      <c r="E20" s="496" t="str">
        <f>'Mapa Final'!E20</f>
        <v>Alto  volumen  de los trámites procesales</v>
      </c>
      <c r="F20" s="496" t="str">
        <f>'Mapa Final'!F20</f>
        <v>Posibilidad de Incumplimiento de las metas establecidas debido al alto de volumen  de trámites procesales</v>
      </c>
      <c r="G20" s="496" t="str">
        <f>'Mapa Final'!G20</f>
        <v>Usuarios, productos y prácticas organizacionales</v>
      </c>
      <c r="H20" s="499" t="str">
        <f>'Mapa Final'!I20</f>
        <v>Muy Alta</v>
      </c>
      <c r="I20" s="502" t="str">
        <f>'Mapa Final'!L20</f>
        <v>Leve</v>
      </c>
      <c r="J20" s="480" t="str">
        <f>'Mapa Final'!N20</f>
        <v xml:space="preserve">Alto </v>
      </c>
      <c r="K20" s="483" t="str">
        <f>'Mapa Final'!AA20</f>
        <v>Media</v>
      </c>
      <c r="L20" s="483" t="str">
        <f>'Mapa Final'!AE20</f>
        <v>Leve</v>
      </c>
      <c r="M20" s="486" t="str">
        <f>'Mapa Final'!AG20</f>
        <v>Moderado</v>
      </c>
      <c r="N20" s="483" t="str">
        <f>'Mapa Final'!AH20</f>
        <v>Aceptar</v>
      </c>
      <c r="O20" s="522" t="s">
        <v>670</v>
      </c>
      <c r="P20" s="477"/>
      <c r="Q20" s="477"/>
      <c r="R20" s="477"/>
      <c r="S20" s="477" t="s">
        <v>652</v>
      </c>
      <c r="T20" s="477"/>
      <c r="U20" s="477" t="s">
        <v>648</v>
      </c>
      <c r="V20" s="34"/>
      <c r="W20" s="34"/>
    </row>
    <row r="21" spans="1:177">
      <c r="A21" s="494"/>
      <c r="B21" s="491"/>
      <c r="C21" s="491"/>
      <c r="D21" s="491"/>
      <c r="E21" s="497"/>
      <c r="F21" s="497"/>
      <c r="G21" s="497"/>
      <c r="H21" s="500"/>
      <c r="I21" s="503"/>
      <c r="J21" s="481"/>
      <c r="K21" s="484"/>
      <c r="L21" s="484"/>
      <c r="M21" s="487"/>
      <c r="N21" s="484"/>
      <c r="O21" s="523"/>
      <c r="P21" s="478"/>
      <c r="Q21" s="478"/>
      <c r="R21" s="478"/>
      <c r="S21" s="478"/>
      <c r="T21" s="478"/>
      <c r="U21" s="478"/>
      <c r="V21" s="34"/>
      <c r="W21" s="34"/>
    </row>
    <row r="22" spans="1:177">
      <c r="A22" s="494"/>
      <c r="B22" s="491"/>
      <c r="C22" s="491"/>
      <c r="D22" s="491"/>
      <c r="E22" s="497"/>
      <c r="F22" s="497"/>
      <c r="G22" s="497"/>
      <c r="H22" s="500"/>
      <c r="I22" s="503"/>
      <c r="J22" s="481"/>
      <c r="K22" s="484"/>
      <c r="L22" s="484"/>
      <c r="M22" s="487"/>
      <c r="N22" s="484"/>
      <c r="O22" s="523"/>
      <c r="P22" s="478"/>
      <c r="Q22" s="478"/>
      <c r="R22" s="478"/>
      <c r="S22" s="478"/>
      <c r="T22" s="478"/>
      <c r="U22" s="478"/>
      <c r="V22" s="34"/>
      <c r="W22" s="34"/>
    </row>
    <row r="23" spans="1:177">
      <c r="A23" s="494"/>
      <c r="B23" s="491"/>
      <c r="C23" s="491"/>
      <c r="D23" s="491"/>
      <c r="E23" s="497"/>
      <c r="F23" s="497"/>
      <c r="G23" s="497"/>
      <c r="H23" s="500"/>
      <c r="I23" s="503"/>
      <c r="J23" s="481"/>
      <c r="K23" s="484"/>
      <c r="L23" s="484"/>
      <c r="M23" s="487"/>
      <c r="N23" s="484"/>
      <c r="O23" s="523"/>
      <c r="P23" s="478"/>
      <c r="Q23" s="478"/>
      <c r="R23" s="478"/>
      <c r="S23" s="478"/>
      <c r="T23" s="478"/>
      <c r="U23" s="478"/>
      <c r="V23" s="34"/>
      <c r="W23" s="34"/>
    </row>
    <row r="24" spans="1:177" ht="307.5" customHeight="1" thickBot="1">
      <c r="A24" s="495"/>
      <c r="B24" s="492"/>
      <c r="C24" s="492"/>
      <c r="D24" s="492"/>
      <c r="E24" s="498"/>
      <c r="F24" s="498"/>
      <c r="G24" s="498"/>
      <c r="H24" s="501"/>
      <c r="I24" s="504"/>
      <c r="J24" s="482"/>
      <c r="K24" s="485"/>
      <c r="L24" s="485"/>
      <c r="M24" s="488"/>
      <c r="N24" s="485"/>
      <c r="O24" s="524"/>
      <c r="P24" s="479"/>
      <c r="Q24" s="479"/>
      <c r="R24" s="479"/>
      <c r="S24" s="479"/>
      <c r="T24" s="479"/>
      <c r="U24" s="479"/>
      <c r="V24" s="34"/>
      <c r="W24" s="34"/>
    </row>
    <row r="25" spans="1:177" ht="15" customHeight="1">
      <c r="A25" s="493">
        <f>'Mapa Final'!A25</f>
        <v>4</v>
      </c>
      <c r="B25" s="490" t="str">
        <f>'Mapa Final'!B25</f>
        <v xml:space="preserve">Inexactitud en el registro de la gestion de los procesos misionales y actuaciones administrativa </v>
      </c>
      <c r="C25" s="490" t="str">
        <f>'Mapa Final'!C25</f>
        <v>Incumplimiento de las metas establecidas</v>
      </c>
      <c r="D25" s="490" t="str">
        <f>'Mapa Final'!D25</f>
        <v xml:space="preserve">1.  información con error o no  registrada en los aplicativos Justicia XXI, SIERJU-BI, one drive y mercurio.
2.Insuficiencia de personal para la carga laboral presentada. 
3.Fallas en la funcionalidad de los aplicativos    
4.Incremento de solicitudes  por la  alta demanda judiciales 
5.Inexistencia de control del registro de la información. </v>
      </c>
      <c r="E25" s="496" t="str">
        <f>'Mapa Final'!E25</f>
        <v xml:space="preserve">Inadecuado registro de la gestion de los procesos misionales y actuaciones administrativa </v>
      </c>
      <c r="F25" s="496" t="str">
        <f>'Mapa Final'!F25</f>
        <v xml:space="preserve">Posibilidad de incumplimiento de las metas establecidas debido al  inadecuado registro de la gestion de los procesos misionales y actuaciones administrativa </v>
      </c>
      <c r="G25" s="496" t="str">
        <f>'Mapa Final'!G25</f>
        <v>Usuarios, productos y prácticas organizacionales</v>
      </c>
      <c r="H25" s="499" t="str">
        <f>'Mapa Final'!I25</f>
        <v>Muy Alta</v>
      </c>
      <c r="I25" s="502" t="str">
        <f>'Mapa Final'!L25</f>
        <v>Leve</v>
      </c>
      <c r="J25" s="480" t="str">
        <f>'Mapa Final'!N25</f>
        <v xml:space="preserve">Alto </v>
      </c>
      <c r="K25" s="483" t="str">
        <f>'Mapa Final'!AA25</f>
        <v>Media</v>
      </c>
      <c r="L25" s="483" t="str">
        <f>'Mapa Final'!AE25</f>
        <v>Leve</v>
      </c>
      <c r="M25" s="486" t="str">
        <f>'Mapa Final'!AG25</f>
        <v>Moderado</v>
      </c>
      <c r="N25" s="483" t="str">
        <f>'Mapa Final'!AH25</f>
        <v>Aceptar</v>
      </c>
      <c r="O25" s="522" t="s">
        <v>671</v>
      </c>
      <c r="P25" s="477"/>
      <c r="Q25" s="477"/>
      <c r="R25" s="477"/>
      <c r="S25" s="477" t="s">
        <v>652</v>
      </c>
      <c r="T25" s="477"/>
      <c r="U25" s="477" t="s">
        <v>648</v>
      </c>
    </row>
    <row r="26" spans="1:177">
      <c r="A26" s="494"/>
      <c r="B26" s="491"/>
      <c r="C26" s="491"/>
      <c r="D26" s="491"/>
      <c r="E26" s="497"/>
      <c r="F26" s="497"/>
      <c r="G26" s="497"/>
      <c r="H26" s="500"/>
      <c r="I26" s="503"/>
      <c r="J26" s="481"/>
      <c r="K26" s="484"/>
      <c r="L26" s="484"/>
      <c r="M26" s="487"/>
      <c r="N26" s="484"/>
      <c r="O26" s="523"/>
      <c r="P26" s="478"/>
      <c r="Q26" s="478"/>
      <c r="R26" s="478"/>
      <c r="S26" s="478"/>
      <c r="T26" s="478"/>
      <c r="U26" s="478"/>
    </row>
    <row r="27" spans="1:177">
      <c r="A27" s="494"/>
      <c r="B27" s="491"/>
      <c r="C27" s="491"/>
      <c r="D27" s="491"/>
      <c r="E27" s="497"/>
      <c r="F27" s="497"/>
      <c r="G27" s="497"/>
      <c r="H27" s="500"/>
      <c r="I27" s="503"/>
      <c r="J27" s="481"/>
      <c r="K27" s="484"/>
      <c r="L27" s="484"/>
      <c r="M27" s="487"/>
      <c r="N27" s="484"/>
      <c r="O27" s="523"/>
      <c r="P27" s="478"/>
      <c r="Q27" s="478"/>
      <c r="R27" s="478"/>
      <c r="S27" s="478"/>
      <c r="T27" s="478"/>
      <c r="U27" s="478"/>
    </row>
    <row r="28" spans="1:177">
      <c r="A28" s="494"/>
      <c r="B28" s="491"/>
      <c r="C28" s="491"/>
      <c r="D28" s="491"/>
      <c r="E28" s="497"/>
      <c r="F28" s="497"/>
      <c r="G28" s="497"/>
      <c r="H28" s="500"/>
      <c r="I28" s="503"/>
      <c r="J28" s="481"/>
      <c r="K28" s="484"/>
      <c r="L28" s="484"/>
      <c r="M28" s="487"/>
      <c r="N28" s="484"/>
      <c r="O28" s="523"/>
      <c r="P28" s="478"/>
      <c r="Q28" s="478"/>
      <c r="R28" s="478"/>
      <c r="S28" s="478"/>
      <c r="T28" s="478"/>
      <c r="U28" s="478"/>
    </row>
    <row r="29" spans="1:177" ht="254.25" customHeight="1" thickBot="1">
      <c r="A29" s="495"/>
      <c r="B29" s="492"/>
      <c r="C29" s="492"/>
      <c r="D29" s="492"/>
      <c r="E29" s="498"/>
      <c r="F29" s="498"/>
      <c r="G29" s="498"/>
      <c r="H29" s="501"/>
      <c r="I29" s="504"/>
      <c r="J29" s="482"/>
      <c r="K29" s="485"/>
      <c r="L29" s="485"/>
      <c r="M29" s="488"/>
      <c r="N29" s="485"/>
      <c r="O29" s="524"/>
      <c r="P29" s="479"/>
      <c r="Q29" s="479"/>
      <c r="R29" s="479"/>
      <c r="S29" s="479"/>
      <c r="T29" s="479"/>
      <c r="U29" s="479"/>
    </row>
    <row r="30" spans="1:177" ht="15" customHeight="1">
      <c r="A30" s="493">
        <f>'Mapa Final'!A30</f>
        <v>5</v>
      </c>
      <c r="B30" s="490" t="str">
        <f>'Mapa Final'!B30</f>
        <v>Inconsistencias en el reparto</v>
      </c>
      <c r="C30" s="490" t="str">
        <f>'Mapa Final'!C30</f>
        <v>Incumplimiento de las metas establecidas</v>
      </c>
      <c r="D30" s="490" t="str">
        <f>'Mapa Final'!D30</f>
        <v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los procesos ejecutivos  entre los Despachos competentes, dentro del término establecido. 
5. Errores en el diligenciamiento del acta de reparto.
</v>
      </c>
      <c r="E30" s="496" t="str">
        <f>'Mapa Final'!E30</f>
        <v>Falencia en la gestión, control y seguimiento del proceso de reparto en procesos ejecutivos.</v>
      </c>
      <c r="F30" s="496" t="str">
        <f>'Mapa Final'!F30</f>
        <v>Posibilidad de incumplimiento de las metas establecidas debido a la falencia en la gestión, control y seguimiento del proceso de reparto</v>
      </c>
      <c r="G30" s="496" t="str">
        <f>'Mapa Final'!G30</f>
        <v>Ejecución y Administración de Procesos</v>
      </c>
      <c r="H30" s="499" t="str">
        <f>'Mapa Final'!I30</f>
        <v>Muy Alta</v>
      </c>
      <c r="I30" s="502" t="str">
        <f>'Mapa Final'!L30</f>
        <v>Leve</v>
      </c>
      <c r="J30" s="480" t="str">
        <f>'Mapa Final'!N30</f>
        <v xml:space="preserve">Alto </v>
      </c>
      <c r="K30" s="483" t="str">
        <f>'Mapa Final'!AA30</f>
        <v>Media</v>
      </c>
      <c r="L30" s="483" t="str">
        <f>'Mapa Final'!AE30</f>
        <v>Leve</v>
      </c>
      <c r="M30" s="486" t="str">
        <f>'Mapa Final'!AG30</f>
        <v>Moderado</v>
      </c>
      <c r="N30" s="483" t="str">
        <f>'Mapa Final'!AH30</f>
        <v>Aceptar</v>
      </c>
      <c r="O30" s="522" t="s">
        <v>672</v>
      </c>
      <c r="P30" s="477"/>
      <c r="Q30" s="477"/>
      <c r="R30" s="477"/>
      <c r="S30" s="477" t="s">
        <v>655</v>
      </c>
      <c r="T30" s="477"/>
      <c r="U30" s="477" t="s">
        <v>648</v>
      </c>
    </row>
    <row r="31" spans="1:177">
      <c r="A31" s="494"/>
      <c r="B31" s="491"/>
      <c r="C31" s="491"/>
      <c r="D31" s="491"/>
      <c r="E31" s="497"/>
      <c r="F31" s="497"/>
      <c r="G31" s="497"/>
      <c r="H31" s="500"/>
      <c r="I31" s="503"/>
      <c r="J31" s="481"/>
      <c r="K31" s="484"/>
      <c r="L31" s="484"/>
      <c r="M31" s="487"/>
      <c r="N31" s="484"/>
      <c r="O31" s="523"/>
      <c r="P31" s="478"/>
      <c r="Q31" s="478"/>
      <c r="R31" s="478"/>
      <c r="S31" s="478"/>
      <c r="T31" s="478"/>
      <c r="U31" s="478"/>
    </row>
    <row r="32" spans="1:177">
      <c r="A32" s="494"/>
      <c r="B32" s="491"/>
      <c r="C32" s="491"/>
      <c r="D32" s="491"/>
      <c r="E32" s="497"/>
      <c r="F32" s="497"/>
      <c r="G32" s="497"/>
      <c r="H32" s="500"/>
      <c r="I32" s="503"/>
      <c r="J32" s="481"/>
      <c r="K32" s="484"/>
      <c r="L32" s="484"/>
      <c r="M32" s="487"/>
      <c r="N32" s="484"/>
      <c r="O32" s="523"/>
      <c r="P32" s="478"/>
      <c r="Q32" s="478"/>
      <c r="R32" s="478"/>
      <c r="S32" s="478"/>
      <c r="T32" s="478"/>
      <c r="U32" s="478"/>
    </row>
    <row r="33" spans="1:21">
      <c r="A33" s="494"/>
      <c r="B33" s="491"/>
      <c r="C33" s="491"/>
      <c r="D33" s="491"/>
      <c r="E33" s="497"/>
      <c r="F33" s="497"/>
      <c r="G33" s="497"/>
      <c r="H33" s="500"/>
      <c r="I33" s="503"/>
      <c r="J33" s="481"/>
      <c r="K33" s="484"/>
      <c r="L33" s="484"/>
      <c r="M33" s="487"/>
      <c r="N33" s="484"/>
      <c r="O33" s="523"/>
      <c r="P33" s="478"/>
      <c r="Q33" s="478"/>
      <c r="R33" s="478"/>
      <c r="S33" s="478"/>
      <c r="T33" s="478"/>
      <c r="U33" s="478"/>
    </row>
    <row r="34" spans="1:21" ht="230.25" customHeight="1" thickBot="1">
      <c r="A34" s="495"/>
      <c r="B34" s="492"/>
      <c r="C34" s="492"/>
      <c r="D34" s="492"/>
      <c r="E34" s="498"/>
      <c r="F34" s="498"/>
      <c r="G34" s="498"/>
      <c r="H34" s="501"/>
      <c r="I34" s="504"/>
      <c r="J34" s="482"/>
      <c r="K34" s="485"/>
      <c r="L34" s="485"/>
      <c r="M34" s="488"/>
      <c r="N34" s="485"/>
      <c r="O34" s="524"/>
      <c r="P34" s="479"/>
      <c r="Q34" s="479"/>
      <c r="R34" s="479"/>
      <c r="S34" s="479"/>
      <c r="T34" s="479"/>
      <c r="U34" s="479"/>
    </row>
    <row r="35" spans="1:21" ht="15" customHeight="1">
      <c r="A35" s="493">
        <f>'Mapa Final'!A35</f>
        <v>6</v>
      </c>
      <c r="B35" s="490" t="str">
        <f>'Mapa Final'!B35</f>
        <v>Error en las notificaciones judiicales</v>
      </c>
      <c r="C35" s="490" t="str">
        <f>'Mapa Final'!C35</f>
        <v>Afectación en la Prestación del Servicio de Justicia</v>
      </c>
      <c r="D35" s="490" t="str">
        <f>'Mapa Final'!D35</f>
        <v>1. Falta de seguimiento y control del cumplimiento efectivo de la actividad asignada. 
2. Falta de informaciòn en terminos de calidad, suficiencia y pertinencia para realizar la actividad (correos errados, direcciones erradas de las partes, información incompleta en la providencia). 
3. Falta de recursos, medios electrònicos y tecnològicos para el cumplimiento de la actividad.  
4.Carencia de vinculaciòn de las partes y terceros que genera nulidades, demoras en el proceso.</v>
      </c>
      <c r="E35" s="496" t="str">
        <f>'Mapa Final'!E35</f>
        <v xml:space="preserve">Inadecuada comunicación de las notificaciones judiciales </v>
      </c>
      <c r="F35" s="496" t="str">
        <f>'Mapa Final'!F35</f>
        <v xml:space="preserve">Posibilidad de incumplimiento de las metas establecidas debido a la inadecuada comunicación de las notificaciones judiciales </v>
      </c>
      <c r="G35" s="496" t="str">
        <f>'Mapa Final'!G35</f>
        <v>Ejecución y Administración de Procesos</v>
      </c>
      <c r="H35" s="499" t="str">
        <f>'Mapa Final'!I35</f>
        <v>Muy Alta</v>
      </c>
      <c r="I35" s="502" t="str">
        <f>'Mapa Final'!L35</f>
        <v>Leve</v>
      </c>
      <c r="J35" s="480" t="str">
        <f>'Mapa Final'!N35</f>
        <v xml:space="preserve">Alto </v>
      </c>
      <c r="K35" s="483" t="str">
        <f>'Mapa Final'!AA35</f>
        <v>Media</v>
      </c>
      <c r="L35" s="483" t="str">
        <f>'Mapa Final'!AE35</f>
        <v>Leve</v>
      </c>
      <c r="M35" s="486" t="str">
        <f>'Mapa Final'!AG35</f>
        <v>Moderado</v>
      </c>
      <c r="N35" s="483" t="str">
        <f>'Mapa Final'!AH35</f>
        <v>Aceptar</v>
      </c>
      <c r="O35" s="489" t="s">
        <v>673</v>
      </c>
      <c r="P35" s="477"/>
      <c r="Q35" s="477"/>
      <c r="R35" s="477"/>
      <c r="S35" s="477" t="s">
        <v>652</v>
      </c>
      <c r="T35" s="477"/>
      <c r="U35" s="477" t="s">
        <v>648</v>
      </c>
    </row>
    <row r="36" spans="1:21">
      <c r="A36" s="494"/>
      <c r="B36" s="491"/>
      <c r="C36" s="491"/>
      <c r="D36" s="491"/>
      <c r="E36" s="497"/>
      <c r="F36" s="497"/>
      <c r="G36" s="497"/>
      <c r="H36" s="500"/>
      <c r="I36" s="503"/>
      <c r="J36" s="481"/>
      <c r="K36" s="484"/>
      <c r="L36" s="484"/>
      <c r="M36" s="487"/>
      <c r="N36" s="484"/>
      <c r="O36" s="478"/>
      <c r="P36" s="478"/>
      <c r="Q36" s="478"/>
      <c r="R36" s="478"/>
      <c r="S36" s="478"/>
      <c r="T36" s="478"/>
      <c r="U36" s="478"/>
    </row>
    <row r="37" spans="1:21">
      <c r="A37" s="494"/>
      <c r="B37" s="491"/>
      <c r="C37" s="491"/>
      <c r="D37" s="491"/>
      <c r="E37" s="497"/>
      <c r="F37" s="497"/>
      <c r="G37" s="497"/>
      <c r="H37" s="500"/>
      <c r="I37" s="503"/>
      <c r="J37" s="481"/>
      <c r="K37" s="484"/>
      <c r="L37" s="484"/>
      <c r="M37" s="487"/>
      <c r="N37" s="484"/>
      <c r="O37" s="478"/>
      <c r="P37" s="478"/>
      <c r="Q37" s="478"/>
      <c r="R37" s="478"/>
      <c r="S37" s="478"/>
      <c r="T37" s="478"/>
      <c r="U37" s="478"/>
    </row>
    <row r="38" spans="1:21">
      <c r="A38" s="494"/>
      <c r="B38" s="491"/>
      <c r="C38" s="491"/>
      <c r="D38" s="491"/>
      <c r="E38" s="497"/>
      <c r="F38" s="497"/>
      <c r="G38" s="497"/>
      <c r="H38" s="500"/>
      <c r="I38" s="503"/>
      <c r="J38" s="481"/>
      <c r="K38" s="484"/>
      <c r="L38" s="484"/>
      <c r="M38" s="487"/>
      <c r="N38" s="484"/>
      <c r="O38" s="478"/>
      <c r="P38" s="478"/>
      <c r="Q38" s="478"/>
      <c r="R38" s="478"/>
      <c r="S38" s="478"/>
      <c r="T38" s="478"/>
      <c r="U38" s="478"/>
    </row>
    <row r="39" spans="1:21" ht="234.75" customHeight="1" thickBot="1">
      <c r="A39" s="495"/>
      <c r="B39" s="492"/>
      <c r="C39" s="492"/>
      <c r="D39" s="492"/>
      <c r="E39" s="498"/>
      <c r="F39" s="498"/>
      <c r="G39" s="498"/>
      <c r="H39" s="501"/>
      <c r="I39" s="504"/>
      <c r="J39" s="482"/>
      <c r="K39" s="485"/>
      <c r="L39" s="485"/>
      <c r="M39" s="488"/>
      <c r="N39" s="485"/>
      <c r="O39" s="479"/>
      <c r="P39" s="479"/>
      <c r="Q39" s="479"/>
      <c r="R39" s="479"/>
      <c r="S39" s="479"/>
      <c r="T39" s="479"/>
      <c r="U39" s="479"/>
    </row>
    <row r="40" spans="1:21">
      <c r="A40" s="493">
        <f>'Mapa Final'!A40</f>
        <v>7</v>
      </c>
      <c r="B40" s="490" t="str">
        <f>'Mapa Final'!B40</f>
        <v>Pérdida de documentos</v>
      </c>
      <c r="C40" s="490" t="str">
        <f>'Mapa Final'!C40</f>
        <v>Afectación en la Prestación del Servicio de Justicia</v>
      </c>
      <c r="D40" s="490"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496" t="str">
        <f>'Mapa Final'!E40</f>
        <v>Extravío de documentos temporal o definitivo de los procesos judiciales</v>
      </c>
      <c r="F40" s="496" t="str">
        <f>'Mapa Final'!F40</f>
        <v>Posibilidad de la afectación en la Prestación del Servicio de Justicia debido al extravío de documentos temporal o definitivo de los procesos judiciales</v>
      </c>
      <c r="G40" s="496" t="str">
        <f>'Mapa Final'!G40</f>
        <v>Usuarios, productos y prácticas organizacionales</v>
      </c>
      <c r="H40" s="499" t="str">
        <f>'Mapa Final'!I40</f>
        <v>Muy Alta</v>
      </c>
      <c r="I40" s="502" t="str">
        <f>'Mapa Final'!L40</f>
        <v>Leve</v>
      </c>
      <c r="J40" s="480" t="str">
        <f>'Mapa Final'!N40</f>
        <v xml:space="preserve">Alto </v>
      </c>
      <c r="K40" s="483" t="str">
        <f>'Mapa Final'!AA40</f>
        <v>Media</v>
      </c>
      <c r="L40" s="483" t="str">
        <f>'Mapa Final'!AE40</f>
        <v>Leve</v>
      </c>
      <c r="M40" s="486" t="str">
        <f>'Mapa Final'!AG40</f>
        <v>Moderado</v>
      </c>
      <c r="N40" s="483" t="str">
        <f>'Mapa Final'!AH40</f>
        <v>Aceptar</v>
      </c>
      <c r="O40" s="489" t="s">
        <v>674</v>
      </c>
      <c r="P40" s="477"/>
      <c r="Q40" s="477"/>
      <c r="R40" s="477"/>
      <c r="S40" s="477" t="s">
        <v>658</v>
      </c>
      <c r="T40" s="477"/>
      <c r="U40" s="477" t="s">
        <v>648</v>
      </c>
    </row>
    <row r="41" spans="1:21">
      <c r="A41" s="494"/>
      <c r="B41" s="491"/>
      <c r="C41" s="491"/>
      <c r="D41" s="491"/>
      <c r="E41" s="497"/>
      <c r="F41" s="497"/>
      <c r="G41" s="497"/>
      <c r="H41" s="500"/>
      <c r="I41" s="503"/>
      <c r="J41" s="481"/>
      <c r="K41" s="484"/>
      <c r="L41" s="484"/>
      <c r="M41" s="487"/>
      <c r="N41" s="484"/>
      <c r="O41" s="478"/>
      <c r="P41" s="478"/>
      <c r="Q41" s="478"/>
      <c r="R41" s="478"/>
      <c r="S41" s="478"/>
      <c r="T41" s="478"/>
      <c r="U41" s="478"/>
    </row>
    <row r="42" spans="1:21">
      <c r="A42" s="494"/>
      <c r="B42" s="491"/>
      <c r="C42" s="491"/>
      <c r="D42" s="491"/>
      <c r="E42" s="497"/>
      <c r="F42" s="497"/>
      <c r="G42" s="497"/>
      <c r="H42" s="500"/>
      <c r="I42" s="503"/>
      <c r="J42" s="481"/>
      <c r="K42" s="484"/>
      <c r="L42" s="484"/>
      <c r="M42" s="487"/>
      <c r="N42" s="484"/>
      <c r="O42" s="478"/>
      <c r="P42" s="478"/>
      <c r="Q42" s="478"/>
      <c r="R42" s="478"/>
      <c r="S42" s="478"/>
      <c r="T42" s="478"/>
      <c r="U42" s="478"/>
    </row>
    <row r="43" spans="1:21">
      <c r="A43" s="494"/>
      <c r="B43" s="491"/>
      <c r="C43" s="491"/>
      <c r="D43" s="491"/>
      <c r="E43" s="497"/>
      <c r="F43" s="497"/>
      <c r="G43" s="497"/>
      <c r="H43" s="500"/>
      <c r="I43" s="503"/>
      <c r="J43" s="481"/>
      <c r="K43" s="484"/>
      <c r="L43" s="484"/>
      <c r="M43" s="487"/>
      <c r="N43" s="484"/>
      <c r="O43" s="478"/>
      <c r="P43" s="478"/>
      <c r="Q43" s="478"/>
      <c r="R43" s="478"/>
      <c r="S43" s="478"/>
      <c r="T43" s="478"/>
      <c r="U43" s="478"/>
    </row>
    <row r="44" spans="1:21" ht="194.25" customHeight="1" thickBot="1">
      <c r="A44" s="495"/>
      <c r="B44" s="492"/>
      <c r="C44" s="492"/>
      <c r="D44" s="492"/>
      <c r="E44" s="498"/>
      <c r="F44" s="498"/>
      <c r="G44" s="498"/>
      <c r="H44" s="501"/>
      <c r="I44" s="504"/>
      <c r="J44" s="482"/>
      <c r="K44" s="485"/>
      <c r="L44" s="485"/>
      <c r="M44" s="488"/>
      <c r="N44" s="485"/>
      <c r="O44" s="479"/>
      <c r="P44" s="479"/>
      <c r="Q44" s="479"/>
      <c r="R44" s="479"/>
      <c r="S44" s="479"/>
      <c r="T44" s="479"/>
      <c r="U44" s="479"/>
    </row>
    <row r="45" spans="1:21">
      <c r="A45" s="493">
        <f>'Mapa Final'!A45</f>
        <v>8</v>
      </c>
      <c r="B45" s="490" t="str">
        <f>'Mapa Final'!B45</f>
        <v>Corrupción</v>
      </c>
      <c r="C45" s="490" t="str">
        <f>'Mapa Final'!C45</f>
        <v>Reputacional (Corrupción)</v>
      </c>
      <c r="D45" s="490" t="str">
        <f>'Mapa Final'!D45</f>
        <v>1.Insuficientes programas de capacitación para la toma de conciencia debido al desconocimiento de la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v>
      </c>
      <c r="E45" s="496" t="str">
        <f>'Mapa Final'!E45</f>
        <v xml:space="preserve">Carencia en transparencia, etica y valores . </v>
      </c>
      <c r="F45" s="496" t="str">
        <f>'Mapa Final'!F45</f>
        <v xml:space="preserve">Posibilidad de actos indebidos de  los servidores judiciales debido a  la carencia en transparencia, etica y valores </v>
      </c>
      <c r="G45" s="496" t="str">
        <f>'Mapa Final'!G45</f>
        <v>Fraude Interno</v>
      </c>
      <c r="H45" s="499" t="str">
        <f>'Mapa Final'!I45</f>
        <v>Media</v>
      </c>
      <c r="I45" s="502" t="str">
        <f>'Mapa Final'!L45</f>
        <v>Mayor</v>
      </c>
      <c r="J45" s="480" t="str">
        <f>'Mapa Final'!N45</f>
        <v xml:space="preserve">Alto </v>
      </c>
      <c r="K45" s="483" t="str">
        <f>'Mapa Final'!AA45</f>
        <v>Baja</v>
      </c>
      <c r="L45" s="483" t="str">
        <f>'Mapa Final'!AE45</f>
        <v>Mayor</v>
      </c>
      <c r="M45" s="486" t="str">
        <f>'Mapa Final'!AG45</f>
        <v xml:space="preserve">Alto </v>
      </c>
      <c r="N45" s="483" t="str">
        <f>'Mapa Final'!AH45</f>
        <v>Reducir(mitigar)</v>
      </c>
      <c r="O45" s="489" t="s">
        <v>675</v>
      </c>
      <c r="P45" s="477"/>
      <c r="Q45" s="477"/>
      <c r="R45" s="477"/>
      <c r="S45" s="477" t="s">
        <v>660</v>
      </c>
      <c r="T45" s="477"/>
      <c r="U45" s="477" t="s">
        <v>648</v>
      </c>
    </row>
    <row r="46" spans="1:21">
      <c r="A46" s="494"/>
      <c r="B46" s="491"/>
      <c r="C46" s="491"/>
      <c r="D46" s="491"/>
      <c r="E46" s="497"/>
      <c r="F46" s="497"/>
      <c r="G46" s="497"/>
      <c r="H46" s="500"/>
      <c r="I46" s="503"/>
      <c r="J46" s="481"/>
      <c r="K46" s="484"/>
      <c r="L46" s="484"/>
      <c r="M46" s="487"/>
      <c r="N46" s="484"/>
      <c r="O46" s="478"/>
      <c r="P46" s="478"/>
      <c r="Q46" s="478"/>
      <c r="R46" s="478"/>
      <c r="S46" s="478"/>
      <c r="T46" s="478"/>
      <c r="U46" s="478"/>
    </row>
    <row r="47" spans="1:21">
      <c r="A47" s="494"/>
      <c r="B47" s="491"/>
      <c r="C47" s="491"/>
      <c r="D47" s="491"/>
      <c r="E47" s="497"/>
      <c r="F47" s="497"/>
      <c r="G47" s="497"/>
      <c r="H47" s="500"/>
      <c r="I47" s="503"/>
      <c r="J47" s="481"/>
      <c r="K47" s="484"/>
      <c r="L47" s="484"/>
      <c r="M47" s="487"/>
      <c r="N47" s="484"/>
      <c r="O47" s="478"/>
      <c r="P47" s="478"/>
      <c r="Q47" s="478"/>
      <c r="R47" s="478"/>
      <c r="S47" s="478"/>
      <c r="T47" s="478"/>
      <c r="U47" s="478"/>
    </row>
    <row r="48" spans="1:21">
      <c r="A48" s="494"/>
      <c r="B48" s="491"/>
      <c r="C48" s="491"/>
      <c r="D48" s="491"/>
      <c r="E48" s="497"/>
      <c r="F48" s="497"/>
      <c r="G48" s="497"/>
      <c r="H48" s="500"/>
      <c r="I48" s="503"/>
      <c r="J48" s="481"/>
      <c r="K48" s="484"/>
      <c r="L48" s="484"/>
      <c r="M48" s="487"/>
      <c r="N48" s="484"/>
      <c r="O48" s="478"/>
      <c r="P48" s="478"/>
      <c r="Q48" s="478"/>
      <c r="R48" s="478"/>
      <c r="S48" s="478"/>
      <c r="T48" s="478"/>
      <c r="U48" s="478"/>
    </row>
    <row r="49" spans="1:21" ht="188.25" customHeight="1" thickBot="1">
      <c r="A49" s="495"/>
      <c r="B49" s="492"/>
      <c r="C49" s="492"/>
      <c r="D49" s="492"/>
      <c r="E49" s="498"/>
      <c r="F49" s="498"/>
      <c r="G49" s="498"/>
      <c r="H49" s="501"/>
      <c r="I49" s="504"/>
      <c r="J49" s="482"/>
      <c r="K49" s="485"/>
      <c r="L49" s="485"/>
      <c r="M49" s="488"/>
      <c r="N49" s="485"/>
      <c r="O49" s="479"/>
      <c r="P49" s="479"/>
      <c r="Q49" s="479"/>
      <c r="R49" s="479"/>
      <c r="S49" s="479"/>
      <c r="T49" s="479"/>
      <c r="U49" s="479"/>
    </row>
    <row r="50" spans="1:21">
      <c r="A50" s="493">
        <f>'Mapa Final'!A50</f>
        <v>9</v>
      </c>
      <c r="B50" s="490" t="str">
        <f>'Mapa Final'!B50</f>
        <v>Interrupción o demora en el Servicio Público de Administrar  Justicia</v>
      </c>
      <c r="C50" s="490" t="str">
        <f>'Mapa Final'!C50</f>
        <v>Afectación en la Prestación del Servicio de Justicia</v>
      </c>
      <c r="D50" s="490" t="str">
        <f>'Mapa Final'!D50</f>
        <v>1. Paro por sindicato
2. Huelgas, protestas ciudadana
3. Disturbios o hechos violentos
4.Pandemia
5.Emergencias Ambientales</v>
      </c>
      <c r="E50" s="496" t="str">
        <f>'Mapa Final'!E50</f>
        <v>Suceso de fuerza mayor que imposibilitan la gestión judicial</v>
      </c>
      <c r="F50" s="496" t="str">
        <f>'Mapa Final'!F50</f>
        <v>Posibilidad de  afectación en la Prestación del Servicio de Justicia debido a un suceso de fuerza mayor que imposibilita la gestión judicial</v>
      </c>
      <c r="G50" s="496" t="str">
        <f>'Mapa Final'!G50</f>
        <v>Usuarios, productos y prácticas organizacionales</v>
      </c>
      <c r="H50" s="499" t="str">
        <f>'Mapa Final'!I50</f>
        <v>Muy Alta</v>
      </c>
      <c r="I50" s="502" t="str">
        <f>'Mapa Final'!L50</f>
        <v>Mayor</v>
      </c>
      <c r="J50" s="480" t="str">
        <f>'Mapa Final'!N50</f>
        <v xml:space="preserve">Alto </v>
      </c>
      <c r="K50" s="483" t="str">
        <f>'Mapa Final'!AA50</f>
        <v>Media</v>
      </c>
      <c r="L50" s="483" t="str">
        <f>'Mapa Final'!AE50</f>
        <v>Mayor</v>
      </c>
      <c r="M50" s="486" t="str">
        <f>'Mapa Final'!AG50</f>
        <v xml:space="preserve">Alto </v>
      </c>
      <c r="N50" s="483" t="str">
        <f>'Mapa Final'!AH50</f>
        <v>Aceptar</v>
      </c>
      <c r="O50" s="489" t="s">
        <v>676</v>
      </c>
      <c r="P50" s="477"/>
      <c r="Q50" s="477"/>
      <c r="R50" s="477"/>
      <c r="S50" s="477" t="s">
        <v>662</v>
      </c>
      <c r="T50" s="477"/>
      <c r="U50" s="477" t="s">
        <v>648</v>
      </c>
    </row>
    <row r="51" spans="1:21">
      <c r="A51" s="494"/>
      <c r="B51" s="491"/>
      <c r="C51" s="491"/>
      <c r="D51" s="491"/>
      <c r="E51" s="497"/>
      <c r="F51" s="497"/>
      <c r="G51" s="497"/>
      <c r="H51" s="500"/>
      <c r="I51" s="503"/>
      <c r="J51" s="481"/>
      <c r="K51" s="484"/>
      <c r="L51" s="484"/>
      <c r="M51" s="487"/>
      <c r="N51" s="484"/>
      <c r="O51" s="478"/>
      <c r="P51" s="478"/>
      <c r="Q51" s="478"/>
      <c r="R51" s="478"/>
      <c r="S51" s="478"/>
      <c r="T51" s="478"/>
      <c r="U51" s="478"/>
    </row>
    <row r="52" spans="1:21">
      <c r="A52" s="494"/>
      <c r="B52" s="491"/>
      <c r="C52" s="491"/>
      <c r="D52" s="491"/>
      <c r="E52" s="497"/>
      <c r="F52" s="497"/>
      <c r="G52" s="497"/>
      <c r="H52" s="500"/>
      <c r="I52" s="503"/>
      <c r="J52" s="481"/>
      <c r="K52" s="484"/>
      <c r="L52" s="484"/>
      <c r="M52" s="487"/>
      <c r="N52" s="484"/>
      <c r="O52" s="478"/>
      <c r="P52" s="478"/>
      <c r="Q52" s="478"/>
      <c r="R52" s="478"/>
      <c r="S52" s="478"/>
      <c r="T52" s="478"/>
      <c r="U52" s="478"/>
    </row>
    <row r="53" spans="1:21">
      <c r="A53" s="494"/>
      <c r="B53" s="491"/>
      <c r="C53" s="491"/>
      <c r="D53" s="491"/>
      <c r="E53" s="497"/>
      <c r="F53" s="497"/>
      <c r="G53" s="497"/>
      <c r="H53" s="500"/>
      <c r="I53" s="503"/>
      <c r="J53" s="481"/>
      <c r="K53" s="484"/>
      <c r="L53" s="484"/>
      <c r="M53" s="487"/>
      <c r="N53" s="484"/>
      <c r="O53" s="478"/>
      <c r="P53" s="478"/>
      <c r="Q53" s="478"/>
      <c r="R53" s="478"/>
      <c r="S53" s="478"/>
      <c r="T53" s="478"/>
      <c r="U53" s="478"/>
    </row>
    <row r="54" spans="1:21" ht="56.25" customHeight="1" thickBot="1">
      <c r="A54" s="495"/>
      <c r="B54" s="492"/>
      <c r="C54" s="492"/>
      <c r="D54" s="492"/>
      <c r="E54" s="498"/>
      <c r="F54" s="498"/>
      <c r="G54" s="498"/>
      <c r="H54" s="501"/>
      <c r="I54" s="504"/>
      <c r="J54" s="482"/>
      <c r="K54" s="485"/>
      <c r="L54" s="485"/>
      <c r="M54" s="488"/>
      <c r="N54" s="485"/>
      <c r="O54" s="479"/>
      <c r="P54" s="479"/>
      <c r="Q54" s="479"/>
      <c r="R54" s="479"/>
      <c r="S54" s="479"/>
      <c r="T54" s="479"/>
      <c r="U54" s="479"/>
    </row>
    <row r="55" spans="1:21">
      <c r="A55" s="493">
        <f>'Mapa Final'!A55</f>
        <v>10</v>
      </c>
      <c r="B55" s="490" t="str">
        <f>'Mapa Final'!B55</f>
        <v>Inaplicabilidad de la normavidad ambiental vigente</v>
      </c>
      <c r="C55" s="490" t="str">
        <f>'Mapa Final'!C55</f>
        <v>Afectación Ambiental</v>
      </c>
      <c r="D55" s="490" t="str">
        <f>'Mapa Final'!D55</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496" t="str">
        <f>'Mapa Final'!E55</f>
        <v>Desconocimiento de los lineamientos ambientales y normatividad vigente ambiental</v>
      </c>
      <c r="F55" s="496" t="str">
        <f>'Mapa Final'!F55</f>
        <v>Posibilidad de afectación ambiental debido al desconocimiento de las lineamientos ambientales y normatividad vigente ambiental</v>
      </c>
      <c r="G55" s="496" t="str">
        <f>'Mapa Final'!G55</f>
        <v>Eventos Ambientales Internos</v>
      </c>
      <c r="H55" s="499" t="str">
        <f>'Mapa Final'!I55</f>
        <v>Media</v>
      </c>
      <c r="I55" s="502" t="str">
        <f>'Mapa Final'!L55</f>
        <v>Leve</v>
      </c>
      <c r="J55" s="480" t="str">
        <f>'Mapa Final'!N55</f>
        <v>Moderado</v>
      </c>
      <c r="K55" s="483" t="str">
        <f>'Mapa Final'!AA55</f>
        <v>Baja</v>
      </c>
      <c r="L55" s="483" t="str">
        <f>'Mapa Final'!AE55</f>
        <v>Leve</v>
      </c>
      <c r="M55" s="486" t="str">
        <f>'Mapa Final'!AG55</f>
        <v>Bajo</v>
      </c>
      <c r="N55" s="483" t="str">
        <f>'Mapa Final'!AH55</f>
        <v>Aceptar</v>
      </c>
      <c r="O55" s="489" t="s">
        <v>677</v>
      </c>
      <c r="P55" s="477"/>
      <c r="Q55" s="477"/>
      <c r="R55" s="477"/>
      <c r="S55" s="477" t="s">
        <v>664</v>
      </c>
      <c r="T55" s="477"/>
      <c r="U55" s="477" t="s">
        <v>648</v>
      </c>
    </row>
    <row r="56" spans="1:21">
      <c r="A56" s="494"/>
      <c r="B56" s="491"/>
      <c r="C56" s="491"/>
      <c r="D56" s="491"/>
      <c r="E56" s="497"/>
      <c r="F56" s="497"/>
      <c r="G56" s="497"/>
      <c r="H56" s="500"/>
      <c r="I56" s="503"/>
      <c r="J56" s="481"/>
      <c r="K56" s="484"/>
      <c r="L56" s="484"/>
      <c r="M56" s="487"/>
      <c r="N56" s="484"/>
      <c r="O56" s="478"/>
      <c r="P56" s="478"/>
      <c r="Q56" s="478"/>
      <c r="R56" s="478"/>
      <c r="S56" s="478"/>
      <c r="T56" s="478"/>
      <c r="U56" s="478"/>
    </row>
    <row r="57" spans="1:21">
      <c r="A57" s="494"/>
      <c r="B57" s="491"/>
      <c r="C57" s="491"/>
      <c r="D57" s="491"/>
      <c r="E57" s="497"/>
      <c r="F57" s="497"/>
      <c r="G57" s="497"/>
      <c r="H57" s="500"/>
      <c r="I57" s="503"/>
      <c r="J57" s="481"/>
      <c r="K57" s="484"/>
      <c r="L57" s="484"/>
      <c r="M57" s="487"/>
      <c r="N57" s="484"/>
      <c r="O57" s="478"/>
      <c r="P57" s="478"/>
      <c r="Q57" s="478"/>
      <c r="R57" s="478"/>
      <c r="S57" s="478"/>
      <c r="T57" s="478"/>
      <c r="U57" s="478"/>
    </row>
    <row r="58" spans="1:21">
      <c r="A58" s="494"/>
      <c r="B58" s="491"/>
      <c r="C58" s="491"/>
      <c r="D58" s="491"/>
      <c r="E58" s="497"/>
      <c r="F58" s="497"/>
      <c r="G58" s="497"/>
      <c r="H58" s="500"/>
      <c r="I58" s="503"/>
      <c r="J58" s="481"/>
      <c r="K58" s="484"/>
      <c r="L58" s="484"/>
      <c r="M58" s="487"/>
      <c r="N58" s="484"/>
      <c r="O58" s="478"/>
      <c r="P58" s="478"/>
      <c r="Q58" s="478"/>
      <c r="R58" s="478"/>
      <c r="S58" s="478"/>
      <c r="T58" s="478"/>
      <c r="U58" s="478"/>
    </row>
    <row r="59" spans="1:21" ht="159.75" customHeight="1" thickBot="1">
      <c r="A59" s="495"/>
      <c r="B59" s="492"/>
      <c r="C59" s="492"/>
      <c r="D59" s="492"/>
      <c r="E59" s="498"/>
      <c r="F59" s="498"/>
      <c r="G59" s="498"/>
      <c r="H59" s="501"/>
      <c r="I59" s="504"/>
      <c r="J59" s="482"/>
      <c r="K59" s="485"/>
      <c r="L59" s="485"/>
      <c r="M59" s="488"/>
      <c r="N59" s="485"/>
      <c r="O59" s="479"/>
      <c r="P59" s="479"/>
      <c r="Q59" s="479"/>
      <c r="R59" s="479"/>
      <c r="S59" s="479"/>
      <c r="T59" s="479"/>
      <c r="U59" s="479"/>
    </row>
    <row r="60" spans="1:21">
      <c r="A60" s="493">
        <f>'Mapa Final'!A60</f>
        <v>11</v>
      </c>
      <c r="B60" s="490" t="str">
        <f>'Mapa Final'!B60</f>
        <v>Inconsistencias en operaciones con depositos Judiciales</v>
      </c>
      <c r="C60" s="490" t="str">
        <f>'Mapa Final'!C60</f>
        <v>Afectación en la Prestación del Servicio de Justicia</v>
      </c>
      <c r="D60" s="490" t="str">
        <f>'Mapa Final'!D60</f>
        <v>1. Error desde la providencia judicial que ordena la operación sobre depósitos judiciales.  
2.Falta de capacitación en el manejo de aplicativos: módulo de depositos judiciales y portal web.
3. Errores Humanos.
4. Fallas en el modulo de depositos Judiciales</v>
      </c>
      <c r="E60" s="496" t="str">
        <f>'Mapa Final'!E60</f>
        <v xml:space="preserve"> orden Judicial inadecuada.</v>
      </c>
      <c r="F60" s="496" t="str">
        <f>'Mapa Final'!F60</f>
        <v>Son errores que se pueden presentar en el proceso de elaboración de órdenes de pago, fraccionamiento y conversión,error que puede estar desde el auto, o puede generarse en el proceso de dar trámite a lo dispuesto por el Juez.</v>
      </c>
      <c r="G60" s="496" t="str">
        <f>'Mapa Final'!G60</f>
        <v>Ejecución y Administración de Procesos</v>
      </c>
      <c r="H60" s="499" t="str">
        <f>'Mapa Final'!I60</f>
        <v>Muy Alta</v>
      </c>
      <c r="I60" s="502" t="str">
        <f>'Mapa Final'!L60</f>
        <v>Leve</v>
      </c>
      <c r="J60" s="480" t="str">
        <f>'Mapa Final'!N60</f>
        <v xml:space="preserve">Alto </v>
      </c>
      <c r="K60" s="483" t="str">
        <f>'Mapa Final'!AA60</f>
        <v>Media</v>
      </c>
      <c r="L60" s="483" t="str">
        <f>'Mapa Final'!AE60</f>
        <v>Leve</v>
      </c>
      <c r="M60" s="486" t="str">
        <f>'Mapa Final'!AG60</f>
        <v>Moderado</v>
      </c>
      <c r="N60" s="483" t="str">
        <f>'Mapa Final'!AH60</f>
        <v>Aceptar</v>
      </c>
      <c r="O60" s="489" t="s">
        <v>678</v>
      </c>
      <c r="P60" s="477"/>
      <c r="Q60" s="477"/>
      <c r="R60" s="477"/>
      <c r="S60" s="477" t="s">
        <v>652</v>
      </c>
      <c r="T60" s="477"/>
      <c r="U60" s="477" t="s">
        <v>648</v>
      </c>
    </row>
    <row r="61" spans="1:21">
      <c r="A61" s="494"/>
      <c r="B61" s="491"/>
      <c r="C61" s="491"/>
      <c r="D61" s="491"/>
      <c r="E61" s="497"/>
      <c r="F61" s="497"/>
      <c r="G61" s="497"/>
      <c r="H61" s="500"/>
      <c r="I61" s="503"/>
      <c r="J61" s="481"/>
      <c r="K61" s="484"/>
      <c r="L61" s="484"/>
      <c r="M61" s="487"/>
      <c r="N61" s="484"/>
      <c r="O61" s="478"/>
      <c r="P61" s="478"/>
      <c r="Q61" s="478"/>
      <c r="R61" s="478"/>
      <c r="S61" s="478"/>
      <c r="T61" s="478"/>
      <c r="U61" s="478"/>
    </row>
    <row r="62" spans="1:21">
      <c r="A62" s="494"/>
      <c r="B62" s="491"/>
      <c r="C62" s="491"/>
      <c r="D62" s="491"/>
      <c r="E62" s="497"/>
      <c r="F62" s="497"/>
      <c r="G62" s="497"/>
      <c r="H62" s="500"/>
      <c r="I62" s="503"/>
      <c r="J62" s="481"/>
      <c r="K62" s="484"/>
      <c r="L62" s="484"/>
      <c r="M62" s="487"/>
      <c r="N62" s="484"/>
      <c r="O62" s="478"/>
      <c r="P62" s="478"/>
      <c r="Q62" s="478"/>
      <c r="R62" s="478"/>
      <c r="S62" s="478"/>
      <c r="T62" s="478"/>
      <c r="U62" s="478"/>
    </row>
    <row r="63" spans="1:21">
      <c r="A63" s="494"/>
      <c r="B63" s="491"/>
      <c r="C63" s="491"/>
      <c r="D63" s="491"/>
      <c r="E63" s="497"/>
      <c r="F63" s="497"/>
      <c r="G63" s="497"/>
      <c r="H63" s="500"/>
      <c r="I63" s="503"/>
      <c r="J63" s="481"/>
      <c r="K63" s="484"/>
      <c r="L63" s="484"/>
      <c r="M63" s="487"/>
      <c r="N63" s="484"/>
      <c r="O63" s="478"/>
      <c r="P63" s="478"/>
      <c r="Q63" s="478"/>
      <c r="R63" s="478"/>
      <c r="S63" s="478"/>
      <c r="T63" s="478"/>
      <c r="U63" s="478"/>
    </row>
    <row r="64" spans="1:21" ht="141" customHeight="1" thickBot="1">
      <c r="A64" s="495"/>
      <c r="B64" s="492"/>
      <c r="C64" s="492"/>
      <c r="D64" s="492"/>
      <c r="E64" s="498"/>
      <c r="F64" s="498"/>
      <c r="G64" s="498"/>
      <c r="H64" s="501"/>
      <c r="I64" s="504"/>
      <c r="J64" s="482"/>
      <c r="K64" s="485"/>
      <c r="L64" s="485"/>
      <c r="M64" s="488"/>
      <c r="N64" s="485"/>
      <c r="O64" s="479"/>
      <c r="P64" s="479"/>
      <c r="Q64" s="479"/>
      <c r="R64" s="479"/>
      <c r="S64" s="479"/>
      <c r="T64" s="479"/>
      <c r="U64" s="479"/>
    </row>
  </sheetData>
  <mergeCells count="250">
    <mergeCell ref="S55:S59"/>
    <mergeCell ref="T55:T59"/>
    <mergeCell ref="U55:U59"/>
    <mergeCell ref="M55:M59"/>
    <mergeCell ref="N55:N59"/>
    <mergeCell ref="O55:O59"/>
    <mergeCell ref="P55:P59"/>
    <mergeCell ref="Q55:Q59"/>
    <mergeCell ref="R55:R59"/>
    <mergeCell ref="G55:G59"/>
    <mergeCell ref="H55:H59"/>
    <mergeCell ref="I55:I59"/>
    <mergeCell ref="J55:J59"/>
    <mergeCell ref="K55:K59"/>
    <mergeCell ref="L55:L59"/>
    <mergeCell ref="A55:A59"/>
    <mergeCell ref="B55:B59"/>
    <mergeCell ref="C55:C59"/>
    <mergeCell ref="D55:D59"/>
    <mergeCell ref="E55:E59"/>
    <mergeCell ref="F55:F59"/>
    <mergeCell ref="R50:R54"/>
    <mergeCell ref="S50:S54"/>
    <mergeCell ref="T50:T54"/>
    <mergeCell ref="U50:U54"/>
    <mergeCell ref="J50:J54"/>
    <mergeCell ref="K50:K54"/>
    <mergeCell ref="L50:L54"/>
    <mergeCell ref="M50:M54"/>
    <mergeCell ref="N50:N54"/>
    <mergeCell ref="O50:O5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O40:O44"/>
    <mergeCell ref="P40:P44"/>
    <mergeCell ref="Q40:Q44"/>
    <mergeCell ref="R40:R44"/>
    <mergeCell ref="S40:S44"/>
    <mergeCell ref="H40:H44"/>
    <mergeCell ref="I40:I44"/>
    <mergeCell ref="J40:J44"/>
    <mergeCell ref="K40:K44"/>
    <mergeCell ref="L40:L44"/>
    <mergeCell ref="M40:M44"/>
    <mergeCell ref="A45:A49"/>
    <mergeCell ref="B45:B49"/>
    <mergeCell ref="C45:C49"/>
    <mergeCell ref="D45:D49"/>
    <mergeCell ref="E45:E49"/>
    <mergeCell ref="F45:F49"/>
    <mergeCell ref="G45:G49"/>
    <mergeCell ref="H45:H49"/>
    <mergeCell ref="N40:N44"/>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C35:C39"/>
    <mergeCell ref="D35:D39"/>
    <mergeCell ref="E35:E39"/>
    <mergeCell ref="F35:F39"/>
    <mergeCell ref="P30:P34"/>
    <mergeCell ref="Q30:Q34"/>
    <mergeCell ref="R30:R34"/>
    <mergeCell ref="S30:S34"/>
    <mergeCell ref="T30:T34"/>
    <mergeCell ref="S35:S39"/>
    <mergeCell ref="T35:T39"/>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A9:N9"/>
    <mergeCell ref="A10:A14"/>
    <mergeCell ref="B10:B14"/>
    <mergeCell ref="C10:C14"/>
    <mergeCell ref="D10:D14"/>
    <mergeCell ref="E10:E14"/>
    <mergeCell ref="L15:L19"/>
    <mergeCell ref="R10:R14"/>
    <mergeCell ref="S10:S14"/>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 ref="A60:A64"/>
    <mergeCell ref="B60:B64"/>
    <mergeCell ref="C60:C64"/>
    <mergeCell ref="D60:D64"/>
    <mergeCell ref="E60:E64"/>
    <mergeCell ref="F60:F64"/>
    <mergeCell ref="G60:G64"/>
    <mergeCell ref="H60:H64"/>
    <mergeCell ref="I60:I64"/>
    <mergeCell ref="S60:S64"/>
    <mergeCell ref="T60:T64"/>
    <mergeCell ref="U60:U64"/>
    <mergeCell ref="J60:J64"/>
    <mergeCell ref="K60:K64"/>
    <mergeCell ref="L60:L64"/>
    <mergeCell ref="M60:M64"/>
    <mergeCell ref="N60:N64"/>
    <mergeCell ref="O60:O64"/>
    <mergeCell ref="P60:P64"/>
    <mergeCell ref="Q60:Q64"/>
    <mergeCell ref="R60:R64"/>
  </mergeCells>
  <conditionalFormatting sqref="D8:G8 H7 H65:J1048576 A7:B7">
    <cfRule type="containsText" dxfId="2093" priority="713" operator="containsText" text="3- Moderado">
      <formula>NOT(ISERROR(SEARCH("3- Moderado",A7)))</formula>
    </cfRule>
    <cfRule type="containsText" dxfId="2092" priority="714" operator="containsText" text="6- Moderado">
      <formula>NOT(ISERROR(SEARCH("6- Moderado",A7)))</formula>
    </cfRule>
    <cfRule type="containsText" dxfId="2091" priority="715" operator="containsText" text="4- Moderado">
      <formula>NOT(ISERROR(SEARCH("4- Moderado",A7)))</formula>
    </cfRule>
    <cfRule type="containsText" dxfId="2090" priority="716" operator="containsText" text="3- Bajo">
      <formula>NOT(ISERROR(SEARCH("3- Bajo",A7)))</formula>
    </cfRule>
    <cfRule type="containsText" dxfId="2089" priority="717" operator="containsText" text="4- Bajo">
      <formula>NOT(ISERROR(SEARCH("4- Bajo",A7)))</formula>
    </cfRule>
    <cfRule type="containsText" dxfId="2088" priority="718" operator="containsText" text="1- Bajo">
      <formula>NOT(ISERROR(SEARCH("1- Bajo",A7)))</formula>
    </cfRule>
  </conditionalFormatting>
  <conditionalFormatting sqref="H8:J8">
    <cfRule type="containsText" dxfId="2087" priority="706" operator="containsText" text="3- Moderado">
      <formula>NOT(ISERROR(SEARCH("3- Moderado",H8)))</formula>
    </cfRule>
    <cfRule type="containsText" dxfId="2086" priority="707" operator="containsText" text="6- Moderado">
      <formula>NOT(ISERROR(SEARCH("6- Moderado",H8)))</formula>
    </cfRule>
    <cfRule type="containsText" dxfId="2085" priority="708" operator="containsText" text="4- Moderado">
      <formula>NOT(ISERROR(SEARCH("4- Moderado",H8)))</formula>
    </cfRule>
    <cfRule type="containsText" dxfId="2084" priority="709" operator="containsText" text="3- Bajo">
      <formula>NOT(ISERROR(SEARCH("3- Bajo",H8)))</formula>
    </cfRule>
    <cfRule type="containsText" dxfId="2083" priority="710" operator="containsText" text="4- Bajo">
      <formula>NOT(ISERROR(SEARCH("4- Bajo",H8)))</formula>
    </cfRule>
    <cfRule type="containsText" dxfId="2082" priority="712" operator="containsText" text="1- Bajo">
      <formula>NOT(ISERROR(SEARCH("1- Bajo",H8)))</formula>
    </cfRule>
  </conditionalFormatting>
  <conditionalFormatting sqref="J8 J65:J1048576">
    <cfRule type="containsText" dxfId="2081" priority="695" operator="containsText" text="25- Extremo">
      <formula>NOT(ISERROR(SEARCH("25- Extremo",J8)))</formula>
    </cfRule>
    <cfRule type="containsText" dxfId="2080" priority="696" operator="containsText" text="20- Extremo">
      <formula>NOT(ISERROR(SEARCH("20- Extremo",J8)))</formula>
    </cfRule>
    <cfRule type="containsText" dxfId="2079" priority="697" operator="containsText" text="15- Extremo">
      <formula>NOT(ISERROR(SEARCH("15- Extremo",J8)))</formula>
    </cfRule>
    <cfRule type="containsText" dxfId="2078" priority="698" operator="containsText" text="10- Extremo">
      <formula>NOT(ISERROR(SEARCH("10- Extremo",J8)))</formula>
    </cfRule>
    <cfRule type="containsText" dxfId="2077" priority="699" operator="containsText" text="5- Extremo">
      <formula>NOT(ISERROR(SEARCH("5- Extremo",J8)))</formula>
    </cfRule>
    <cfRule type="containsText" dxfId="2076" priority="700" operator="containsText" text="12- Alto">
      <formula>NOT(ISERROR(SEARCH("12- Alto",J8)))</formula>
    </cfRule>
    <cfRule type="containsText" dxfId="2075" priority="701" operator="containsText" text="10- Alto">
      <formula>NOT(ISERROR(SEARCH("10- Alto",J8)))</formula>
    </cfRule>
    <cfRule type="containsText" dxfId="2074" priority="702" operator="containsText" text="9- Alto">
      <formula>NOT(ISERROR(SEARCH("9- Alto",J8)))</formula>
    </cfRule>
    <cfRule type="containsText" dxfId="2073" priority="703" operator="containsText" text="8- Alto">
      <formula>NOT(ISERROR(SEARCH("8- Alto",J8)))</formula>
    </cfRule>
    <cfRule type="containsText" dxfId="2072" priority="704" operator="containsText" text="5- Alto">
      <formula>NOT(ISERROR(SEARCH("5- Alto",J8)))</formula>
    </cfRule>
    <cfRule type="containsText" dxfId="2071" priority="705" operator="containsText" text="4- Alto">
      <formula>NOT(ISERROR(SEARCH("4- Alto",J8)))</formula>
    </cfRule>
    <cfRule type="containsText" dxfId="2070" priority="711" operator="containsText" text="2- Bajo">
      <formula>NOT(ISERROR(SEARCH("2- Bajo",J8)))</formula>
    </cfRule>
  </conditionalFormatting>
  <conditionalFormatting sqref="K10:L10">
    <cfRule type="containsText" dxfId="2069" priority="689" operator="containsText" text="3- Moderado">
      <formula>NOT(ISERROR(SEARCH("3- Moderado",K10)))</formula>
    </cfRule>
    <cfRule type="containsText" dxfId="2068" priority="690" operator="containsText" text="6- Moderado">
      <formula>NOT(ISERROR(SEARCH("6- Moderado",K10)))</formula>
    </cfRule>
    <cfRule type="containsText" dxfId="2067" priority="691" operator="containsText" text="4- Moderado">
      <formula>NOT(ISERROR(SEARCH("4- Moderado",K10)))</formula>
    </cfRule>
    <cfRule type="containsText" dxfId="2066" priority="692" operator="containsText" text="3- Bajo">
      <formula>NOT(ISERROR(SEARCH("3- Bajo",K10)))</formula>
    </cfRule>
    <cfRule type="containsText" dxfId="2065" priority="693" operator="containsText" text="4- Bajo">
      <formula>NOT(ISERROR(SEARCH("4- Bajo",K10)))</formula>
    </cfRule>
    <cfRule type="containsText" dxfId="2064" priority="694" operator="containsText" text="1- Bajo">
      <formula>NOT(ISERROR(SEARCH("1- Bajo",K10)))</formula>
    </cfRule>
  </conditionalFormatting>
  <conditionalFormatting sqref="H10:I10">
    <cfRule type="containsText" dxfId="2063" priority="683" operator="containsText" text="3- Moderado">
      <formula>NOT(ISERROR(SEARCH("3- Moderado",H10)))</formula>
    </cfRule>
    <cfRule type="containsText" dxfId="2062" priority="684" operator="containsText" text="6- Moderado">
      <formula>NOT(ISERROR(SEARCH("6- Moderado",H10)))</formula>
    </cfRule>
    <cfRule type="containsText" dxfId="2061" priority="685" operator="containsText" text="4- Moderado">
      <formula>NOT(ISERROR(SEARCH("4- Moderado",H10)))</formula>
    </cfRule>
    <cfRule type="containsText" dxfId="2060" priority="686" operator="containsText" text="3- Bajo">
      <formula>NOT(ISERROR(SEARCH("3- Bajo",H10)))</formula>
    </cfRule>
    <cfRule type="containsText" dxfId="2059" priority="687" operator="containsText" text="4- Bajo">
      <formula>NOT(ISERROR(SEARCH("4- Bajo",H10)))</formula>
    </cfRule>
    <cfRule type="containsText" dxfId="2058" priority="688" operator="containsText" text="1- Bajo">
      <formula>NOT(ISERROR(SEARCH("1- Bajo",H10)))</formula>
    </cfRule>
  </conditionalFormatting>
  <conditionalFormatting sqref="A10 C10:E10">
    <cfRule type="containsText" dxfId="2057" priority="677" operator="containsText" text="3- Moderado">
      <formula>NOT(ISERROR(SEARCH("3- Moderado",A10)))</formula>
    </cfRule>
    <cfRule type="containsText" dxfId="2056" priority="678" operator="containsText" text="6- Moderado">
      <formula>NOT(ISERROR(SEARCH("6- Moderado",A10)))</formula>
    </cfRule>
    <cfRule type="containsText" dxfId="2055" priority="679" operator="containsText" text="4- Moderado">
      <formula>NOT(ISERROR(SEARCH("4- Moderado",A10)))</formula>
    </cfRule>
    <cfRule type="containsText" dxfId="2054" priority="680" operator="containsText" text="3- Bajo">
      <formula>NOT(ISERROR(SEARCH("3- Bajo",A10)))</formula>
    </cfRule>
    <cfRule type="containsText" dxfId="2053" priority="681" operator="containsText" text="4- Bajo">
      <formula>NOT(ISERROR(SEARCH("4- Bajo",A10)))</formula>
    </cfRule>
    <cfRule type="containsText" dxfId="2052" priority="682" operator="containsText" text="1- Bajo">
      <formula>NOT(ISERROR(SEARCH("1- Bajo",A10)))</formula>
    </cfRule>
  </conditionalFormatting>
  <conditionalFormatting sqref="F10:G10">
    <cfRule type="containsText" dxfId="2051" priority="671" operator="containsText" text="3- Moderado">
      <formula>NOT(ISERROR(SEARCH("3- Moderado",F10)))</formula>
    </cfRule>
    <cfRule type="containsText" dxfId="2050" priority="672" operator="containsText" text="6- Moderado">
      <formula>NOT(ISERROR(SEARCH("6- Moderado",F10)))</formula>
    </cfRule>
    <cfRule type="containsText" dxfId="2049" priority="673" operator="containsText" text="4- Moderado">
      <formula>NOT(ISERROR(SEARCH("4- Moderado",F10)))</formula>
    </cfRule>
    <cfRule type="containsText" dxfId="2048" priority="674" operator="containsText" text="3- Bajo">
      <formula>NOT(ISERROR(SEARCH("3- Bajo",F10)))</formula>
    </cfRule>
    <cfRule type="containsText" dxfId="2047" priority="675" operator="containsText" text="4- Bajo">
      <formula>NOT(ISERROR(SEARCH("4- Bajo",F10)))</formula>
    </cfRule>
    <cfRule type="containsText" dxfId="2046" priority="676" operator="containsText" text="1- Bajo">
      <formula>NOT(ISERROR(SEARCH("1- Bajo",F10)))</formula>
    </cfRule>
  </conditionalFormatting>
  <conditionalFormatting sqref="K8">
    <cfRule type="containsText" dxfId="2045" priority="665" operator="containsText" text="3- Moderado">
      <formula>NOT(ISERROR(SEARCH("3- Moderado",K8)))</formula>
    </cfRule>
    <cfRule type="containsText" dxfId="2044" priority="666" operator="containsText" text="6- Moderado">
      <formula>NOT(ISERROR(SEARCH("6- Moderado",K8)))</formula>
    </cfRule>
    <cfRule type="containsText" dxfId="2043" priority="667" operator="containsText" text="4- Moderado">
      <formula>NOT(ISERROR(SEARCH("4- Moderado",K8)))</formula>
    </cfRule>
    <cfRule type="containsText" dxfId="2042" priority="668" operator="containsText" text="3- Bajo">
      <formula>NOT(ISERROR(SEARCH("3- Bajo",K8)))</formula>
    </cfRule>
    <cfRule type="containsText" dxfId="2041" priority="669" operator="containsText" text="4- Bajo">
      <formula>NOT(ISERROR(SEARCH("4- Bajo",K8)))</formula>
    </cfRule>
    <cfRule type="containsText" dxfId="2040" priority="670" operator="containsText" text="1- Bajo">
      <formula>NOT(ISERROR(SEARCH("1- Bajo",K8)))</formula>
    </cfRule>
  </conditionalFormatting>
  <conditionalFormatting sqref="L8">
    <cfRule type="containsText" dxfId="2039" priority="659" operator="containsText" text="3- Moderado">
      <formula>NOT(ISERROR(SEARCH("3- Moderado",L8)))</formula>
    </cfRule>
    <cfRule type="containsText" dxfId="2038" priority="660" operator="containsText" text="6- Moderado">
      <formula>NOT(ISERROR(SEARCH("6- Moderado",L8)))</formula>
    </cfRule>
    <cfRule type="containsText" dxfId="2037" priority="661" operator="containsText" text="4- Moderado">
      <formula>NOT(ISERROR(SEARCH("4- Moderado",L8)))</formula>
    </cfRule>
    <cfRule type="containsText" dxfId="2036" priority="662" operator="containsText" text="3- Bajo">
      <formula>NOT(ISERROR(SEARCH("3- Bajo",L8)))</formula>
    </cfRule>
    <cfRule type="containsText" dxfId="2035" priority="663" operator="containsText" text="4- Bajo">
      <formula>NOT(ISERROR(SEARCH("4- Bajo",L8)))</formula>
    </cfRule>
    <cfRule type="containsText" dxfId="2034" priority="664" operator="containsText" text="1- Bajo">
      <formula>NOT(ISERROR(SEARCH("1- Bajo",L8)))</formula>
    </cfRule>
  </conditionalFormatting>
  <conditionalFormatting sqref="M8">
    <cfRule type="containsText" dxfId="2033" priority="653" operator="containsText" text="3- Moderado">
      <formula>NOT(ISERROR(SEARCH("3- Moderado",M8)))</formula>
    </cfRule>
    <cfRule type="containsText" dxfId="2032" priority="654" operator="containsText" text="6- Moderado">
      <formula>NOT(ISERROR(SEARCH("6- Moderado",M8)))</formula>
    </cfRule>
    <cfRule type="containsText" dxfId="2031" priority="655" operator="containsText" text="4- Moderado">
      <formula>NOT(ISERROR(SEARCH("4- Moderado",M8)))</formula>
    </cfRule>
    <cfRule type="containsText" dxfId="2030" priority="656" operator="containsText" text="3- Bajo">
      <formula>NOT(ISERROR(SEARCH("3- Bajo",M8)))</formula>
    </cfRule>
    <cfRule type="containsText" dxfId="2029" priority="657" operator="containsText" text="4- Bajo">
      <formula>NOT(ISERROR(SEARCH("4- Bajo",M8)))</formula>
    </cfRule>
    <cfRule type="containsText" dxfId="2028" priority="658" operator="containsText" text="1- Bajo">
      <formula>NOT(ISERROR(SEARCH("1- Bajo",M8)))</formula>
    </cfRule>
  </conditionalFormatting>
  <conditionalFormatting sqref="J10:J14">
    <cfRule type="containsText" dxfId="2027" priority="648" operator="containsText" text="Bajo">
      <formula>NOT(ISERROR(SEARCH("Bajo",J10)))</formula>
    </cfRule>
    <cfRule type="containsText" dxfId="2026" priority="649" operator="containsText" text="Moderado">
      <formula>NOT(ISERROR(SEARCH("Moderado",J10)))</formula>
    </cfRule>
    <cfRule type="containsText" dxfId="2025" priority="650" operator="containsText" text="Alto">
      <formula>NOT(ISERROR(SEARCH("Alto",J10)))</formula>
    </cfRule>
    <cfRule type="containsText" dxfId="2024"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2023" priority="623" operator="containsText" text="Moderado">
      <formula>NOT(ISERROR(SEARCH("Moderado",M10)))</formula>
    </cfRule>
    <cfRule type="containsText" dxfId="2022" priority="643" operator="containsText" text="Bajo">
      <formula>NOT(ISERROR(SEARCH("Bajo",M10)))</formula>
    </cfRule>
    <cfRule type="containsText" dxfId="2021" priority="644" operator="containsText" text="Moderado">
      <formula>NOT(ISERROR(SEARCH("Moderado",M10)))</formula>
    </cfRule>
    <cfRule type="containsText" dxfId="2020" priority="645" operator="containsText" text="Alto">
      <formula>NOT(ISERROR(SEARCH("Alto",M10)))</formula>
    </cfRule>
    <cfRule type="containsText" dxfId="2019"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2018" priority="637" operator="containsText" text="3- Moderado">
      <formula>NOT(ISERROR(SEARCH("3- Moderado",N10)))</formula>
    </cfRule>
    <cfRule type="containsText" dxfId="2017" priority="638" operator="containsText" text="6- Moderado">
      <formula>NOT(ISERROR(SEARCH("6- Moderado",N10)))</formula>
    </cfRule>
    <cfRule type="containsText" dxfId="2016" priority="639" operator="containsText" text="4- Moderado">
      <formula>NOT(ISERROR(SEARCH("4- Moderado",N10)))</formula>
    </cfRule>
    <cfRule type="containsText" dxfId="2015" priority="640" operator="containsText" text="3- Bajo">
      <formula>NOT(ISERROR(SEARCH("3- Bajo",N10)))</formula>
    </cfRule>
    <cfRule type="containsText" dxfId="2014" priority="641" operator="containsText" text="4- Bajo">
      <formula>NOT(ISERROR(SEARCH("4- Bajo",N10)))</formula>
    </cfRule>
    <cfRule type="containsText" dxfId="2013" priority="642" operator="containsText" text="1- Bajo">
      <formula>NOT(ISERROR(SEARCH("1- Bajo",N10)))</formula>
    </cfRule>
  </conditionalFormatting>
  <conditionalFormatting sqref="H10:H14">
    <cfRule type="containsText" dxfId="2012" priority="624" operator="containsText" text="Muy Alta">
      <formula>NOT(ISERROR(SEARCH("Muy Alta",H10)))</formula>
    </cfRule>
    <cfRule type="containsText" dxfId="2011" priority="625" operator="containsText" text="Alta">
      <formula>NOT(ISERROR(SEARCH("Alta",H10)))</formula>
    </cfRule>
    <cfRule type="containsText" dxfId="2010" priority="626" operator="containsText" text="Muy Alta">
      <formula>NOT(ISERROR(SEARCH("Muy Alta",H10)))</formula>
    </cfRule>
    <cfRule type="containsText" dxfId="2009" priority="631" operator="containsText" text="Muy Baja">
      <formula>NOT(ISERROR(SEARCH("Muy Baja",H10)))</formula>
    </cfRule>
    <cfRule type="containsText" dxfId="2008" priority="632" operator="containsText" text="Baja">
      <formula>NOT(ISERROR(SEARCH("Baja",H10)))</formula>
    </cfRule>
    <cfRule type="containsText" dxfId="2007" priority="633" operator="containsText" text="Media">
      <formula>NOT(ISERROR(SEARCH("Media",H10)))</formula>
    </cfRule>
    <cfRule type="containsText" dxfId="2006" priority="634" operator="containsText" text="Alta">
      <formula>NOT(ISERROR(SEARCH("Alta",H10)))</formula>
    </cfRule>
    <cfRule type="containsText" dxfId="2005" priority="636" operator="containsText" text="Muy Alta">
      <formula>NOT(ISERROR(SEARCH("Muy Alta",H10)))</formula>
    </cfRule>
  </conditionalFormatting>
  <conditionalFormatting sqref="I10:I14">
    <cfRule type="containsText" dxfId="2004" priority="627" operator="containsText" text="Catastrófico">
      <formula>NOT(ISERROR(SEARCH("Catastrófico",I10)))</formula>
    </cfRule>
    <cfRule type="containsText" dxfId="2003" priority="628" operator="containsText" text="Mayor">
      <formula>NOT(ISERROR(SEARCH("Mayor",I10)))</formula>
    </cfRule>
    <cfRule type="containsText" dxfId="2002" priority="629" operator="containsText" text="Menor">
      <formula>NOT(ISERROR(SEARCH("Menor",I10)))</formula>
    </cfRule>
    <cfRule type="containsText" dxfId="2001" priority="630" operator="containsText" text="Leve">
      <formula>NOT(ISERROR(SEARCH("Leve",I10)))</formula>
    </cfRule>
    <cfRule type="containsText" dxfId="2000" priority="635" operator="containsText" text="Moderado">
      <formula>NOT(ISERROR(SEARCH("Moderado",I10)))</formula>
    </cfRule>
  </conditionalFormatting>
  <conditionalFormatting sqref="K10:K14">
    <cfRule type="containsText" dxfId="1999" priority="622" operator="containsText" text="Media">
      <formula>NOT(ISERROR(SEARCH("Media",K10)))</formula>
    </cfRule>
  </conditionalFormatting>
  <conditionalFormatting sqref="L10:L14">
    <cfRule type="containsText" dxfId="1998" priority="621" operator="containsText" text="Moderado">
      <formula>NOT(ISERROR(SEARCH("Moderado",L10)))</formula>
    </cfRule>
  </conditionalFormatting>
  <conditionalFormatting sqref="J10:J14">
    <cfRule type="containsText" dxfId="1997" priority="620" operator="containsText" text="Moderado">
      <formula>NOT(ISERROR(SEARCH("Moderado",J10)))</formula>
    </cfRule>
  </conditionalFormatting>
  <conditionalFormatting sqref="J10:J14">
    <cfRule type="containsText" dxfId="1996" priority="618" operator="containsText" text="Bajo">
      <formula>NOT(ISERROR(SEARCH("Bajo",J10)))</formula>
    </cfRule>
    <cfRule type="containsText" dxfId="1995" priority="619" operator="containsText" text="Extremo">
      <formula>NOT(ISERROR(SEARCH("Extremo",J10)))</formula>
    </cfRule>
  </conditionalFormatting>
  <conditionalFormatting sqref="K10:K14">
    <cfRule type="containsText" dxfId="1994" priority="616" operator="containsText" text="Baja">
      <formula>NOT(ISERROR(SEARCH("Baja",K10)))</formula>
    </cfRule>
    <cfRule type="containsText" dxfId="1993" priority="617" operator="containsText" text="Muy Baja">
      <formula>NOT(ISERROR(SEARCH("Muy Baja",K10)))</formula>
    </cfRule>
  </conditionalFormatting>
  <conditionalFormatting sqref="K10:K14">
    <cfRule type="containsText" dxfId="1992" priority="614" operator="containsText" text="Muy Alta">
      <formula>NOT(ISERROR(SEARCH("Muy Alta",K10)))</formula>
    </cfRule>
    <cfRule type="containsText" dxfId="1991" priority="615" operator="containsText" text="Alta">
      <formula>NOT(ISERROR(SEARCH("Alta",K10)))</formula>
    </cfRule>
  </conditionalFormatting>
  <conditionalFormatting sqref="L10:L14">
    <cfRule type="containsText" dxfId="1990" priority="610" operator="containsText" text="Catastrófico">
      <formula>NOT(ISERROR(SEARCH("Catastrófico",L10)))</formula>
    </cfRule>
    <cfRule type="containsText" dxfId="1989" priority="611" operator="containsText" text="Mayor">
      <formula>NOT(ISERROR(SEARCH("Mayor",L10)))</formula>
    </cfRule>
    <cfRule type="containsText" dxfId="1988" priority="612" operator="containsText" text="Menor">
      <formula>NOT(ISERROR(SEARCH("Menor",L10)))</formula>
    </cfRule>
    <cfRule type="containsText" dxfId="1987" priority="613" operator="containsText" text="Leve">
      <formula>NOT(ISERROR(SEARCH("Leve",L10)))</formula>
    </cfRule>
  </conditionalFormatting>
  <conditionalFormatting sqref="K15:L15">
    <cfRule type="containsText" dxfId="1986" priority="604" operator="containsText" text="3- Moderado">
      <formula>NOT(ISERROR(SEARCH("3- Moderado",K15)))</formula>
    </cfRule>
    <cfRule type="containsText" dxfId="1985" priority="605" operator="containsText" text="6- Moderado">
      <formula>NOT(ISERROR(SEARCH("6- Moderado",K15)))</formula>
    </cfRule>
    <cfRule type="containsText" dxfId="1984" priority="606" operator="containsText" text="4- Moderado">
      <formula>NOT(ISERROR(SEARCH("4- Moderado",K15)))</formula>
    </cfRule>
    <cfRule type="containsText" dxfId="1983" priority="607" operator="containsText" text="3- Bajo">
      <formula>NOT(ISERROR(SEARCH("3- Bajo",K15)))</formula>
    </cfRule>
    <cfRule type="containsText" dxfId="1982" priority="608" operator="containsText" text="4- Bajo">
      <formula>NOT(ISERROR(SEARCH("4- Bajo",K15)))</formula>
    </cfRule>
    <cfRule type="containsText" dxfId="1981" priority="609" operator="containsText" text="1- Bajo">
      <formula>NOT(ISERROR(SEARCH("1- Bajo",K15)))</formula>
    </cfRule>
  </conditionalFormatting>
  <conditionalFormatting sqref="H15:I15">
    <cfRule type="containsText" dxfId="1980" priority="598" operator="containsText" text="3- Moderado">
      <formula>NOT(ISERROR(SEARCH("3- Moderado",H15)))</formula>
    </cfRule>
    <cfRule type="containsText" dxfId="1979" priority="599" operator="containsText" text="6- Moderado">
      <formula>NOT(ISERROR(SEARCH("6- Moderado",H15)))</formula>
    </cfRule>
    <cfRule type="containsText" dxfId="1978" priority="600" operator="containsText" text="4- Moderado">
      <formula>NOT(ISERROR(SEARCH("4- Moderado",H15)))</formula>
    </cfRule>
    <cfRule type="containsText" dxfId="1977" priority="601" operator="containsText" text="3- Bajo">
      <formula>NOT(ISERROR(SEARCH("3- Bajo",H15)))</formula>
    </cfRule>
    <cfRule type="containsText" dxfId="1976" priority="602" operator="containsText" text="4- Bajo">
      <formula>NOT(ISERROR(SEARCH("4- Bajo",H15)))</formula>
    </cfRule>
    <cfRule type="containsText" dxfId="1975" priority="603" operator="containsText" text="1- Bajo">
      <formula>NOT(ISERROR(SEARCH("1- Bajo",H15)))</formula>
    </cfRule>
  </conditionalFormatting>
  <conditionalFormatting sqref="A15 C15:E15">
    <cfRule type="containsText" dxfId="1974" priority="592" operator="containsText" text="3- Moderado">
      <formula>NOT(ISERROR(SEARCH("3- Moderado",A15)))</formula>
    </cfRule>
    <cfRule type="containsText" dxfId="1973" priority="593" operator="containsText" text="6- Moderado">
      <formula>NOT(ISERROR(SEARCH("6- Moderado",A15)))</formula>
    </cfRule>
    <cfRule type="containsText" dxfId="1972" priority="594" operator="containsText" text="4- Moderado">
      <formula>NOT(ISERROR(SEARCH("4- Moderado",A15)))</formula>
    </cfRule>
    <cfRule type="containsText" dxfId="1971" priority="595" operator="containsText" text="3- Bajo">
      <formula>NOT(ISERROR(SEARCH("3- Bajo",A15)))</formula>
    </cfRule>
    <cfRule type="containsText" dxfId="1970" priority="596" operator="containsText" text="4- Bajo">
      <formula>NOT(ISERROR(SEARCH("4- Bajo",A15)))</formula>
    </cfRule>
    <cfRule type="containsText" dxfId="1969" priority="597" operator="containsText" text="1- Bajo">
      <formula>NOT(ISERROR(SEARCH("1- Bajo",A15)))</formula>
    </cfRule>
  </conditionalFormatting>
  <conditionalFormatting sqref="F15:G15">
    <cfRule type="containsText" dxfId="1968" priority="586" operator="containsText" text="3- Moderado">
      <formula>NOT(ISERROR(SEARCH("3- Moderado",F15)))</formula>
    </cfRule>
    <cfRule type="containsText" dxfId="1967" priority="587" operator="containsText" text="6- Moderado">
      <formula>NOT(ISERROR(SEARCH("6- Moderado",F15)))</formula>
    </cfRule>
    <cfRule type="containsText" dxfId="1966" priority="588" operator="containsText" text="4- Moderado">
      <formula>NOT(ISERROR(SEARCH("4- Moderado",F15)))</formula>
    </cfRule>
    <cfRule type="containsText" dxfId="1965" priority="589" operator="containsText" text="3- Bajo">
      <formula>NOT(ISERROR(SEARCH("3- Bajo",F15)))</formula>
    </cfRule>
    <cfRule type="containsText" dxfId="1964" priority="590" operator="containsText" text="4- Bajo">
      <formula>NOT(ISERROR(SEARCH("4- Bajo",F15)))</formula>
    </cfRule>
    <cfRule type="containsText" dxfId="1963" priority="591" operator="containsText" text="1- Bajo">
      <formula>NOT(ISERROR(SEARCH("1- Bajo",F15)))</formula>
    </cfRule>
  </conditionalFormatting>
  <conditionalFormatting sqref="J15:J19">
    <cfRule type="containsText" dxfId="1962" priority="581" operator="containsText" text="Bajo">
      <formula>NOT(ISERROR(SEARCH("Bajo",J15)))</formula>
    </cfRule>
    <cfRule type="containsText" dxfId="1961" priority="582" operator="containsText" text="Moderado">
      <formula>NOT(ISERROR(SEARCH("Moderado",J15)))</formula>
    </cfRule>
    <cfRule type="containsText" dxfId="1960" priority="583" operator="containsText" text="Alto">
      <formula>NOT(ISERROR(SEARCH("Alto",J15)))</formula>
    </cfRule>
    <cfRule type="containsText" dxfId="1959"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1958" priority="556" operator="containsText" text="Moderado">
      <formula>NOT(ISERROR(SEARCH("Moderado",M15)))</formula>
    </cfRule>
    <cfRule type="containsText" dxfId="1957" priority="576" operator="containsText" text="Bajo">
      <formula>NOT(ISERROR(SEARCH("Bajo",M15)))</formula>
    </cfRule>
    <cfRule type="containsText" dxfId="1956" priority="577" operator="containsText" text="Moderado">
      <formula>NOT(ISERROR(SEARCH("Moderado",M15)))</formula>
    </cfRule>
    <cfRule type="containsText" dxfId="1955" priority="578" operator="containsText" text="Alto">
      <formula>NOT(ISERROR(SEARCH("Alto",M15)))</formula>
    </cfRule>
    <cfRule type="containsText" dxfId="1954"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1953" priority="570" operator="containsText" text="3- Moderado">
      <formula>NOT(ISERROR(SEARCH("3- Moderado",N15)))</formula>
    </cfRule>
    <cfRule type="containsText" dxfId="1952" priority="571" operator="containsText" text="6- Moderado">
      <formula>NOT(ISERROR(SEARCH("6- Moderado",N15)))</formula>
    </cfRule>
    <cfRule type="containsText" dxfId="1951" priority="572" operator="containsText" text="4- Moderado">
      <formula>NOT(ISERROR(SEARCH("4- Moderado",N15)))</formula>
    </cfRule>
    <cfRule type="containsText" dxfId="1950" priority="573" operator="containsText" text="3- Bajo">
      <formula>NOT(ISERROR(SEARCH("3- Bajo",N15)))</formula>
    </cfRule>
    <cfRule type="containsText" dxfId="1949" priority="574" operator="containsText" text="4- Bajo">
      <formula>NOT(ISERROR(SEARCH("4- Bajo",N15)))</formula>
    </cfRule>
    <cfRule type="containsText" dxfId="1948" priority="575" operator="containsText" text="1- Bajo">
      <formula>NOT(ISERROR(SEARCH("1- Bajo",N15)))</formula>
    </cfRule>
  </conditionalFormatting>
  <conditionalFormatting sqref="H15:H19">
    <cfRule type="containsText" dxfId="1947" priority="557" operator="containsText" text="Muy Alta">
      <formula>NOT(ISERROR(SEARCH("Muy Alta",H15)))</formula>
    </cfRule>
    <cfRule type="containsText" dxfId="1946" priority="558" operator="containsText" text="Alta">
      <formula>NOT(ISERROR(SEARCH("Alta",H15)))</formula>
    </cfRule>
    <cfRule type="containsText" dxfId="1945" priority="559" operator="containsText" text="Muy Alta">
      <formula>NOT(ISERROR(SEARCH("Muy Alta",H15)))</formula>
    </cfRule>
    <cfRule type="containsText" dxfId="1944" priority="564" operator="containsText" text="Muy Baja">
      <formula>NOT(ISERROR(SEARCH("Muy Baja",H15)))</formula>
    </cfRule>
    <cfRule type="containsText" dxfId="1943" priority="565" operator="containsText" text="Baja">
      <formula>NOT(ISERROR(SEARCH("Baja",H15)))</formula>
    </cfRule>
    <cfRule type="containsText" dxfId="1942" priority="566" operator="containsText" text="Media">
      <formula>NOT(ISERROR(SEARCH("Media",H15)))</formula>
    </cfRule>
    <cfRule type="containsText" dxfId="1941" priority="567" operator="containsText" text="Alta">
      <formula>NOT(ISERROR(SEARCH("Alta",H15)))</formula>
    </cfRule>
    <cfRule type="containsText" dxfId="1940" priority="569" operator="containsText" text="Muy Alta">
      <formula>NOT(ISERROR(SEARCH("Muy Alta",H15)))</formula>
    </cfRule>
  </conditionalFormatting>
  <conditionalFormatting sqref="I15:I19">
    <cfRule type="containsText" dxfId="1939" priority="560" operator="containsText" text="Catastrófico">
      <formula>NOT(ISERROR(SEARCH("Catastrófico",I15)))</formula>
    </cfRule>
    <cfRule type="containsText" dxfId="1938" priority="561" operator="containsText" text="Mayor">
      <formula>NOT(ISERROR(SEARCH("Mayor",I15)))</formula>
    </cfRule>
    <cfRule type="containsText" dxfId="1937" priority="562" operator="containsText" text="Menor">
      <formula>NOT(ISERROR(SEARCH("Menor",I15)))</formula>
    </cfRule>
    <cfRule type="containsText" dxfId="1936" priority="563" operator="containsText" text="Leve">
      <formula>NOT(ISERROR(SEARCH("Leve",I15)))</formula>
    </cfRule>
    <cfRule type="containsText" dxfId="1935" priority="568" operator="containsText" text="Moderado">
      <formula>NOT(ISERROR(SEARCH("Moderado",I15)))</formula>
    </cfRule>
  </conditionalFormatting>
  <conditionalFormatting sqref="K15:K19">
    <cfRule type="containsText" dxfId="1934" priority="555" operator="containsText" text="Media">
      <formula>NOT(ISERROR(SEARCH("Media",K15)))</formula>
    </cfRule>
  </conditionalFormatting>
  <conditionalFormatting sqref="L15:L19">
    <cfRule type="containsText" dxfId="1933" priority="554" operator="containsText" text="Moderado">
      <formula>NOT(ISERROR(SEARCH("Moderado",L15)))</formula>
    </cfRule>
  </conditionalFormatting>
  <conditionalFormatting sqref="J15:J19">
    <cfRule type="containsText" dxfId="1932" priority="553" operator="containsText" text="Moderado">
      <formula>NOT(ISERROR(SEARCH("Moderado",J15)))</formula>
    </cfRule>
  </conditionalFormatting>
  <conditionalFormatting sqref="J15:J19">
    <cfRule type="containsText" dxfId="1931" priority="551" operator="containsText" text="Bajo">
      <formula>NOT(ISERROR(SEARCH("Bajo",J15)))</formula>
    </cfRule>
    <cfRule type="containsText" dxfId="1930" priority="552" operator="containsText" text="Extremo">
      <formula>NOT(ISERROR(SEARCH("Extremo",J15)))</formula>
    </cfRule>
  </conditionalFormatting>
  <conditionalFormatting sqref="K15:K19">
    <cfRule type="containsText" dxfId="1929" priority="549" operator="containsText" text="Baja">
      <formula>NOT(ISERROR(SEARCH("Baja",K15)))</formula>
    </cfRule>
    <cfRule type="containsText" dxfId="1928" priority="550" operator="containsText" text="Muy Baja">
      <formula>NOT(ISERROR(SEARCH("Muy Baja",K15)))</formula>
    </cfRule>
  </conditionalFormatting>
  <conditionalFormatting sqref="K15:K19">
    <cfRule type="containsText" dxfId="1927" priority="547" operator="containsText" text="Muy Alta">
      <formula>NOT(ISERROR(SEARCH("Muy Alta",K15)))</formula>
    </cfRule>
    <cfRule type="containsText" dxfId="1926" priority="548" operator="containsText" text="Alta">
      <formula>NOT(ISERROR(SEARCH("Alta",K15)))</formula>
    </cfRule>
  </conditionalFormatting>
  <conditionalFormatting sqref="L15:L19">
    <cfRule type="containsText" dxfId="1925" priority="543" operator="containsText" text="Catastrófico">
      <formula>NOT(ISERROR(SEARCH("Catastrófico",L15)))</formula>
    </cfRule>
    <cfRule type="containsText" dxfId="1924" priority="544" operator="containsText" text="Mayor">
      <formula>NOT(ISERROR(SEARCH("Mayor",L15)))</formula>
    </cfRule>
    <cfRule type="containsText" dxfId="1923" priority="545" operator="containsText" text="Menor">
      <formula>NOT(ISERROR(SEARCH("Menor",L15)))</formula>
    </cfRule>
    <cfRule type="containsText" dxfId="1922" priority="546" operator="containsText" text="Leve">
      <formula>NOT(ISERROR(SEARCH("Leve",L15)))</formula>
    </cfRule>
  </conditionalFormatting>
  <conditionalFormatting sqref="K20:L20">
    <cfRule type="containsText" dxfId="1921" priority="537" operator="containsText" text="3- Moderado">
      <formula>NOT(ISERROR(SEARCH("3- Moderado",K20)))</formula>
    </cfRule>
    <cfRule type="containsText" dxfId="1920" priority="538" operator="containsText" text="6- Moderado">
      <formula>NOT(ISERROR(SEARCH("6- Moderado",K20)))</formula>
    </cfRule>
    <cfRule type="containsText" dxfId="1919" priority="539" operator="containsText" text="4- Moderado">
      <formula>NOT(ISERROR(SEARCH("4- Moderado",K20)))</formula>
    </cfRule>
    <cfRule type="containsText" dxfId="1918" priority="540" operator="containsText" text="3- Bajo">
      <formula>NOT(ISERROR(SEARCH("3- Bajo",K20)))</formula>
    </cfRule>
    <cfRule type="containsText" dxfId="1917" priority="541" operator="containsText" text="4- Bajo">
      <formula>NOT(ISERROR(SEARCH("4- Bajo",K20)))</formula>
    </cfRule>
    <cfRule type="containsText" dxfId="1916" priority="542" operator="containsText" text="1- Bajo">
      <formula>NOT(ISERROR(SEARCH("1- Bajo",K20)))</formula>
    </cfRule>
  </conditionalFormatting>
  <conditionalFormatting sqref="H20:I20">
    <cfRule type="containsText" dxfId="1915" priority="531" operator="containsText" text="3- Moderado">
      <formula>NOT(ISERROR(SEARCH("3- Moderado",H20)))</formula>
    </cfRule>
    <cfRule type="containsText" dxfId="1914" priority="532" operator="containsText" text="6- Moderado">
      <formula>NOT(ISERROR(SEARCH("6- Moderado",H20)))</formula>
    </cfRule>
    <cfRule type="containsText" dxfId="1913" priority="533" operator="containsText" text="4- Moderado">
      <formula>NOT(ISERROR(SEARCH("4- Moderado",H20)))</formula>
    </cfRule>
    <cfRule type="containsText" dxfId="1912" priority="534" operator="containsText" text="3- Bajo">
      <formula>NOT(ISERROR(SEARCH("3- Bajo",H20)))</formula>
    </cfRule>
    <cfRule type="containsText" dxfId="1911" priority="535" operator="containsText" text="4- Bajo">
      <formula>NOT(ISERROR(SEARCH("4- Bajo",H20)))</formula>
    </cfRule>
    <cfRule type="containsText" dxfId="1910" priority="536" operator="containsText" text="1- Bajo">
      <formula>NOT(ISERROR(SEARCH("1- Bajo",H20)))</formula>
    </cfRule>
  </conditionalFormatting>
  <conditionalFormatting sqref="A20 C20:E20">
    <cfRule type="containsText" dxfId="1909" priority="525" operator="containsText" text="3- Moderado">
      <formula>NOT(ISERROR(SEARCH("3- Moderado",A20)))</formula>
    </cfRule>
    <cfRule type="containsText" dxfId="1908" priority="526" operator="containsText" text="6- Moderado">
      <formula>NOT(ISERROR(SEARCH("6- Moderado",A20)))</formula>
    </cfRule>
    <cfRule type="containsText" dxfId="1907" priority="527" operator="containsText" text="4- Moderado">
      <formula>NOT(ISERROR(SEARCH("4- Moderado",A20)))</formula>
    </cfRule>
    <cfRule type="containsText" dxfId="1906" priority="528" operator="containsText" text="3- Bajo">
      <formula>NOT(ISERROR(SEARCH("3- Bajo",A20)))</formula>
    </cfRule>
    <cfRule type="containsText" dxfId="1905" priority="529" operator="containsText" text="4- Bajo">
      <formula>NOT(ISERROR(SEARCH("4- Bajo",A20)))</formula>
    </cfRule>
    <cfRule type="containsText" dxfId="1904" priority="530" operator="containsText" text="1- Bajo">
      <formula>NOT(ISERROR(SEARCH("1- Bajo",A20)))</formula>
    </cfRule>
  </conditionalFormatting>
  <conditionalFormatting sqref="F20:G20">
    <cfRule type="containsText" dxfId="1903" priority="519" operator="containsText" text="3- Moderado">
      <formula>NOT(ISERROR(SEARCH("3- Moderado",F20)))</formula>
    </cfRule>
    <cfRule type="containsText" dxfId="1902" priority="520" operator="containsText" text="6- Moderado">
      <formula>NOT(ISERROR(SEARCH("6- Moderado",F20)))</formula>
    </cfRule>
    <cfRule type="containsText" dxfId="1901" priority="521" operator="containsText" text="4- Moderado">
      <formula>NOT(ISERROR(SEARCH("4- Moderado",F20)))</formula>
    </cfRule>
    <cfRule type="containsText" dxfId="1900" priority="522" operator="containsText" text="3- Bajo">
      <formula>NOT(ISERROR(SEARCH("3- Bajo",F20)))</formula>
    </cfRule>
    <cfRule type="containsText" dxfId="1899" priority="523" operator="containsText" text="4- Bajo">
      <formula>NOT(ISERROR(SEARCH("4- Bajo",F20)))</formula>
    </cfRule>
    <cfRule type="containsText" dxfId="1898" priority="524" operator="containsText" text="1- Bajo">
      <formula>NOT(ISERROR(SEARCH("1- Bajo",F20)))</formula>
    </cfRule>
  </conditionalFormatting>
  <conditionalFormatting sqref="J20:J24">
    <cfRule type="containsText" dxfId="1897" priority="514" operator="containsText" text="Bajo">
      <formula>NOT(ISERROR(SEARCH("Bajo",J20)))</formula>
    </cfRule>
    <cfRule type="containsText" dxfId="1896" priority="515" operator="containsText" text="Moderado">
      <formula>NOT(ISERROR(SEARCH("Moderado",J20)))</formula>
    </cfRule>
    <cfRule type="containsText" dxfId="1895" priority="516" operator="containsText" text="Alto">
      <formula>NOT(ISERROR(SEARCH("Alto",J20)))</formula>
    </cfRule>
    <cfRule type="containsText" dxfId="1894"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1893" priority="489" operator="containsText" text="Moderado">
      <formula>NOT(ISERROR(SEARCH("Moderado",M20)))</formula>
    </cfRule>
    <cfRule type="containsText" dxfId="1892" priority="509" operator="containsText" text="Bajo">
      <formula>NOT(ISERROR(SEARCH("Bajo",M20)))</formula>
    </cfRule>
    <cfRule type="containsText" dxfId="1891" priority="510" operator="containsText" text="Moderado">
      <formula>NOT(ISERROR(SEARCH("Moderado",M20)))</formula>
    </cfRule>
    <cfRule type="containsText" dxfId="1890" priority="511" operator="containsText" text="Alto">
      <formula>NOT(ISERROR(SEARCH("Alto",M20)))</formula>
    </cfRule>
    <cfRule type="containsText" dxfId="1889"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1888" priority="503" operator="containsText" text="3- Moderado">
      <formula>NOT(ISERROR(SEARCH("3- Moderado",N20)))</formula>
    </cfRule>
    <cfRule type="containsText" dxfId="1887" priority="504" operator="containsText" text="6- Moderado">
      <formula>NOT(ISERROR(SEARCH("6- Moderado",N20)))</formula>
    </cfRule>
    <cfRule type="containsText" dxfId="1886" priority="505" operator="containsText" text="4- Moderado">
      <formula>NOT(ISERROR(SEARCH("4- Moderado",N20)))</formula>
    </cfRule>
    <cfRule type="containsText" dxfId="1885" priority="506" operator="containsText" text="3- Bajo">
      <formula>NOT(ISERROR(SEARCH("3- Bajo",N20)))</formula>
    </cfRule>
    <cfRule type="containsText" dxfId="1884" priority="507" operator="containsText" text="4- Bajo">
      <formula>NOT(ISERROR(SEARCH("4- Bajo",N20)))</formula>
    </cfRule>
    <cfRule type="containsText" dxfId="1883" priority="508" operator="containsText" text="1- Bajo">
      <formula>NOT(ISERROR(SEARCH("1- Bajo",N20)))</formula>
    </cfRule>
  </conditionalFormatting>
  <conditionalFormatting sqref="H20:H24">
    <cfRule type="containsText" dxfId="1882" priority="490" operator="containsText" text="Muy Alta">
      <formula>NOT(ISERROR(SEARCH("Muy Alta",H20)))</formula>
    </cfRule>
    <cfRule type="containsText" dxfId="1881" priority="491" operator="containsText" text="Alta">
      <formula>NOT(ISERROR(SEARCH("Alta",H20)))</formula>
    </cfRule>
    <cfRule type="containsText" dxfId="1880" priority="492" operator="containsText" text="Muy Alta">
      <formula>NOT(ISERROR(SEARCH("Muy Alta",H20)))</formula>
    </cfRule>
    <cfRule type="containsText" dxfId="1879" priority="497" operator="containsText" text="Muy Baja">
      <formula>NOT(ISERROR(SEARCH("Muy Baja",H20)))</formula>
    </cfRule>
    <cfRule type="containsText" dxfId="1878" priority="498" operator="containsText" text="Baja">
      <formula>NOT(ISERROR(SEARCH("Baja",H20)))</formula>
    </cfRule>
    <cfRule type="containsText" dxfId="1877" priority="499" operator="containsText" text="Media">
      <formula>NOT(ISERROR(SEARCH("Media",H20)))</formula>
    </cfRule>
    <cfRule type="containsText" dxfId="1876" priority="500" operator="containsText" text="Alta">
      <formula>NOT(ISERROR(SEARCH("Alta",H20)))</formula>
    </cfRule>
    <cfRule type="containsText" dxfId="1875" priority="502" operator="containsText" text="Muy Alta">
      <formula>NOT(ISERROR(SEARCH("Muy Alta",H20)))</formula>
    </cfRule>
  </conditionalFormatting>
  <conditionalFormatting sqref="I20:I24">
    <cfRule type="containsText" dxfId="1874" priority="493" operator="containsText" text="Catastrófico">
      <formula>NOT(ISERROR(SEARCH("Catastrófico",I20)))</formula>
    </cfRule>
    <cfRule type="containsText" dxfId="1873" priority="494" operator="containsText" text="Mayor">
      <formula>NOT(ISERROR(SEARCH("Mayor",I20)))</formula>
    </cfRule>
    <cfRule type="containsText" dxfId="1872" priority="495" operator="containsText" text="Menor">
      <formula>NOT(ISERROR(SEARCH("Menor",I20)))</formula>
    </cfRule>
    <cfRule type="containsText" dxfId="1871" priority="496" operator="containsText" text="Leve">
      <formula>NOT(ISERROR(SEARCH("Leve",I20)))</formula>
    </cfRule>
    <cfRule type="containsText" dxfId="1870" priority="501" operator="containsText" text="Moderado">
      <formula>NOT(ISERROR(SEARCH("Moderado",I20)))</formula>
    </cfRule>
  </conditionalFormatting>
  <conditionalFormatting sqref="K20:K24">
    <cfRule type="containsText" dxfId="1869" priority="488" operator="containsText" text="Media">
      <formula>NOT(ISERROR(SEARCH("Media",K20)))</formula>
    </cfRule>
  </conditionalFormatting>
  <conditionalFormatting sqref="L20:L24">
    <cfRule type="containsText" dxfId="1868" priority="487" operator="containsText" text="Moderado">
      <formula>NOT(ISERROR(SEARCH("Moderado",L20)))</formula>
    </cfRule>
  </conditionalFormatting>
  <conditionalFormatting sqref="J20:J24">
    <cfRule type="containsText" dxfId="1867" priority="486" operator="containsText" text="Moderado">
      <formula>NOT(ISERROR(SEARCH("Moderado",J20)))</formula>
    </cfRule>
  </conditionalFormatting>
  <conditionalFormatting sqref="J20:J24">
    <cfRule type="containsText" dxfId="1866" priority="484" operator="containsText" text="Bajo">
      <formula>NOT(ISERROR(SEARCH("Bajo",J20)))</formula>
    </cfRule>
    <cfRule type="containsText" dxfId="1865" priority="485" operator="containsText" text="Extremo">
      <formula>NOT(ISERROR(SEARCH("Extremo",J20)))</formula>
    </cfRule>
  </conditionalFormatting>
  <conditionalFormatting sqref="K20:K24">
    <cfRule type="containsText" dxfId="1864" priority="482" operator="containsText" text="Baja">
      <formula>NOT(ISERROR(SEARCH("Baja",K20)))</formula>
    </cfRule>
    <cfRule type="containsText" dxfId="1863" priority="483" operator="containsText" text="Muy Baja">
      <formula>NOT(ISERROR(SEARCH("Muy Baja",K20)))</formula>
    </cfRule>
  </conditionalFormatting>
  <conditionalFormatting sqref="K20:K24">
    <cfRule type="containsText" dxfId="1862" priority="480" operator="containsText" text="Muy Alta">
      <formula>NOT(ISERROR(SEARCH("Muy Alta",K20)))</formula>
    </cfRule>
    <cfRule type="containsText" dxfId="1861" priority="481" operator="containsText" text="Alta">
      <formula>NOT(ISERROR(SEARCH("Alta",K20)))</formula>
    </cfRule>
  </conditionalFormatting>
  <conditionalFormatting sqref="L20:L24">
    <cfRule type="containsText" dxfId="1860" priority="476" operator="containsText" text="Catastrófico">
      <formula>NOT(ISERROR(SEARCH("Catastrófico",L20)))</formula>
    </cfRule>
    <cfRule type="containsText" dxfId="1859" priority="477" operator="containsText" text="Mayor">
      <formula>NOT(ISERROR(SEARCH("Mayor",L20)))</formula>
    </cfRule>
    <cfRule type="containsText" dxfId="1858" priority="478" operator="containsText" text="Menor">
      <formula>NOT(ISERROR(SEARCH("Menor",L20)))</formula>
    </cfRule>
    <cfRule type="containsText" dxfId="1857" priority="479" operator="containsText" text="Leve">
      <formula>NOT(ISERROR(SEARCH("Leve",L20)))</formula>
    </cfRule>
  </conditionalFormatting>
  <conditionalFormatting sqref="K30:L30">
    <cfRule type="containsText" dxfId="1856" priority="470" operator="containsText" text="3- Moderado">
      <formula>NOT(ISERROR(SEARCH("3- Moderado",K30)))</formula>
    </cfRule>
    <cfRule type="containsText" dxfId="1855" priority="471" operator="containsText" text="6- Moderado">
      <formula>NOT(ISERROR(SEARCH("6- Moderado",K30)))</formula>
    </cfRule>
    <cfRule type="containsText" dxfId="1854" priority="472" operator="containsText" text="4- Moderado">
      <formula>NOT(ISERROR(SEARCH("4- Moderado",K30)))</formula>
    </cfRule>
    <cfRule type="containsText" dxfId="1853" priority="473" operator="containsText" text="3- Bajo">
      <formula>NOT(ISERROR(SEARCH("3- Bajo",K30)))</formula>
    </cfRule>
    <cfRule type="containsText" dxfId="1852" priority="474" operator="containsText" text="4- Bajo">
      <formula>NOT(ISERROR(SEARCH("4- Bajo",K30)))</formula>
    </cfRule>
    <cfRule type="containsText" dxfId="1851" priority="475" operator="containsText" text="1- Bajo">
      <formula>NOT(ISERROR(SEARCH("1- Bajo",K30)))</formula>
    </cfRule>
  </conditionalFormatting>
  <conditionalFormatting sqref="H30:I30">
    <cfRule type="containsText" dxfId="1850" priority="464" operator="containsText" text="3- Moderado">
      <formula>NOT(ISERROR(SEARCH("3- Moderado",H30)))</formula>
    </cfRule>
    <cfRule type="containsText" dxfId="1849" priority="465" operator="containsText" text="6- Moderado">
      <formula>NOT(ISERROR(SEARCH("6- Moderado",H30)))</formula>
    </cfRule>
    <cfRule type="containsText" dxfId="1848" priority="466" operator="containsText" text="4- Moderado">
      <formula>NOT(ISERROR(SEARCH("4- Moderado",H30)))</formula>
    </cfRule>
    <cfRule type="containsText" dxfId="1847" priority="467" operator="containsText" text="3- Bajo">
      <formula>NOT(ISERROR(SEARCH("3- Bajo",H30)))</formula>
    </cfRule>
    <cfRule type="containsText" dxfId="1846" priority="468" operator="containsText" text="4- Bajo">
      <formula>NOT(ISERROR(SEARCH("4- Bajo",H30)))</formula>
    </cfRule>
    <cfRule type="containsText" dxfId="1845" priority="469" operator="containsText" text="1- Bajo">
      <formula>NOT(ISERROR(SEARCH("1- Bajo",H30)))</formula>
    </cfRule>
  </conditionalFormatting>
  <conditionalFormatting sqref="A30 C30:E30">
    <cfRule type="containsText" dxfId="1844" priority="458" operator="containsText" text="3- Moderado">
      <formula>NOT(ISERROR(SEARCH("3- Moderado",A30)))</formula>
    </cfRule>
    <cfRule type="containsText" dxfId="1843" priority="459" operator="containsText" text="6- Moderado">
      <formula>NOT(ISERROR(SEARCH("6- Moderado",A30)))</formula>
    </cfRule>
    <cfRule type="containsText" dxfId="1842" priority="460" operator="containsText" text="4- Moderado">
      <formula>NOT(ISERROR(SEARCH("4- Moderado",A30)))</formula>
    </cfRule>
    <cfRule type="containsText" dxfId="1841" priority="461" operator="containsText" text="3- Bajo">
      <formula>NOT(ISERROR(SEARCH("3- Bajo",A30)))</formula>
    </cfRule>
    <cfRule type="containsText" dxfId="1840" priority="462" operator="containsText" text="4- Bajo">
      <formula>NOT(ISERROR(SEARCH("4- Bajo",A30)))</formula>
    </cfRule>
    <cfRule type="containsText" dxfId="1839" priority="463" operator="containsText" text="1- Bajo">
      <formula>NOT(ISERROR(SEARCH("1- Bajo",A30)))</formula>
    </cfRule>
  </conditionalFormatting>
  <conditionalFormatting sqref="F30:G30">
    <cfRule type="containsText" dxfId="1838" priority="452" operator="containsText" text="3- Moderado">
      <formula>NOT(ISERROR(SEARCH("3- Moderado",F30)))</formula>
    </cfRule>
    <cfRule type="containsText" dxfId="1837" priority="453" operator="containsText" text="6- Moderado">
      <formula>NOT(ISERROR(SEARCH("6- Moderado",F30)))</formula>
    </cfRule>
    <cfRule type="containsText" dxfId="1836" priority="454" operator="containsText" text="4- Moderado">
      <formula>NOT(ISERROR(SEARCH("4- Moderado",F30)))</formula>
    </cfRule>
    <cfRule type="containsText" dxfId="1835" priority="455" operator="containsText" text="3- Bajo">
      <formula>NOT(ISERROR(SEARCH("3- Bajo",F30)))</formula>
    </cfRule>
    <cfRule type="containsText" dxfId="1834" priority="456" operator="containsText" text="4- Bajo">
      <formula>NOT(ISERROR(SEARCH("4- Bajo",F30)))</formula>
    </cfRule>
    <cfRule type="containsText" dxfId="1833" priority="457" operator="containsText" text="1- Bajo">
      <formula>NOT(ISERROR(SEARCH("1- Bajo",F30)))</formula>
    </cfRule>
  </conditionalFormatting>
  <conditionalFormatting sqref="J30:J34">
    <cfRule type="containsText" dxfId="1832" priority="447" operator="containsText" text="Bajo">
      <formula>NOT(ISERROR(SEARCH("Bajo",J30)))</formula>
    </cfRule>
    <cfRule type="containsText" dxfId="1831" priority="448" operator="containsText" text="Moderado">
      <formula>NOT(ISERROR(SEARCH("Moderado",J30)))</formula>
    </cfRule>
    <cfRule type="containsText" dxfId="1830" priority="449" operator="containsText" text="Alto">
      <formula>NOT(ISERROR(SEARCH("Alto",J30)))</formula>
    </cfRule>
    <cfRule type="containsText" dxfId="1829"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1828" priority="422" operator="containsText" text="Moderado">
      <formula>NOT(ISERROR(SEARCH("Moderado",M30)))</formula>
    </cfRule>
    <cfRule type="containsText" dxfId="1827" priority="442" operator="containsText" text="Bajo">
      <formula>NOT(ISERROR(SEARCH("Bajo",M30)))</formula>
    </cfRule>
    <cfRule type="containsText" dxfId="1826" priority="443" operator="containsText" text="Moderado">
      <formula>NOT(ISERROR(SEARCH("Moderado",M30)))</formula>
    </cfRule>
    <cfRule type="containsText" dxfId="1825" priority="444" operator="containsText" text="Alto">
      <formula>NOT(ISERROR(SEARCH("Alto",M30)))</formula>
    </cfRule>
    <cfRule type="containsText" dxfId="1824"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1823" priority="436" operator="containsText" text="3- Moderado">
      <formula>NOT(ISERROR(SEARCH("3- Moderado",N30)))</formula>
    </cfRule>
    <cfRule type="containsText" dxfId="1822" priority="437" operator="containsText" text="6- Moderado">
      <formula>NOT(ISERROR(SEARCH("6- Moderado",N30)))</formula>
    </cfRule>
    <cfRule type="containsText" dxfId="1821" priority="438" operator="containsText" text="4- Moderado">
      <formula>NOT(ISERROR(SEARCH("4- Moderado",N30)))</formula>
    </cfRule>
    <cfRule type="containsText" dxfId="1820" priority="439" operator="containsText" text="3- Bajo">
      <formula>NOT(ISERROR(SEARCH("3- Bajo",N30)))</formula>
    </cfRule>
    <cfRule type="containsText" dxfId="1819" priority="440" operator="containsText" text="4- Bajo">
      <formula>NOT(ISERROR(SEARCH("4- Bajo",N30)))</formula>
    </cfRule>
    <cfRule type="containsText" dxfId="1818" priority="441" operator="containsText" text="1- Bajo">
      <formula>NOT(ISERROR(SEARCH("1- Bajo",N30)))</formula>
    </cfRule>
  </conditionalFormatting>
  <conditionalFormatting sqref="H30:H34">
    <cfRule type="containsText" dxfId="1817" priority="423" operator="containsText" text="Muy Alta">
      <formula>NOT(ISERROR(SEARCH("Muy Alta",H30)))</formula>
    </cfRule>
    <cfRule type="containsText" dxfId="1816" priority="424" operator="containsText" text="Alta">
      <formula>NOT(ISERROR(SEARCH("Alta",H30)))</formula>
    </cfRule>
    <cfRule type="containsText" dxfId="1815" priority="425" operator="containsText" text="Muy Alta">
      <formula>NOT(ISERROR(SEARCH("Muy Alta",H30)))</formula>
    </cfRule>
    <cfRule type="containsText" dxfId="1814" priority="430" operator="containsText" text="Muy Baja">
      <formula>NOT(ISERROR(SEARCH("Muy Baja",H30)))</formula>
    </cfRule>
    <cfRule type="containsText" dxfId="1813" priority="431" operator="containsText" text="Baja">
      <formula>NOT(ISERROR(SEARCH("Baja",H30)))</formula>
    </cfRule>
    <cfRule type="containsText" dxfId="1812" priority="432" operator="containsText" text="Media">
      <formula>NOT(ISERROR(SEARCH("Media",H30)))</formula>
    </cfRule>
    <cfRule type="containsText" dxfId="1811" priority="433" operator="containsText" text="Alta">
      <formula>NOT(ISERROR(SEARCH("Alta",H30)))</formula>
    </cfRule>
    <cfRule type="containsText" dxfId="1810" priority="435" operator="containsText" text="Muy Alta">
      <formula>NOT(ISERROR(SEARCH("Muy Alta",H30)))</formula>
    </cfRule>
  </conditionalFormatting>
  <conditionalFormatting sqref="I30:I34">
    <cfRule type="containsText" dxfId="1809" priority="426" operator="containsText" text="Catastrófico">
      <formula>NOT(ISERROR(SEARCH("Catastrófico",I30)))</formula>
    </cfRule>
    <cfRule type="containsText" dxfId="1808" priority="427" operator="containsText" text="Mayor">
      <formula>NOT(ISERROR(SEARCH("Mayor",I30)))</formula>
    </cfRule>
    <cfRule type="containsText" dxfId="1807" priority="428" operator="containsText" text="Menor">
      <formula>NOT(ISERROR(SEARCH("Menor",I30)))</formula>
    </cfRule>
    <cfRule type="containsText" dxfId="1806" priority="429" operator="containsText" text="Leve">
      <formula>NOT(ISERROR(SEARCH("Leve",I30)))</formula>
    </cfRule>
    <cfRule type="containsText" dxfId="1805" priority="434" operator="containsText" text="Moderado">
      <formula>NOT(ISERROR(SEARCH("Moderado",I30)))</formula>
    </cfRule>
  </conditionalFormatting>
  <conditionalFormatting sqref="K30:K34">
    <cfRule type="containsText" dxfId="1804" priority="421" operator="containsText" text="Media">
      <formula>NOT(ISERROR(SEARCH("Media",K30)))</formula>
    </cfRule>
  </conditionalFormatting>
  <conditionalFormatting sqref="L30:L34">
    <cfRule type="containsText" dxfId="1803" priority="420" operator="containsText" text="Moderado">
      <formula>NOT(ISERROR(SEARCH("Moderado",L30)))</formula>
    </cfRule>
  </conditionalFormatting>
  <conditionalFormatting sqref="J30:J34">
    <cfRule type="containsText" dxfId="1802" priority="419" operator="containsText" text="Moderado">
      <formula>NOT(ISERROR(SEARCH("Moderado",J30)))</formula>
    </cfRule>
  </conditionalFormatting>
  <conditionalFormatting sqref="J30:J34">
    <cfRule type="containsText" dxfId="1801" priority="417" operator="containsText" text="Bajo">
      <formula>NOT(ISERROR(SEARCH("Bajo",J30)))</formula>
    </cfRule>
    <cfRule type="containsText" dxfId="1800" priority="418" operator="containsText" text="Extremo">
      <formula>NOT(ISERROR(SEARCH("Extremo",J30)))</formula>
    </cfRule>
  </conditionalFormatting>
  <conditionalFormatting sqref="K30:K34">
    <cfRule type="containsText" dxfId="1799" priority="415" operator="containsText" text="Baja">
      <formula>NOT(ISERROR(SEARCH("Baja",K30)))</formula>
    </cfRule>
    <cfRule type="containsText" dxfId="1798" priority="416" operator="containsText" text="Muy Baja">
      <formula>NOT(ISERROR(SEARCH("Muy Baja",K30)))</formula>
    </cfRule>
  </conditionalFormatting>
  <conditionalFormatting sqref="K30:K34">
    <cfRule type="containsText" dxfId="1797" priority="413" operator="containsText" text="Muy Alta">
      <formula>NOT(ISERROR(SEARCH("Muy Alta",K30)))</formula>
    </cfRule>
    <cfRule type="containsText" dxfId="1796" priority="414" operator="containsText" text="Alta">
      <formula>NOT(ISERROR(SEARCH("Alta",K30)))</formula>
    </cfRule>
  </conditionalFormatting>
  <conditionalFormatting sqref="L30:L34">
    <cfRule type="containsText" dxfId="1795" priority="409" operator="containsText" text="Catastrófico">
      <formula>NOT(ISERROR(SEARCH("Catastrófico",L30)))</formula>
    </cfRule>
    <cfRule type="containsText" dxfId="1794" priority="410" operator="containsText" text="Mayor">
      <formula>NOT(ISERROR(SEARCH("Mayor",L30)))</formula>
    </cfRule>
    <cfRule type="containsText" dxfId="1793" priority="411" operator="containsText" text="Menor">
      <formula>NOT(ISERROR(SEARCH("Menor",L30)))</formula>
    </cfRule>
    <cfRule type="containsText" dxfId="1792" priority="412" operator="containsText" text="Leve">
      <formula>NOT(ISERROR(SEARCH("Leve",L30)))</formula>
    </cfRule>
  </conditionalFormatting>
  <conditionalFormatting sqref="K35:L35">
    <cfRule type="containsText" dxfId="1791" priority="403" operator="containsText" text="3- Moderado">
      <formula>NOT(ISERROR(SEARCH("3- Moderado",K35)))</formula>
    </cfRule>
    <cfRule type="containsText" dxfId="1790" priority="404" operator="containsText" text="6- Moderado">
      <formula>NOT(ISERROR(SEARCH("6- Moderado",K35)))</formula>
    </cfRule>
    <cfRule type="containsText" dxfId="1789" priority="405" operator="containsText" text="4- Moderado">
      <formula>NOT(ISERROR(SEARCH("4- Moderado",K35)))</formula>
    </cfRule>
    <cfRule type="containsText" dxfId="1788" priority="406" operator="containsText" text="3- Bajo">
      <formula>NOT(ISERROR(SEARCH("3- Bajo",K35)))</formula>
    </cfRule>
    <cfRule type="containsText" dxfId="1787" priority="407" operator="containsText" text="4- Bajo">
      <formula>NOT(ISERROR(SEARCH("4- Bajo",K35)))</formula>
    </cfRule>
    <cfRule type="containsText" dxfId="1786" priority="408" operator="containsText" text="1- Bajo">
      <formula>NOT(ISERROR(SEARCH("1- Bajo",K35)))</formula>
    </cfRule>
  </conditionalFormatting>
  <conditionalFormatting sqref="H35:I35">
    <cfRule type="containsText" dxfId="1785" priority="397" operator="containsText" text="3- Moderado">
      <formula>NOT(ISERROR(SEARCH("3- Moderado",H35)))</formula>
    </cfRule>
    <cfRule type="containsText" dxfId="1784" priority="398" operator="containsText" text="6- Moderado">
      <formula>NOT(ISERROR(SEARCH("6- Moderado",H35)))</formula>
    </cfRule>
    <cfRule type="containsText" dxfId="1783" priority="399" operator="containsText" text="4- Moderado">
      <formula>NOT(ISERROR(SEARCH("4- Moderado",H35)))</formula>
    </cfRule>
    <cfRule type="containsText" dxfId="1782" priority="400" operator="containsText" text="3- Bajo">
      <formula>NOT(ISERROR(SEARCH("3- Bajo",H35)))</formula>
    </cfRule>
    <cfRule type="containsText" dxfId="1781" priority="401" operator="containsText" text="4- Bajo">
      <formula>NOT(ISERROR(SEARCH("4- Bajo",H35)))</formula>
    </cfRule>
    <cfRule type="containsText" dxfId="1780" priority="402" operator="containsText" text="1- Bajo">
      <formula>NOT(ISERROR(SEARCH("1- Bajo",H35)))</formula>
    </cfRule>
  </conditionalFormatting>
  <conditionalFormatting sqref="A35 C35:E35">
    <cfRule type="containsText" dxfId="1779" priority="391" operator="containsText" text="3- Moderado">
      <formula>NOT(ISERROR(SEARCH("3- Moderado",A35)))</formula>
    </cfRule>
    <cfRule type="containsText" dxfId="1778" priority="392" operator="containsText" text="6- Moderado">
      <formula>NOT(ISERROR(SEARCH("6- Moderado",A35)))</formula>
    </cfRule>
    <cfRule type="containsText" dxfId="1777" priority="393" operator="containsText" text="4- Moderado">
      <formula>NOT(ISERROR(SEARCH("4- Moderado",A35)))</formula>
    </cfRule>
    <cfRule type="containsText" dxfId="1776" priority="394" operator="containsText" text="3- Bajo">
      <formula>NOT(ISERROR(SEARCH("3- Bajo",A35)))</formula>
    </cfRule>
    <cfRule type="containsText" dxfId="1775" priority="395" operator="containsText" text="4- Bajo">
      <formula>NOT(ISERROR(SEARCH("4- Bajo",A35)))</formula>
    </cfRule>
    <cfRule type="containsText" dxfId="1774" priority="396" operator="containsText" text="1- Bajo">
      <formula>NOT(ISERROR(SEARCH("1- Bajo",A35)))</formula>
    </cfRule>
  </conditionalFormatting>
  <conditionalFormatting sqref="F35:G35">
    <cfRule type="containsText" dxfId="1773" priority="385" operator="containsText" text="3- Moderado">
      <formula>NOT(ISERROR(SEARCH("3- Moderado",F35)))</formula>
    </cfRule>
    <cfRule type="containsText" dxfId="1772" priority="386" operator="containsText" text="6- Moderado">
      <formula>NOT(ISERROR(SEARCH("6- Moderado",F35)))</formula>
    </cfRule>
    <cfRule type="containsText" dxfId="1771" priority="387" operator="containsText" text="4- Moderado">
      <formula>NOT(ISERROR(SEARCH("4- Moderado",F35)))</formula>
    </cfRule>
    <cfRule type="containsText" dxfId="1770" priority="388" operator="containsText" text="3- Bajo">
      <formula>NOT(ISERROR(SEARCH("3- Bajo",F35)))</formula>
    </cfRule>
    <cfRule type="containsText" dxfId="1769" priority="389" operator="containsText" text="4- Bajo">
      <formula>NOT(ISERROR(SEARCH("4- Bajo",F35)))</formula>
    </cfRule>
    <cfRule type="containsText" dxfId="1768" priority="390" operator="containsText" text="1- Bajo">
      <formula>NOT(ISERROR(SEARCH("1- Bajo",F35)))</formula>
    </cfRule>
  </conditionalFormatting>
  <conditionalFormatting sqref="J35:J39">
    <cfRule type="containsText" dxfId="1767" priority="380" operator="containsText" text="Bajo">
      <formula>NOT(ISERROR(SEARCH("Bajo",J35)))</formula>
    </cfRule>
    <cfRule type="containsText" dxfId="1766" priority="381" operator="containsText" text="Moderado">
      <formula>NOT(ISERROR(SEARCH("Moderado",J35)))</formula>
    </cfRule>
    <cfRule type="containsText" dxfId="1765" priority="382" operator="containsText" text="Alto">
      <formula>NOT(ISERROR(SEARCH("Alto",J35)))</formula>
    </cfRule>
    <cfRule type="containsText" dxfId="1764"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1763" priority="355" operator="containsText" text="Moderado">
      <formula>NOT(ISERROR(SEARCH("Moderado",M35)))</formula>
    </cfRule>
    <cfRule type="containsText" dxfId="1762" priority="375" operator="containsText" text="Bajo">
      <formula>NOT(ISERROR(SEARCH("Bajo",M35)))</formula>
    </cfRule>
    <cfRule type="containsText" dxfId="1761" priority="376" operator="containsText" text="Moderado">
      <formula>NOT(ISERROR(SEARCH("Moderado",M35)))</formula>
    </cfRule>
    <cfRule type="containsText" dxfId="1760" priority="377" operator="containsText" text="Alto">
      <formula>NOT(ISERROR(SEARCH("Alto",M35)))</formula>
    </cfRule>
    <cfRule type="containsText" dxfId="1759"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1758" priority="369" operator="containsText" text="3- Moderado">
      <formula>NOT(ISERROR(SEARCH("3- Moderado",N35)))</formula>
    </cfRule>
    <cfRule type="containsText" dxfId="1757" priority="370" operator="containsText" text="6- Moderado">
      <formula>NOT(ISERROR(SEARCH("6- Moderado",N35)))</formula>
    </cfRule>
    <cfRule type="containsText" dxfId="1756" priority="371" operator="containsText" text="4- Moderado">
      <formula>NOT(ISERROR(SEARCH("4- Moderado",N35)))</formula>
    </cfRule>
    <cfRule type="containsText" dxfId="1755" priority="372" operator="containsText" text="3- Bajo">
      <formula>NOT(ISERROR(SEARCH("3- Bajo",N35)))</formula>
    </cfRule>
    <cfRule type="containsText" dxfId="1754" priority="373" operator="containsText" text="4- Bajo">
      <formula>NOT(ISERROR(SEARCH("4- Bajo",N35)))</formula>
    </cfRule>
    <cfRule type="containsText" dxfId="1753" priority="374" operator="containsText" text="1- Bajo">
      <formula>NOT(ISERROR(SEARCH("1- Bajo",N35)))</formula>
    </cfRule>
  </conditionalFormatting>
  <conditionalFormatting sqref="H35:H39">
    <cfRule type="containsText" dxfId="1752" priority="356" operator="containsText" text="Muy Alta">
      <formula>NOT(ISERROR(SEARCH("Muy Alta",H35)))</formula>
    </cfRule>
    <cfRule type="containsText" dxfId="1751" priority="357" operator="containsText" text="Alta">
      <formula>NOT(ISERROR(SEARCH("Alta",H35)))</formula>
    </cfRule>
    <cfRule type="containsText" dxfId="1750" priority="358" operator="containsText" text="Muy Alta">
      <formula>NOT(ISERROR(SEARCH("Muy Alta",H35)))</formula>
    </cfRule>
    <cfRule type="containsText" dxfId="1749" priority="363" operator="containsText" text="Muy Baja">
      <formula>NOT(ISERROR(SEARCH("Muy Baja",H35)))</formula>
    </cfRule>
    <cfRule type="containsText" dxfId="1748" priority="364" operator="containsText" text="Baja">
      <formula>NOT(ISERROR(SEARCH("Baja",H35)))</formula>
    </cfRule>
    <cfRule type="containsText" dxfId="1747" priority="365" operator="containsText" text="Media">
      <formula>NOT(ISERROR(SEARCH("Media",H35)))</formula>
    </cfRule>
    <cfRule type="containsText" dxfId="1746" priority="366" operator="containsText" text="Alta">
      <formula>NOT(ISERROR(SEARCH("Alta",H35)))</formula>
    </cfRule>
    <cfRule type="containsText" dxfId="1745" priority="368" operator="containsText" text="Muy Alta">
      <formula>NOT(ISERROR(SEARCH("Muy Alta",H35)))</formula>
    </cfRule>
  </conditionalFormatting>
  <conditionalFormatting sqref="I35:I39">
    <cfRule type="containsText" dxfId="1744" priority="359" operator="containsText" text="Catastrófico">
      <formula>NOT(ISERROR(SEARCH("Catastrófico",I35)))</formula>
    </cfRule>
    <cfRule type="containsText" dxfId="1743" priority="360" operator="containsText" text="Mayor">
      <formula>NOT(ISERROR(SEARCH("Mayor",I35)))</formula>
    </cfRule>
    <cfRule type="containsText" dxfId="1742" priority="361" operator="containsText" text="Menor">
      <formula>NOT(ISERROR(SEARCH("Menor",I35)))</formula>
    </cfRule>
    <cfRule type="containsText" dxfId="1741" priority="362" operator="containsText" text="Leve">
      <formula>NOT(ISERROR(SEARCH("Leve",I35)))</formula>
    </cfRule>
    <cfRule type="containsText" dxfId="1740" priority="367" operator="containsText" text="Moderado">
      <formula>NOT(ISERROR(SEARCH("Moderado",I35)))</formula>
    </cfRule>
  </conditionalFormatting>
  <conditionalFormatting sqref="K35:K39">
    <cfRule type="containsText" dxfId="1739" priority="354" operator="containsText" text="Media">
      <formula>NOT(ISERROR(SEARCH("Media",K35)))</formula>
    </cfRule>
  </conditionalFormatting>
  <conditionalFormatting sqref="L35:L39">
    <cfRule type="containsText" dxfId="1738" priority="353" operator="containsText" text="Moderado">
      <formula>NOT(ISERROR(SEARCH("Moderado",L35)))</formula>
    </cfRule>
  </conditionalFormatting>
  <conditionalFormatting sqref="J35:J39">
    <cfRule type="containsText" dxfId="1737" priority="352" operator="containsText" text="Moderado">
      <formula>NOT(ISERROR(SEARCH("Moderado",J35)))</formula>
    </cfRule>
  </conditionalFormatting>
  <conditionalFormatting sqref="J35:J39">
    <cfRule type="containsText" dxfId="1736" priority="350" operator="containsText" text="Bajo">
      <formula>NOT(ISERROR(SEARCH("Bajo",J35)))</formula>
    </cfRule>
    <cfRule type="containsText" dxfId="1735" priority="351" operator="containsText" text="Extremo">
      <formula>NOT(ISERROR(SEARCH("Extremo",J35)))</formula>
    </cfRule>
  </conditionalFormatting>
  <conditionalFormatting sqref="K35:K39">
    <cfRule type="containsText" dxfId="1734" priority="348" operator="containsText" text="Baja">
      <formula>NOT(ISERROR(SEARCH("Baja",K35)))</formula>
    </cfRule>
    <cfRule type="containsText" dxfId="1733" priority="349" operator="containsText" text="Muy Baja">
      <formula>NOT(ISERROR(SEARCH("Muy Baja",K35)))</formula>
    </cfRule>
  </conditionalFormatting>
  <conditionalFormatting sqref="K35:K39">
    <cfRule type="containsText" dxfId="1732" priority="346" operator="containsText" text="Muy Alta">
      <formula>NOT(ISERROR(SEARCH("Muy Alta",K35)))</formula>
    </cfRule>
    <cfRule type="containsText" dxfId="1731" priority="347" operator="containsText" text="Alta">
      <formula>NOT(ISERROR(SEARCH("Alta",K35)))</formula>
    </cfRule>
  </conditionalFormatting>
  <conditionalFormatting sqref="L35:L39">
    <cfRule type="containsText" dxfId="1730" priority="342" operator="containsText" text="Catastrófico">
      <formula>NOT(ISERROR(SEARCH("Catastrófico",L35)))</formula>
    </cfRule>
    <cfRule type="containsText" dxfId="1729" priority="343" operator="containsText" text="Mayor">
      <formula>NOT(ISERROR(SEARCH("Mayor",L35)))</formula>
    </cfRule>
    <cfRule type="containsText" dxfId="1728" priority="344" operator="containsText" text="Menor">
      <formula>NOT(ISERROR(SEARCH("Menor",L35)))</formula>
    </cfRule>
    <cfRule type="containsText" dxfId="1727" priority="345" operator="containsText" text="Leve">
      <formula>NOT(ISERROR(SEARCH("Leve",L35)))</formula>
    </cfRule>
  </conditionalFormatting>
  <conditionalFormatting sqref="K40:L40">
    <cfRule type="containsText" dxfId="1726" priority="336" operator="containsText" text="3- Moderado">
      <formula>NOT(ISERROR(SEARCH("3- Moderado",K40)))</formula>
    </cfRule>
    <cfRule type="containsText" dxfId="1725" priority="337" operator="containsText" text="6- Moderado">
      <formula>NOT(ISERROR(SEARCH("6- Moderado",K40)))</formula>
    </cfRule>
    <cfRule type="containsText" dxfId="1724" priority="338" operator="containsText" text="4- Moderado">
      <formula>NOT(ISERROR(SEARCH("4- Moderado",K40)))</formula>
    </cfRule>
    <cfRule type="containsText" dxfId="1723" priority="339" operator="containsText" text="3- Bajo">
      <formula>NOT(ISERROR(SEARCH("3- Bajo",K40)))</formula>
    </cfRule>
    <cfRule type="containsText" dxfId="1722" priority="340" operator="containsText" text="4- Bajo">
      <formula>NOT(ISERROR(SEARCH("4- Bajo",K40)))</formula>
    </cfRule>
    <cfRule type="containsText" dxfId="1721" priority="341" operator="containsText" text="1- Bajo">
      <formula>NOT(ISERROR(SEARCH("1- Bajo",K40)))</formula>
    </cfRule>
  </conditionalFormatting>
  <conditionalFormatting sqref="H40:I40">
    <cfRule type="containsText" dxfId="1720" priority="330" operator="containsText" text="3- Moderado">
      <formula>NOT(ISERROR(SEARCH("3- Moderado",H40)))</formula>
    </cfRule>
    <cfRule type="containsText" dxfId="1719" priority="331" operator="containsText" text="6- Moderado">
      <formula>NOT(ISERROR(SEARCH("6- Moderado",H40)))</formula>
    </cfRule>
    <cfRule type="containsText" dxfId="1718" priority="332" operator="containsText" text="4- Moderado">
      <formula>NOT(ISERROR(SEARCH("4- Moderado",H40)))</formula>
    </cfRule>
    <cfRule type="containsText" dxfId="1717" priority="333" operator="containsText" text="3- Bajo">
      <formula>NOT(ISERROR(SEARCH("3- Bajo",H40)))</formula>
    </cfRule>
    <cfRule type="containsText" dxfId="1716" priority="334" operator="containsText" text="4- Bajo">
      <formula>NOT(ISERROR(SEARCH("4- Bajo",H40)))</formula>
    </cfRule>
    <cfRule type="containsText" dxfId="1715" priority="335" operator="containsText" text="1- Bajo">
      <formula>NOT(ISERROR(SEARCH("1- Bajo",H40)))</formula>
    </cfRule>
  </conditionalFormatting>
  <conditionalFormatting sqref="A40 C40:E40">
    <cfRule type="containsText" dxfId="1714" priority="324" operator="containsText" text="3- Moderado">
      <formula>NOT(ISERROR(SEARCH("3- Moderado",A40)))</formula>
    </cfRule>
    <cfRule type="containsText" dxfId="1713" priority="325" operator="containsText" text="6- Moderado">
      <formula>NOT(ISERROR(SEARCH("6- Moderado",A40)))</formula>
    </cfRule>
    <cfRule type="containsText" dxfId="1712" priority="326" operator="containsText" text="4- Moderado">
      <formula>NOT(ISERROR(SEARCH("4- Moderado",A40)))</formula>
    </cfRule>
    <cfRule type="containsText" dxfId="1711" priority="327" operator="containsText" text="3- Bajo">
      <formula>NOT(ISERROR(SEARCH("3- Bajo",A40)))</formula>
    </cfRule>
    <cfRule type="containsText" dxfId="1710" priority="328" operator="containsText" text="4- Bajo">
      <formula>NOT(ISERROR(SEARCH("4- Bajo",A40)))</formula>
    </cfRule>
    <cfRule type="containsText" dxfId="1709" priority="329" operator="containsText" text="1- Bajo">
      <formula>NOT(ISERROR(SEARCH("1- Bajo",A40)))</formula>
    </cfRule>
  </conditionalFormatting>
  <conditionalFormatting sqref="F40:G40">
    <cfRule type="containsText" dxfId="1708" priority="318" operator="containsText" text="3- Moderado">
      <formula>NOT(ISERROR(SEARCH("3- Moderado",F40)))</formula>
    </cfRule>
    <cfRule type="containsText" dxfId="1707" priority="319" operator="containsText" text="6- Moderado">
      <formula>NOT(ISERROR(SEARCH("6- Moderado",F40)))</formula>
    </cfRule>
    <cfRule type="containsText" dxfId="1706" priority="320" operator="containsText" text="4- Moderado">
      <formula>NOT(ISERROR(SEARCH("4- Moderado",F40)))</formula>
    </cfRule>
    <cfRule type="containsText" dxfId="1705" priority="321" operator="containsText" text="3- Bajo">
      <formula>NOT(ISERROR(SEARCH("3- Bajo",F40)))</formula>
    </cfRule>
    <cfRule type="containsText" dxfId="1704" priority="322" operator="containsText" text="4- Bajo">
      <formula>NOT(ISERROR(SEARCH("4- Bajo",F40)))</formula>
    </cfRule>
    <cfRule type="containsText" dxfId="1703" priority="323" operator="containsText" text="1- Bajo">
      <formula>NOT(ISERROR(SEARCH("1- Bajo",F40)))</formula>
    </cfRule>
  </conditionalFormatting>
  <conditionalFormatting sqref="J40:J44">
    <cfRule type="containsText" dxfId="1702" priority="313" operator="containsText" text="Bajo">
      <formula>NOT(ISERROR(SEARCH("Bajo",J40)))</formula>
    </cfRule>
    <cfRule type="containsText" dxfId="1701" priority="314" operator="containsText" text="Moderado">
      <formula>NOT(ISERROR(SEARCH("Moderado",J40)))</formula>
    </cfRule>
    <cfRule type="containsText" dxfId="1700" priority="315" operator="containsText" text="Alto">
      <formula>NOT(ISERROR(SEARCH("Alto",J40)))</formula>
    </cfRule>
    <cfRule type="containsText" dxfId="1699"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1698" priority="288" operator="containsText" text="Moderado">
      <formula>NOT(ISERROR(SEARCH("Moderado",M40)))</formula>
    </cfRule>
    <cfRule type="containsText" dxfId="1697" priority="308" operator="containsText" text="Bajo">
      <formula>NOT(ISERROR(SEARCH("Bajo",M40)))</formula>
    </cfRule>
    <cfRule type="containsText" dxfId="1696" priority="309" operator="containsText" text="Moderado">
      <formula>NOT(ISERROR(SEARCH("Moderado",M40)))</formula>
    </cfRule>
    <cfRule type="containsText" dxfId="1695" priority="310" operator="containsText" text="Alto">
      <formula>NOT(ISERROR(SEARCH("Alto",M40)))</formula>
    </cfRule>
    <cfRule type="containsText" dxfId="1694"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1693" priority="302" operator="containsText" text="3- Moderado">
      <formula>NOT(ISERROR(SEARCH("3- Moderado",N40)))</formula>
    </cfRule>
    <cfRule type="containsText" dxfId="1692" priority="303" operator="containsText" text="6- Moderado">
      <formula>NOT(ISERROR(SEARCH("6- Moderado",N40)))</formula>
    </cfRule>
    <cfRule type="containsText" dxfId="1691" priority="304" operator="containsText" text="4- Moderado">
      <formula>NOT(ISERROR(SEARCH("4- Moderado",N40)))</formula>
    </cfRule>
    <cfRule type="containsText" dxfId="1690" priority="305" operator="containsText" text="3- Bajo">
      <formula>NOT(ISERROR(SEARCH("3- Bajo",N40)))</formula>
    </cfRule>
    <cfRule type="containsText" dxfId="1689" priority="306" operator="containsText" text="4- Bajo">
      <formula>NOT(ISERROR(SEARCH("4- Bajo",N40)))</formula>
    </cfRule>
    <cfRule type="containsText" dxfId="1688" priority="307" operator="containsText" text="1- Bajo">
      <formula>NOT(ISERROR(SEARCH("1- Bajo",N40)))</formula>
    </cfRule>
  </conditionalFormatting>
  <conditionalFormatting sqref="H40:H44">
    <cfRule type="containsText" dxfId="1687" priority="289" operator="containsText" text="Muy Alta">
      <formula>NOT(ISERROR(SEARCH("Muy Alta",H40)))</formula>
    </cfRule>
    <cfRule type="containsText" dxfId="1686" priority="290" operator="containsText" text="Alta">
      <formula>NOT(ISERROR(SEARCH("Alta",H40)))</formula>
    </cfRule>
    <cfRule type="containsText" dxfId="1685" priority="291" operator="containsText" text="Muy Alta">
      <formula>NOT(ISERROR(SEARCH("Muy Alta",H40)))</formula>
    </cfRule>
    <cfRule type="containsText" dxfId="1684" priority="296" operator="containsText" text="Muy Baja">
      <formula>NOT(ISERROR(SEARCH("Muy Baja",H40)))</formula>
    </cfRule>
    <cfRule type="containsText" dxfId="1683" priority="297" operator="containsText" text="Baja">
      <formula>NOT(ISERROR(SEARCH("Baja",H40)))</formula>
    </cfRule>
    <cfRule type="containsText" dxfId="1682" priority="298" operator="containsText" text="Media">
      <formula>NOT(ISERROR(SEARCH("Media",H40)))</formula>
    </cfRule>
    <cfRule type="containsText" dxfId="1681" priority="299" operator="containsText" text="Alta">
      <formula>NOT(ISERROR(SEARCH("Alta",H40)))</formula>
    </cfRule>
    <cfRule type="containsText" dxfId="1680" priority="301" operator="containsText" text="Muy Alta">
      <formula>NOT(ISERROR(SEARCH("Muy Alta",H40)))</formula>
    </cfRule>
  </conditionalFormatting>
  <conditionalFormatting sqref="I40:I44">
    <cfRule type="containsText" dxfId="1679" priority="292" operator="containsText" text="Catastrófico">
      <formula>NOT(ISERROR(SEARCH("Catastrófico",I40)))</formula>
    </cfRule>
    <cfRule type="containsText" dxfId="1678" priority="293" operator="containsText" text="Mayor">
      <formula>NOT(ISERROR(SEARCH("Mayor",I40)))</formula>
    </cfRule>
    <cfRule type="containsText" dxfId="1677" priority="294" operator="containsText" text="Menor">
      <formula>NOT(ISERROR(SEARCH("Menor",I40)))</formula>
    </cfRule>
    <cfRule type="containsText" dxfId="1676" priority="295" operator="containsText" text="Leve">
      <formula>NOT(ISERROR(SEARCH("Leve",I40)))</formula>
    </cfRule>
    <cfRule type="containsText" dxfId="1675" priority="300" operator="containsText" text="Moderado">
      <formula>NOT(ISERROR(SEARCH("Moderado",I40)))</formula>
    </cfRule>
  </conditionalFormatting>
  <conditionalFormatting sqref="K40:K44">
    <cfRule type="containsText" dxfId="1674" priority="287" operator="containsText" text="Media">
      <formula>NOT(ISERROR(SEARCH("Media",K40)))</formula>
    </cfRule>
  </conditionalFormatting>
  <conditionalFormatting sqref="L40:L44">
    <cfRule type="containsText" dxfId="1673" priority="286" operator="containsText" text="Moderado">
      <formula>NOT(ISERROR(SEARCH("Moderado",L40)))</formula>
    </cfRule>
  </conditionalFormatting>
  <conditionalFormatting sqref="J40:J44">
    <cfRule type="containsText" dxfId="1672" priority="285" operator="containsText" text="Moderado">
      <formula>NOT(ISERROR(SEARCH("Moderado",J40)))</formula>
    </cfRule>
  </conditionalFormatting>
  <conditionalFormatting sqref="J40:J44">
    <cfRule type="containsText" dxfId="1671" priority="283" operator="containsText" text="Bajo">
      <formula>NOT(ISERROR(SEARCH("Bajo",J40)))</formula>
    </cfRule>
    <cfRule type="containsText" dxfId="1670" priority="284" operator="containsText" text="Extremo">
      <formula>NOT(ISERROR(SEARCH("Extremo",J40)))</formula>
    </cfRule>
  </conditionalFormatting>
  <conditionalFormatting sqref="K40:K44">
    <cfRule type="containsText" dxfId="1669" priority="281" operator="containsText" text="Baja">
      <formula>NOT(ISERROR(SEARCH("Baja",K40)))</formula>
    </cfRule>
    <cfRule type="containsText" dxfId="1668" priority="282" operator="containsText" text="Muy Baja">
      <formula>NOT(ISERROR(SEARCH("Muy Baja",K40)))</formula>
    </cfRule>
  </conditionalFormatting>
  <conditionalFormatting sqref="K40:K44">
    <cfRule type="containsText" dxfId="1667" priority="279" operator="containsText" text="Muy Alta">
      <formula>NOT(ISERROR(SEARCH("Muy Alta",K40)))</formula>
    </cfRule>
    <cfRule type="containsText" dxfId="1666" priority="280" operator="containsText" text="Alta">
      <formula>NOT(ISERROR(SEARCH("Alta",K40)))</formula>
    </cfRule>
  </conditionalFormatting>
  <conditionalFormatting sqref="L40:L44">
    <cfRule type="containsText" dxfId="1665" priority="275" operator="containsText" text="Catastrófico">
      <formula>NOT(ISERROR(SEARCH("Catastrófico",L40)))</formula>
    </cfRule>
    <cfRule type="containsText" dxfId="1664" priority="276" operator="containsText" text="Mayor">
      <formula>NOT(ISERROR(SEARCH("Mayor",L40)))</formula>
    </cfRule>
    <cfRule type="containsText" dxfId="1663" priority="277" operator="containsText" text="Menor">
      <formula>NOT(ISERROR(SEARCH("Menor",L40)))</formula>
    </cfRule>
    <cfRule type="containsText" dxfId="1662" priority="278" operator="containsText" text="Leve">
      <formula>NOT(ISERROR(SEARCH("Leve",L40)))</formula>
    </cfRule>
  </conditionalFormatting>
  <conditionalFormatting sqref="K45:L45">
    <cfRule type="containsText" dxfId="1661" priority="269" operator="containsText" text="3- Moderado">
      <formula>NOT(ISERROR(SEARCH("3- Moderado",K45)))</formula>
    </cfRule>
    <cfRule type="containsText" dxfId="1660" priority="270" operator="containsText" text="6- Moderado">
      <formula>NOT(ISERROR(SEARCH("6- Moderado",K45)))</formula>
    </cfRule>
    <cfRule type="containsText" dxfId="1659" priority="271" operator="containsText" text="4- Moderado">
      <formula>NOT(ISERROR(SEARCH("4- Moderado",K45)))</formula>
    </cfRule>
    <cfRule type="containsText" dxfId="1658" priority="272" operator="containsText" text="3- Bajo">
      <formula>NOT(ISERROR(SEARCH("3- Bajo",K45)))</formula>
    </cfRule>
    <cfRule type="containsText" dxfId="1657" priority="273" operator="containsText" text="4- Bajo">
      <formula>NOT(ISERROR(SEARCH("4- Bajo",K45)))</formula>
    </cfRule>
    <cfRule type="containsText" dxfId="1656" priority="274" operator="containsText" text="1- Bajo">
      <formula>NOT(ISERROR(SEARCH("1- Bajo",K45)))</formula>
    </cfRule>
  </conditionalFormatting>
  <conditionalFormatting sqref="H45:I45">
    <cfRule type="containsText" dxfId="1655" priority="263" operator="containsText" text="3- Moderado">
      <formula>NOT(ISERROR(SEARCH("3- Moderado",H45)))</formula>
    </cfRule>
    <cfRule type="containsText" dxfId="1654" priority="264" operator="containsText" text="6- Moderado">
      <formula>NOT(ISERROR(SEARCH("6- Moderado",H45)))</formula>
    </cfRule>
    <cfRule type="containsText" dxfId="1653" priority="265" operator="containsText" text="4- Moderado">
      <formula>NOT(ISERROR(SEARCH("4- Moderado",H45)))</formula>
    </cfRule>
    <cfRule type="containsText" dxfId="1652" priority="266" operator="containsText" text="3- Bajo">
      <formula>NOT(ISERROR(SEARCH("3- Bajo",H45)))</formula>
    </cfRule>
    <cfRule type="containsText" dxfId="1651" priority="267" operator="containsText" text="4- Bajo">
      <formula>NOT(ISERROR(SEARCH("4- Bajo",H45)))</formula>
    </cfRule>
    <cfRule type="containsText" dxfId="1650" priority="268" operator="containsText" text="1- Bajo">
      <formula>NOT(ISERROR(SEARCH("1- Bajo",H45)))</formula>
    </cfRule>
  </conditionalFormatting>
  <conditionalFormatting sqref="A45 C45:E45">
    <cfRule type="containsText" dxfId="1649" priority="257" operator="containsText" text="3- Moderado">
      <formula>NOT(ISERROR(SEARCH("3- Moderado",A45)))</formula>
    </cfRule>
    <cfRule type="containsText" dxfId="1648" priority="258" operator="containsText" text="6- Moderado">
      <formula>NOT(ISERROR(SEARCH("6- Moderado",A45)))</formula>
    </cfRule>
    <cfRule type="containsText" dxfId="1647" priority="259" operator="containsText" text="4- Moderado">
      <formula>NOT(ISERROR(SEARCH("4- Moderado",A45)))</formula>
    </cfRule>
    <cfRule type="containsText" dxfId="1646" priority="260" operator="containsText" text="3- Bajo">
      <formula>NOT(ISERROR(SEARCH("3- Bajo",A45)))</formula>
    </cfRule>
    <cfRule type="containsText" dxfId="1645" priority="261" operator="containsText" text="4- Bajo">
      <formula>NOT(ISERROR(SEARCH("4- Bajo",A45)))</formula>
    </cfRule>
    <cfRule type="containsText" dxfId="1644" priority="262" operator="containsText" text="1- Bajo">
      <formula>NOT(ISERROR(SEARCH("1- Bajo",A45)))</formula>
    </cfRule>
  </conditionalFormatting>
  <conditionalFormatting sqref="F45:G45">
    <cfRule type="containsText" dxfId="1643" priority="251" operator="containsText" text="3- Moderado">
      <formula>NOT(ISERROR(SEARCH("3- Moderado",F45)))</formula>
    </cfRule>
    <cfRule type="containsText" dxfId="1642" priority="252" operator="containsText" text="6- Moderado">
      <formula>NOT(ISERROR(SEARCH("6- Moderado",F45)))</formula>
    </cfRule>
    <cfRule type="containsText" dxfId="1641" priority="253" operator="containsText" text="4- Moderado">
      <formula>NOT(ISERROR(SEARCH("4- Moderado",F45)))</formula>
    </cfRule>
    <cfRule type="containsText" dxfId="1640" priority="254" operator="containsText" text="3- Bajo">
      <formula>NOT(ISERROR(SEARCH("3- Bajo",F45)))</formula>
    </cfRule>
    <cfRule type="containsText" dxfId="1639" priority="255" operator="containsText" text="4- Bajo">
      <formula>NOT(ISERROR(SEARCH("4- Bajo",F45)))</formula>
    </cfRule>
    <cfRule type="containsText" dxfId="1638" priority="256" operator="containsText" text="1- Bajo">
      <formula>NOT(ISERROR(SEARCH("1- Bajo",F45)))</formula>
    </cfRule>
  </conditionalFormatting>
  <conditionalFormatting sqref="J45:J49">
    <cfRule type="containsText" dxfId="1637" priority="246" operator="containsText" text="Bajo">
      <formula>NOT(ISERROR(SEARCH("Bajo",J45)))</formula>
    </cfRule>
    <cfRule type="containsText" dxfId="1636" priority="247" operator="containsText" text="Moderado">
      <formula>NOT(ISERROR(SEARCH("Moderado",J45)))</formula>
    </cfRule>
    <cfRule type="containsText" dxfId="1635" priority="248" operator="containsText" text="Alto">
      <formula>NOT(ISERROR(SEARCH("Alto",J45)))</formula>
    </cfRule>
    <cfRule type="containsText" dxfId="1634"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1633" priority="221" operator="containsText" text="Moderado">
      <formula>NOT(ISERROR(SEARCH("Moderado",M45)))</formula>
    </cfRule>
    <cfRule type="containsText" dxfId="1632" priority="241" operator="containsText" text="Bajo">
      <formula>NOT(ISERROR(SEARCH("Bajo",M45)))</formula>
    </cfRule>
    <cfRule type="containsText" dxfId="1631" priority="242" operator="containsText" text="Moderado">
      <formula>NOT(ISERROR(SEARCH("Moderado",M45)))</formula>
    </cfRule>
    <cfRule type="containsText" dxfId="1630" priority="243" operator="containsText" text="Alto">
      <formula>NOT(ISERROR(SEARCH("Alto",M45)))</formula>
    </cfRule>
    <cfRule type="containsText" dxfId="1629"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1628" priority="235" operator="containsText" text="3- Moderado">
      <formula>NOT(ISERROR(SEARCH("3- Moderado",N45)))</formula>
    </cfRule>
    <cfRule type="containsText" dxfId="1627" priority="236" operator="containsText" text="6- Moderado">
      <formula>NOT(ISERROR(SEARCH("6- Moderado",N45)))</formula>
    </cfRule>
    <cfRule type="containsText" dxfId="1626" priority="237" operator="containsText" text="4- Moderado">
      <formula>NOT(ISERROR(SEARCH("4- Moderado",N45)))</formula>
    </cfRule>
    <cfRule type="containsText" dxfId="1625" priority="238" operator="containsText" text="3- Bajo">
      <formula>NOT(ISERROR(SEARCH("3- Bajo",N45)))</formula>
    </cfRule>
    <cfRule type="containsText" dxfId="1624" priority="239" operator="containsText" text="4- Bajo">
      <formula>NOT(ISERROR(SEARCH("4- Bajo",N45)))</formula>
    </cfRule>
    <cfRule type="containsText" dxfId="1623" priority="240" operator="containsText" text="1- Bajo">
      <formula>NOT(ISERROR(SEARCH("1- Bajo",N45)))</formula>
    </cfRule>
  </conditionalFormatting>
  <conditionalFormatting sqref="H45:H49">
    <cfRule type="containsText" dxfId="1622" priority="222" operator="containsText" text="Muy Alta">
      <formula>NOT(ISERROR(SEARCH("Muy Alta",H45)))</formula>
    </cfRule>
    <cfRule type="containsText" dxfId="1621" priority="223" operator="containsText" text="Alta">
      <formula>NOT(ISERROR(SEARCH("Alta",H45)))</formula>
    </cfRule>
    <cfRule type="containsText" dxfId="1620" priority="224" operator="containsText" text="Muy Alta">
      <formula>NOT(ISERROR(SEARCH("Muy Alta",H45)))</formula>
    </cfRule>
    <cfRule type="containsText" dxfId="1619" priority="229" operator="containsText" text="Muy Baja">
      <formula>NOT(ISERROR(SEARCH("Muy Baja",H45)))</formula>
    </cfRule>
    <cfRule type="containsText" dxfId="1618" priority="230" operator="containsText" text="Baja">
      <formula>NOT(ISERROR(SEARCH("Baja",H45)))</formula>
    </cfRule>
    <cfRule type="containsText" dxfId="1617" priority="231" operator="containsText" text="Media">
      <formula>NOT(ISERROR(SEARCH("Media",H45)))</formula>
    </cfRule>
    <cfRule type="containsText" dxfId="1616" priority="232" operator="containsText" text="Alta">
      <formula>NOT(ISERROR(SEARCH("Alta",H45)))</formula>
    </cfRule>
    <cfRule type="containsText" dxfId="1615" priority="234" operator="containsText" text="Muy Alta">
      <formula>NOT(ISERROR(SEARCH("Muy Alta",H45)))</formula>
    </cfRule>
  </conditionalFormatting>
  <conditionalFormatting sqref="I45:I49">
    <cfRule type="containsText" dxfId="1614" priority="225" operator="containsText" text="Catastrófico">
      <formula>NOT(ISERROR(SEARCH("Catastrófico",I45)))</formula>
    </cfRule>
    <cfRule type="containsText" dxfId="1613" priority="226" operator="containsText" text="Mayor">
      <formula>NOT(ISERROR(SEARCH("Mayor",I45)))</formula>
    </cfRule>
    <cfRule type="containsText" dxfId="1612" priority="227" operator="containsText" text="Menor">
      <formula>NOT(ISERROR(SEARCH("Menor",I45)))</formula>
    </cfRule>
    <cfRule type="containsText" dxfId="1611" priority="228" operator="containsText" text="Leve">
      <formula>NOT(ISERROR(SEARCH("Leve",I45)))</formula>
    </cfRule>
    <cfRule type="containsText" dxfId="1610" priority="233" operator="containsText" text="Moderado">
      <formula>NOT(ISERROR(SEARCH("Moderado",I45)))</formula>
    </cfRule>
  </conditionalFormatting>
  <conditionalFormatting sqref="K45:K49">
    <cfRule type="containsText" dxfId="1609" priority="220" operator="containsText" text="Media">
      <formula>NOT(ISERROR(SEARCH("Media",K45)))</formula>
    </cfRule>
  </conditionalFormatting>
  <conditionalFormatting sqref="L45:L49">
    <cfRule type="containsText" dxfId="1608" priority="219" operator="containsText" text="Moderado">
      <formula>NOT(ISERROR(SEARCH("Moderado",L45)))</formula>
    </cfRule>
  </conditionalFormatting>
  <conditionalFormatting sqref="J45:J49">
    <cfRule type="containsText" dxfId="1607" priority="218" operator="containsText" text="Moderado">
      <formula>NOT(ISERROR(SEARCH("Moderado",J45)))</formula>
    </cfRule>
  </conditionalFormatting>
  <conditionalFormatting sqref="J45:J49">
    <cfRule type="containsText" dxfId="1606" priority="216" operator="containsText" text="Bajo">
      <formula>NOT(ISERROR(SEARCH("Bajo",J45)))</formula>
    </cfRule>
    <cfRule type="containsText" dxfId="1605" priority="217" operator="containsText" text="Extremo">
      <formula>NOT(ISERROR(SEARCH("Extremo",J45)))</formula>
    </cfRule>
  </conditionalFormatting>
  <conditionalFormatting sqref="K45:K49">
    <cfRule type="containsText" dxfId="1604" priority="214" operator="containsText" text="Baja">
      <formula>NOT(ISERROR(SEARCH("Baja",K45)))</formula>
    </cfRule>
    <cfRule type="containsText" dxfId="1603" priority="215" operator="containsText" text="Muy Baja">
      <formula>NOT(ISERROR(SEARCH("Muy Baja",K45)))</formula>
    </cfRule>
  </conditionalFormatting>
  <conditionalFormatting sqref="K45:K49">
    <cfRule type="containsText" dxfId="1602" priority="212" operator="containsText" text="Muy Alta">
      <formula>NOT(ISERROR(SEARCH("Muy Alta",K45)))</formula>
    </cfRule>
    <cfRule type="containsText" dxfId="1601" priority="213" operator="containsText" text="Alta">
      <formula>NOT(ISERROR(SEARCH("Alta",K45)))</formula>
    </cfRule>
  </conditionalFormatting>
  <conditionalFormatting sqref="L45:L49">
    <cfRule type="containsText" dxfId="1600" priority="208" operator="containsText" text="Catastrófico">
      <formula>NOT(ISERROR(SEARCH("Catastrófico",L45)))</formula>
    </cfRule>
    <cfRule type="containsText" dxfId="1599" priority="209" operator="containsText" text="Mayor">
      <formula>NOT(ISERROR(SEARCH("Mayor",L45)))</formula>
    </cfRule>
    <cfRule type="containsText" dxfId="1598" priority="210" operator="containsText" text="Menor">
      <formula>NOT(ISERROR(SEARCH("Menor",L45)))</formula>
    </cfRule>
    <cfRule type="containsText" dxfId="1597" priority="211" operator="containsText" text="Leve">
      <formula>NOT(ISERROR(SEARCH("Leve",L45)))</formula>
    </cfRule>
  </conditionalFormatting>
  <conditionalFormatting sqref="K50:L50">
    <cfRule type="containsText" dxfId="1596" priority="202" operator="containsText" text="3- Moderado">
      <formula>NOT(ISERROR(SEARCH("3- Moderado",K50)))</formula>
    </cfRule>
    <cfRule type="containsText" dxfId="1595" priority="203" operator="containsText" text="6- Moderado">
      <formula>NOT(ISERROR(SEARCH("6- Moderado",K50)))</formula>
    </cfRule>
    <cfRule type="containsText" dxfId="1594" priority="204" operator="containsText" text="4- Moderado">
      <formula>NOT(ISERROR(SEARCH("4- Moderado",K50)))</formula>
    </cfRule>
    <cfRule type="containsText" dxfId="1593" priority="205" operator="containsText" text="3- Bajo">
      <formula>NOT(ISERROR(SEARCH("3- Bajo",K50)))</formula>
    </cfRule>
    <cfRule type="containsText" dxfId="1592" priority="206" operator="containsText" text="4- Bajo">
      <formula>NOT(ISERROR(SEARCH("4- Bajo",K50)))</formula>
    </cfRule>
    <cfRule type="containsText" dxfId="1591" priority="207" operator="containsText" text="1- Bajo">
      <formula>NOT(ISERROR(SEARCH("1- Bajo",K50)))</formula>
    </cfRule>
  </conditionalFormatting>
  <conditionalFormatting sqref="H50:I50">
    <cfRule type="containsText" dxfId="1590" priority="196" operator="containsText" text="3- Moderado">
      <formula>NOT(ISERROR(SEARCH("3- Moderado",H50)))</formula>
    </cfRule>
    <cfRule type="containsText" dxfId="1589" priority="197" operator="containsText" text="6- Moderado">
      <formula>NOT(ISERROR(SEARCH("6- Moderado",H50)))</formula>
    </cfRule>
    <cfRule type="containsText" dxfId="1588" priority="198" operator="containsText" text="4- Moderado">
      <formula>NOT(ISERROR(SEARCH("4- Moderado",H50)))</formula>
    </cfRule>
    <cfRule type="containsText" dxfId="1587" priority="199" operator="containsText" text="3- Bajo">
      <formula>NOT(ISERROR(SEARCH("3- Bajo",H50)))</formula>
    </cfRule>
    <cfRule type="containsText" dxfId="1586" priority="200" operator="containsText" text="4- Bajo">
      <formula>NOT(ISERROR(SEARCH("4- Bajo",H50)))</formula>
    </cfRule>
    <cfRule type="containsText" dxfId="1585" priority="201" operator="containsText" text="1- Bajo">
      <formula>NOT(ISERROR(SEARCH("1- Bajo",H50)))</formula>
    </cfRule>
  </conditionalFormatting>
  <conditionalFormatting sqref="A50 C50:E50">
    <cfRule type="containsText" dxfId="1584" priority="190" operator="containsText" text="3- Moderado">
      <formula>NOT(ISERROR(SEARCH("3- Moderado",A50)))</formula>
    </cfRule>
    <cfRule type="containsText" dxfId="1583" priority="191" operator="containsText" text="6- Moderado">
      <formula>NOT(ISERROR(SEARCH("6- Moderado",A50)))</formula>
    </cfRule>
    <cfRule type="containsText" dxfId="1582" priority="192" operator="containsText" text="4- Moderado">
      <formula>NOT(ISERROR(SEARCH("4- Moderado",A50)))</formula>
    </cfRule>
    <cfRule type="containsText" dxfId="1581" priority="193" operator="containsText" text="3- Bajo">
      <formula>NOT(ISERROR(SEARCH("3- Bajo",A50)))</formula>
    </cfRule>
    <cfRule type="containsText" dxfId="1580" priority="194" operator="containsText" text="4- Bajo">
      <formula>NOT(ISERROR(SEARCH("4- Bajo",A50)))</formula>
    </cfRule>
    <cfRule type="containsText" dxfId="1579" priority="195" operator="containsText" text="1- Bajo">
      <formula>NOT(ISERROR(SEARCH("1- Bajo",A50)))</formula>
    </cfRule>
  </conditionalFormatting>
  <conditionalFormatting sqref="F50:G50">
    <cfRule type="containsText" dxfId="1578" priority="184" operator="containsText" text="3- Moderado">
      <formula>NOT(ISERROR(SEARCH("3- Moderado",F50)))</formula>
    </cfRule>
    <cfRule type="containsText" dxfId="1577" priority="185" operator="containsText" text="6- Moderado">
      <formula>NOT(ISERROR(SEARCH("6- Moderado",F50)))</formula>
    </cfRule>
    <cfRule type="containsText" dxfId="1576" priority="186" operator="containsText" text="4- Moderado">
      <formula>NOT(ISERROR(SEARCH("4- Moderado",F50)))</formula>
    </cfRule>
    <cfRule type="containsText" dxfId="1575" priority="187" operator="containsText" text="3- Bajo">
      <formula>NOT(ISERROR(SEARCH("3- Bajo",F50)))</formula>
    </cfRule>
    <cfRule type="containsText" dxfId="1574" priority="188" operator="containsText" text="4- Bajo">
      <formula>NOT(ISERROR(SEARCH("4- Bajo",F50)))</formula>
    </cfRule>
    <cfRule type="containsText" dxfId="1573" priority="189" operator="containsText" text="1- Bajo">
      <formula>NOT(ISERROR(SEARCH("1- Bajo",F50)))</formula>
    </cfRule>
  </conditionalFormatting>
  <conditionalFormatting sqref="J50:J54">
    <cfRule type="containsText" dxfId="1572" priority="179" operator="containsText" text="Bajo">
      <formula>NOT(ISERROR(SEARCH("Bajo",J50)))</formula>
    </cfRule>
    <cfRule type="containsText" dxfId="1571" priority="180" operator="containsText" text="Moderado">
      <formula>NOT(ISERROR(SEARCH("Moderado",J50)))</formula>
    </cfRule>
    <cfRule type="containsText" dxfId="1570" priority="181" operator="containsText" text="Alto">
      <formula>NOT(ISERROR(SEARCH("Alto",J50)))</formula>
    </cfRule>
    <cfRule type="containsText" dxfId="1569"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1568" priority="154" operator="containsText" text="Moderado">
      <formula>NOT(ISERROR(SEARCH("Moderado",M50)))</formula>
    </cfRule>
    <cfRule type="containsText" dxfId="1567" priority="174" operator="containsText" text="Bajo">
      <formula>NOT(ISERROR(SEARCH("Bajo",M50)))</formula>
    </cfRule>
    <cfRule type="containsText" dxfId="1566" priority="175" operator="containsText" text="Moderado">
      <formula>NOT(ISERROR(SEARCH("Moderado",M50)))</formula>
    </cfRule>
    <cfRule type="containsText" dxfId="1565" priority="176" operator="containsText" text="Alto">
      <formula>NOT(ISERROR(SEARCH("Alto",M50)))</formula>
    </cfRule>
    <cfRule type="containsText" dxfId="1564"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1563" priority="168" operator="containsText" text="3- Moderado">
      <formula>NOT(ISERROR(SEARCH("3- Moderado",N50)))</formula>
    </cfRule>
    <cfRule type="containsText" dxfId="1562" priority="169" operator="containsText" text="6- Moderado">
      <formula>NOT(ISERROR(SEARCH("6- Moderado",N50)))</formula>
    </cfRule>
    <cfRule type="containsText" dxfId="1561" priority="170" operator="containsText" text="4- Moderado">
      <formula>NOT(ISERROR(SEARCH("4- Moderado",N50)))</formula>
    </cfRule>
    <cfRule type="containsText" dxfId="1560" priority="171" operator="containsText" text="3- Bajo">
      <formula>NOT(ISERROR(SEARCH("3- Bajo",N50)))</formula>
    </cfRule>
    <cfRule type="containsText" dxfId="1559" priority="172" operator="containsText" text="4- Bajo">
      <formula>NOT(ISERROR(SEARCH("4- Bajo",N50)))</formula>
    </cfRule>
    <cfRule type="containsText" dxfId="1558" priority="173" operator="containsText" text="1- Bajo">
      <formula>NOT(ISERROR(SEARCH("1- Bajo",N50)))</formula>
    </cfRule>
  </conditionalFormatting>
  <conditionalFormatting sqref="H50:H54">
    <cfRule type="containsText" dxfId="1557" priority="155" operator="containsText" text="Muy Alta">
      <formula>NOT(ISERROR(SEARCH("Muy Alta",H50)))</formula>
    </cfRule>
    <cfRule type="containsText" dxfId="1556" priority="156" operator="containsText" text="Alta">
      <formula>NOT(ISERROR(SEARCH("Alta",H50)))</formula>
    </cfRule>
    <cfRule type="containsText" dxfId="1555" priority="157" operator="containsText" text="Muy Alta">
      <formula>NOT(ISERROR(SEARCH("Muy Alta",H50)))</formula>
    </cfRule>
    <cfRule type="containsText" dxfId="1554" priority="162" operator="containsText" text="Muy Baja">
      <formula>NOT(ISERROR(SEARCH("Muy Baja",H50)))</formula>
    </cfRule>
    <cfRule type="containsText" dxfId="1553" priority="163" operator="containsText" text="Baja">
      <formula>NOT(ISERROR(SEARCH("Baja",H50)))</formula>
    </cfRule>
    <cfRule type="containsText" dxfId="1552" priority="164" operator="containsText" text="Media">
      <formula>NOT(ISERROR(SEARCH("Media",H50)))</formula>
    </cfRule>
    <cfRule type="containsText" dxfId="1551" priority="165" operator="containsText" text="Alta">
      <formula>NOT(ISERROR(SEARCH("Alta",H50)))</formula>
    </cfRule>
    <cfRule type="containsText" dxfId="1550" priority="167" operator="containsText" text="Muy Alta">
      <formula>NOT(ISERROR(SEARCH("Muy Alta",H50)))</formula>
    </cfRule>
  </conditionalFormatting>
  <conditionalFormatting sqref="I50:I54">
    <cfRule type="containsText" dxfId="1549" priority="158" operator="containsText" text="Catastrófico">
      <formula>NOT(ISERROR(SEARCH("Catastrófico",I50)))</formula>
    </cfRule>
    <cfRule type="containsText" dxfId="1548" priority="159" operator="containsText" text="Mayor">
      <formula>NOT(ISERROR(SEARCH("Mayor",I50)))</formula>
    </cfRule>
    <cfRule type="containsText" dxfId="1547" priority="160" operator="containsText" text="Menor">
      <formula>NOT(ISERROR(SEARCH("Menor",I50)))</formula>
    </cfRule>
    <cfRule type="containsText" dxfId="1546" priority="161" operator="containsText" text="Leve">
      <formula>NOT(ISERROR(SEARCH("Leve",I50)))</formula>
    </cfRule>
    <cfRule type="containsText" dxfId="1545" priority="166" operator="containsText" text="Moderado">
      <formula>NOT(ISERROR(SEARCH("Moderado",I50)))</formula>
    </cfRule>
  </conditionalFormatting>
  <conditionalFormatting sqref="K50:K54">
    <cfRule type="containsText" dxfId="1544" priority="153" operator="containsText" text="Media">
      <formula>NOT(ISERROR(SEARCH("Media",K50)))</formula>
    </cfRule>
  </conditionalFormatting>
  <conditionalFormatting sqref="L50:L54">
    <cfRule type="containsText" dxfId="1543" priority="152" operator="containsText" text="Moderado">
      <formula>NOT(ISERROR(SEARCH("Moderado",L50)))</formula>
    </cfRule>
  </conditionalFormatting>
  <conditionalFormatting sqref="J50:J54">
    <cfRule type="containsText" dxfId="1542" priority="151" operator="containsText" text="Moderado">
      <formula>NOT(ISERROR(SEARCH("Moderado",J50)))</formula>
    </cfRule>
  </conditionalFormatting>
  <conditionalFormatting sqref="J50:J54">
    <cfRule type="containsText" dxfId="1541" priority="149" operator="containsText" text="Bajo">
      <formula>NOT(ISERROR(SEARCH("Bajo",J50)))</formula>
    </cfRule>
    <cfRule type="containsText" dxfId="1540" priority="150" operator="containsText" text="Extremo">
      <formula>NOT(ISERROR(SEARCH("Extremo",J50)))</formula>
    </cfRule>
  </conditionalFormatting>
  <conditionalFormatting sqref="K50:K54">
    <cfRule type="containsText" dxfId="1539" priority="147" operator="containsText" text="Baja">
      <formula>NOT(ISERROR(SEARCH("Baja",K50)))</formula>
    </cfRule>
    <cfRule type="containsText" dxfId="1538" priority="148" operator="containsText" text="Muy Baja">
      <formula>NOT(ISERROR(SEARCH("Muy Baja",K50)))</formula>
    </cfRule>
  </conditionalFormatting>
  <conditionalFormatting sqref="K50:K54">
    <cfRule type="containsText" dxfId="1537" priority="145" operator="containsText" text="Muy Alta">
      <formula>NOT(ISERROR(SEARCH("Muy Alta",K50)))</formula>
    </cfRule>
    <cfRule type="containsText" dxfId="1536" priority="146" operator="containsText" text="Alta">
      <formula>NOT(ISERROR(SEARCH("Alta",K50)))</formula>
    </cfRule>
  </conditionalFormatting>
  <conditionalFormatting sqref="L50:L54">
    <cfRule type="containsText" dxfId="1535" priority="141" operator="containsText" text="Catastrófico">
      <formula>NOT(ISERROR(SEARCH("Catastrófico",L50)))</formula>
    </cfRule>
    <cfRule type="containsText" dxfId="1534" priority="142" operator="containsText" text="Mayor">
      <formula>NOT(ISERROR(SEARCH("Mayor",L50)))</formula>
    </cfRule>
    <cfRule type="containsText" dxfId="1533" priority="143" operator="containsText" text="Menor">
      <formula>NOT(ISERROR(SEARCH("Menor",L50)))</formula>
    </cfRule>
    <cfRule type="containsText" dxfId="1532" priority="144" operator="containsText" text="Leve">
      <formula>NOT(ISERROR(SEARCH("Leve",L50)))</formula>
    </cfRule>
  </conditionalFormatting>
  <conditionalFormatting sqref="K55:L55 K60:L60">
    <cfRule type="containsText" dxfId="1531" priority="135" operator="containsText" text="3- Moderado">
      <formula>NOT(ISERROR(SEARCH("3- Moderado",K55)))</formula>
    </cfRule>
    <cfRule type="containsText" dxfId="1530" priority="136" operator="containsText" text="6- Moderado">
      <formula>NOT(ISERROR(SEARCH("6- Moderado",K55)))</formula>
    </cfRule>
    <cfRule type="containsText" dxfId="1529" priority="137" operator="containsText" text="4- Moderado">
      <formula>NOT(ISERROR(SEARCH("4- Moderado",K55)))</formula>
    </cfRule>
    <cfRule type="containsText" dxfId="1528" priority="138" operator="containsText" text="3- Bajo">
      <formula>NOT(ISERROR(SEARCH("3- Bajo",K55)))</formula>
    </cfRule>
    <cfRule type="containsText" dxfId="1527" priority="139" operator="containsText" text="4- Bajo">
      <formula>NOT(ISERROR(SEARCH("4- Bajo",K55)))</formula>
    </cfRule>
    <cfRule type="containsText" dxfId="1526" priority="140" operator="containsText" text="1- Bajo">
      <formula>NOT(ISERROR(SEARCH("1- Bajo",K55)))</formula>
    </cfRule>
  </conditionalFormatting>
  <conditionalFormatting sqref="H55:I55 H60:I60">
    <cfRule type="containsText" dxfId="1525" priority="129" operator="containsText" text="3- Moderado">
      <formula>NOT(ISERROR(SEARCH("3- Moderado",H55)))</formula>
    </cfRule>
    <cfRule type="containsText" dxfId="1524" priority="130" operator="containsText" text="6- Moderado">
      <formula>NOT(ISERROR(SEARCH("6- Moderado",H55)))</formula>
    </cfRule>
    <cfRule type="containsText" dxfId="1523" priority="131" operator="containsText" text="4- Moderado">
      <formula>NOT(ISERROR(SEARCH("4- Moderado",H55)))</formula>
    </cfRule>
    <cfRule type="containsText" dxfId="1522" priority="132" operator="containsText" text="3- Bajo">
      <formula>NOT(ISERROR(SEARCH("3- Bajo",H55)))</formula>
    </cfRule>
    <cfRule type="containsText" dxfId="1521" priority="133" operator="containsText" text="4- Bajo">
      <formula>NOT(ISERROR(SEARCH("4- Bajo",H55)))</formula>
    </cfRule>
    <cfRule type="containsText" dxfId="1520" priority="134" operator="containsText" text="1- Bajo">
      <formula>NOT(ISERROR(SEARCH("1- Bajo",H55)))</formula>
    </cfRule>
  </conditionalFormatting>
  <conditionalFormatting sqref="A55 C55:E55 A60 C60:E60">
    <cfRule type="containsText" dxfId="1519" priority="123" operator="containsText" text="3- Moderado">
      <formula>NOT(ISERROR(SEARCH("3- Moderado",A55)))</formula>
    </cfRule>
    <cfRule type="containsText" dxfId="1518" priority="124" operator="containsText" text="6- Moderado">
      <formula>NOT(ISERROR(SEARCH("6- Moderado",A55)))</formula>
    </cfRule>
    <cfRule type="containsText" dxfId="1517" priority="125" operator="containsText" text="4- Moderado">
      <formula>NOT(ISERROR(SEARCH("4- Moderado",A55)))</formula>
    </cfRule>
    <cfRule type="containsText" dxfId="1516" priority="126" operator="containsText" text="3- Bajo">
      <formula>NOT(ISERROR(SEARCH("3- Bajo",A55)))</formula>
    </cfRule>
    <cfRule type="containsText" dxfId="1515" priority="127" operator="containsText" text="4- Bajo">
      <formula>NOT(ISERROR(SEARCH("4- Bajo",A55)))</formula>
    </cfRule>
    <cfRule type="containsText" dxfId="1514" priority="128" operator="containsText" text="1- Bajo">
      <formula>NOT(ISERROR(SEARCH("1- Bajo",A55)))</formula>
    </cfRule>
  </conditionalFormatting>
  <conditionalFormatting sqref="F55:G55 F60:G60">
    <cfRule type="containsText" dxfId="1513" priority="117" operator="containsText" text="3- Moderado">
      <formula>NOT(ISERROR(SEARCH("3- Moderado",F55)))</formula>
    </cfRule>
    <cfRule type="containsText" dxfId="1512" priority="118" operator="containsText" text="6- Moderado">
      <formula>NOT(ISERROR(SEARCH("6- Moderado",F55)))</formula>
    </cfRule>
    <cfRule type="containsText" dxfId="1511" priority="119" operator="containsText" text="4- Moderado">
      <formula>NOT(ISERROR(SEARCH("4- Moderado",F55)))</formula>
    </cfRule>
    <cfRule type="containsText" dxfId="1510" priority="120" operator="containsText" text="3- Bajo">
      <formula>NOT(ISERROR(SEARCH("3- Bajo",F55)))</formula>
    </cfRule>
    <cfRule type="containsText" dxfId="1509" priority="121" operator="containsText" text="4- Bajo">
      <formula>NOT(ISERROR(SEARCH("4- Bajo",F55)))</formula>
    </cfRule>
    <cfRule type="containsText" dxfId="1508" priority="122" operator="containsText" text="1- Bajo">
      <formula>NOT(ISERROR(SEARCH("1- Bajo",F55)))</formula>
    </cfRule>
  </conditionalFormatting>
  <conditionalFormatting sqref="J55:J64">
    <cfRule type="containsText" dxfId="1507" priority="112" operator="containsText" text="Bajo">
      <formula>NOT(ISERROR(SEARCH("Bajo",J55)))</formula>
    </cfRule>
    <cfRule type="containsText" dxfId="1506" priority="113" operator="containsText" text="Moderado">
      <formula>NOT(ISERROR(SEARCH("Moderado",J55)))</formula>
    </cfRule>
    <cfRule type="containsText" dxfId="1505" priority="114" operator="containsText" text="Alto">
      <formula>NOT(ISERROR(SEARCH("Alto",J55)))</formula>
    </cfRule>
    <cfRule type="containsText" dxfId="1504" priority="115" operator="containsText" text="Extremo">
      <formula>NOT(ISERROR(SEARCH("Extremo",J55)))</formula>
    </cfRule>
    <cfRule type="colorScale" priority="116">
      <colorScale>
        <cfvo type="min"/>
        <cfvo type="max"/>
        <color rgb="FFFF7128"/>
        <color rgb="FFFFEF9C"/>
      </colorScale>
    </cfRule>
  </conditionalFormatting>
  <conditionalFormatting sqref="M55:M64">
    <cfRule type="containsText" dxfId="1503" priority="87" operator="containsText" text="Moderado">
      <formula>NOT(ISERROR(SEARCH("Moderado",M55)))</formula>
    </cfRule>
    <cfRule type="containsText" dxfId="1502" priority="107" operator="containsText" text="Bajo">
      <formula>NOT(ISERROR(SEARCH("Bajo",M55)))</formula>
    </cfRule>
    <cfRule type="containsText" dxfId="1501" priority="108" operator="containsText" text="Moderado">
      <formula>NOT(ISERROR(SEARCH("Moderado",M55)))</formula>
    </cfRule>
    <cfRule type="containsText" dxfId="1500" priority="109" operator="containsText" text="Alto">
      <formula>NOT(ISERROR(SEARCH("Alto",M55)))</formula>
    </cfRule>
    <cfRule type="containsText" dxfId="1499" priority="110" operator="containsText" text="Extremo">
      <formula>NOT(ISERROR(SEARCH("Extremo",M55)))</formula>
    </cfRule>
    <cfRule type="colorScale" priority="111">
      <colorScale>
        <cfvo type="min"/>
        <cfvo type="max"/>
        <color rgb="FFFF7128"/>
        <color rgb="FFFFEF9C"/>
      </colorScale>
    </cfRule>
  </conditionalFormatting>
  <conditionalFormatting sqref="N55 N60">
    <cfRule type="containsText" dxfId="1498" priority="101" operator="containsText" text="3- Moderado">
      <formula>NOT(ISERROR(SEARCH("3- Moderado",N55)))</formula>
    </cfRule>
    <cfRule type="containsText" dxfId="1497" priority="102" operator="containsText" text="6- Moderado">
      <formula>NOT(ISERROR(SEARCH("6- Moderado",N55)))</formula>
    </cfRule>
    <cfRule type="containsText" dxfId="1496" priority="103" operator="containsText" text="4- Moderado">
      <formula>NOT(ISERROR(SEARCH("4- Moderado",N55)))</formula>
    </cfRule>
    <cfRule type="containsText" dxfId="1495" priority="104" operator="containsText" text="3- Bajo">
      <formula>NOT(ISERROR(SEARCH("3- Bajo",N55)))</formula>
    </cfRule>
    <cfRule type="containsText" dxfId="1494" priority="105" operator="containsText" text="4- Bajo">
      <formula>NOT(ISERROR(SEARCH("4- Bajo",N55)))</formula>
    </cfRule>
    <cfRule type="containsText" dxfId="1493" priority="106" operator="containsText" text="1- Bajo">
      <formula>NOT(ISERROR(SEARCH("1- Bajo",N55)))</formula>
    </cfRule>
  </conditionalFormatting>
  <conditionalFormatting sqref="H55:H64">
    <cfRule type="containsText" dxfId="1492" priority="88" operator="containsText" text="Muy Alta">
      <formula>NOT(ISERROR(SEARCH("Muy Alta",H55)))</formula>
    </cfRule>
    <cfRule type="containsText" dxfId="1491" priority="89" operator="containsText" text="Alta">
      <formula>NOT(ISERROR(SEARCH("Alta",H55)))</formula>
    </cfRule>
    <cfRule type="containsText" dxfId="1490" priority="90" operator="containsText" text="Muy Alta">
      <formula>NOT(ISERROR(SEARCH("Muy Alta",H55)))</formula>
    </cfRule>
    <cfRule type="containsText" dxfId="1489" priority="95" operator="containsText" text="Muy Baja">
      <formula>NOT(ISERROR(SEARCH("Muy Baja",H55)))</formula>
    </cfRule>
    <cfRule type="containsText" dxfId="1488" priority="96" operator="containsText" text="Baja">
      <formula>NOT(ISERROR(SEARCH("Baja",H55)))</formula>
    </cfRule>
    <cfRule type="containsText" dxfId="1487" priority="97" operator="containsText" text="Media">
      <formula>NOT(ISERROR(SEARCH("Media",H55)))</formula>
    </cfRule>
    <cfRule type="containsText" dxfId="1486" priority="98" operator="containsText" text="Alta">
      <formula>NOT(ISERROR(SEARCH("Alta",H55)))</formula>
    </cfRule>
    <cfRule type="containsText" dxfId="1485" priority="100" operator="containsText" text="Muy Alta">
      <formula>NOT(ISERROR(SEARCH("Muy Alta",H55)))</formula>
    </cfRule>
  </conditionalFormatting>
  <conditionalFormatting sqref="I55:I64">
    <cfRule type="containsText" dxfId="1484" priority="91" operator="containsText" text="Catastrófico">
      <formula>NOT(ISERROR(SEARCH("Catastrófico",I55)))</formula>
    </cfRule>
    <cfRule type="containsText" dxfId="1483" priority="92" operator="containsText" text="Mayor">
      <formula>NOT(ISERROR(SEARCH("Mayor",I55)))</formula>
    </cfRule>
    <cfRule type="containsText" dxfId="1482" priority="93" operator="containsText" text="Menor">
      <formula>NOT(ISERROR(SEARCH("Menor",I55)))</formula>
    </cfRule>
    <cfRule type="containsText" dxfId="1481" priority="94" operator="containsText" text="Leve">
      <formula>NOT(ISERROR(SEARCH("Leve",I55)))</formula>
    </cfRule>
    <cfRule type="containsText" dxfId="1480" priority="99" operator="containsText" text="Moderado">
      <formula>NOT(ISERROR(SEARCH("Moderado",I55)))</formula>
    </cfRule>
  </conditionalFormatting>
  <conditionalFormatting sqref="K55:K64">
    <cfRule type="containsText" dxfId="1479" priority="86" operator="containsText" text="Media">
      <formula>NOT(ISERROR(SEARCH("Media",K55)))</formula>
    </cfRule>
  </conditionalFormatting>
  <conditionalFormatting sqref="L55:L64">
    <cfRule type="containsText" dxfId="1478" priority="85" operator="containsText" text="Moderado">
      <formula>NOT(ISERROR(SEARCH("Moderado",L55)))</formula>
    </cfRule>
  </conditionalFormatting>
  <conditionalFormatting sqref="J55:J64">
    <cfRule type="containsText" dxfId="1477" priority="84" operator="containsText" text="Moderado">
      <formula>NOT(ISERROR(SEARCH("Moderado",J55)))</formula>
    </cfRule>
  </conditionalFormatting>
  <conditionalFormatting sqref="J55:J64">
    <cfRule type="containsText" dxfId="1476" priority="82" operator="containsText" text="Bajo">
      <formula>NOT(ISERROR(SEARCH("Bajo",J55)))</formula>
    </cfRule>
    <cfRule type="containsText" dxfId="1475" priority="83" operator="containsText" text="Extremo">
      <formula>NOT(ISERROR(SEARCH("Extremo",J55)))</formula>
    </cfRule>
  </conditionalFormatting>
  <conditionalFormatting sqref="K55:K64">
    <cfRule type="containsText" dxfId="1474" priority="80" operator="containsText" text="Baja">
      <formula>NOT(ISERROR(SEARCH("Baja",K55)))</formula>
    </cfRule>
    <cfRule type="containsText" dxfId="1473" priority="81" operator="containsText" text="Muy Baja">
      <formula>NOT(ISERROR(SEARCH("Muy Baja",K55)))</formula>
    </cfRule>
  </conditionalFormatting>
  <conditionalFormatting sqref="K55:K64">
    <cfRule type="containsText" dxfId="1472" priority="78" operator="containsText" text="Muy Alta">
      <formula>NOT(ISERROR(SEARCH("Muy Alta",K55)))</formula>
    </cfRule>
    <cfRule type="containsText" dxfId="1471" priority="79" operator="containsText" text="Alta">
      <formula>NOT(ISERROR(SEARCH("Alta",K55)))</formula>
    </cfRule>
  </conditionalFormatting>
  <conditionalFormatting sqref="L55:L64">
    <cfRule type="containsText" dxfId="1470" priority="74" operator="containsText" text="Catastrófico">
      <formula>NOT(ISERROR(SEARCH("Catastrófico",L55)))</formula>
    </cfRule>
    <cfRule type="containsText" dxfId="1469" priority="75" operator="containsText" text="Mayor">
      <formula>NOT(ISERROR(SEARCH("Mayor",L55)))</formula>
    </cfRule>
    <cfRule type="containsText" dxfId="1468" priority="76" operator="containsText" text="Menor">
      <formula>NOT(ISERROR(SEARCH("Menor",L55)))</formula>
    </cfRule>
    <cfRule type="containsText" dxfId="1467" priority="77" operator="containsText" text="Leve">
      <formula>NOT(ISERROR(SEARCH("Leve",L55)))</formula>
    </cfRule>
  </conditionalFormatting>
  <conditionalFormatting sqref="K25:L25">
    <cfRule type="containsText" dxfId="1466" priority="68" operator="containsText" text="3- Moderado">
      <formula>NOT(ISERROR(SEARCH("3- Moderado",K25)))</formula>
    </cfRule>
    <cfRule type="containsText" dxfId="1465" priority="69" operator="containsText" text="6- Moderado">
      <formula>NOT(ISERROR(SEARCH("6- Moderado",K25)))</formula>
    </cfRule>
    <cfRule type="containsText" dxfId="1464" priority="70" operator="containsText" text="4- Moderado">
      <formula>NOT(ISERROR(SEARCH("4- Moderado",K25)))</formula>
    </cfRule>
    <cfRule type="containsText" dxfId="1463" priority="71" operator="containsText" text="3- Bajo">
      <formula>NOT(ISERROR(SEARCH("3- Bajo",K25)))</formula>
    </cfRule>
    <cfRule type="containsText" dxfId="1462" priority="72" operator="containsText" text="4- Bajo">
      <formula>NOT(ISERROR(SEARCH("4- Bajo",K25)))</formula>
    </cfRule>
    <cfRule type="containsText" dxfId="1461" priority="73" operator="containsText" text="1- Bajo">
      <formula>NOT(ISERROR(SEARCH("1- Bajo",K25)))</formula>
    </cfRule>
  </conditionalFormatting>
  <conditionalFormatting sqref="H25:I25">
    <cfRule type="containsText" dxfId="1460" priority="62" operator="containsText" text="3- Moderado">
      <formula>NOT(ISERROR(SEARCH("3- Moderado",H25)))</formula>
    </cfRule>
    <cfRule type="containsText" dxfId="1459" priority="63" operator="containsText" text="6- Moderado">
      <formula>NOT(ISERROR(SEARCH("6- Moderado",H25)))</formula>
    </cfRule>
    <cfRule type="containsText" dxfId="1458" priority="64" operator="containsText" text="4- Moderado">
      <formula>NOT(ISERROR(SEARCH("4- Moderado",H25)))</formula>
    </cfRule>
    <cfRule type="containsText" dxfId="1457" priority="65" operator="containsText" text="3- Bajo">
      <formula>NOT(ISERROR(SEARCH("3- Bajo",H25)))</formula>
    </cfRule>
    <cfRule type="containsText" dxfId="1456" priority="66" operator="containsText" text="4- Bajo">
      <formula>NOT(ISERROR(SEARCH("4- Bajo",H25)))</formula>
    </cfRule>
    <cfRule type="containsText" dxfId="1455" priority="67" operator="containsText" text="1- Bajo">
      <formula>NOT(ISERROR(SEARCH("1- Bajo",H25)))</formula>
    </cfRule>
  </conditionalFormatting>
  <conditionalFormatting sqref="A25 C25:E25">
    <cfRule type="containsText" dxfId="1454" priority="56" operator="containsText" text="3- Moderado">
      <formula>NOT(ISERROR(SEARCH("3- Moderado",A25)))</formula>
    </cfRule>
    <cfRule type="containsText" dxfId="1453" priority="57" operator="containsText" text="6- Moderado">
      <formula>NOT(ISERROR(SEARCH("6- Moderado",A25)))</formula>
    </cfRule>
    <cfRule type="containsText" dxfId="1452" priority="58" operator="containsText" text="4- Moderado">
      <formula>NOT(ISERROR(SEARCH("4- Moderado",A25)))</formula>
    </cfRule>
    <cfRule type="containsText" dxfId="1451" priority="59" operator="containsText" text="3- Bajo">
      <formula>NOT(ISERROR(SEARCH("3- Bajo",A25)))</formula>
    </cfRule>
    <cfRule type="containsText" dxfId="1450" priority="60" operator="containsText" text="4- Bajo">
      <formula>NOT(ISERROR(SEARCH("4- Bajo",A25)))</formula>
    </cfRule>
    <cfRule type="containsText" dxfId="1449" priority="61" operator="containsText" text="1- Bajo">
      <formula>NOT(ISERROR(SEARCH("1- Bajo",A25)))</formula>
    </cfRule>
  </conditionalFormatting>
  <conditionalFormatting sqref="F25:G25">
    <cfRule type="containsText" dxfId="1448" priority="50" operator="containsText" text="3- Moderado">
      <formula>NOT(ISERROR(SEARCH("3- Moderado",F25)))</formula>
    </cfRule>
    <cfRule type="containsText" dxfId="1447" priority="51" operator="containsText" text="6- Moderado">
      <formula>NOT(ISERROR(SEARCH("6- Moderado",F25)))</formula>
    </cfRule>
    <cfRule type="containsText" dxfId="1446" priority="52" operator="containsText" text="4- Moderado">
      <formula>NOT(ISERROR(SEARCH("4- Moderado",F25)))</formula>
    </cfRule>
    <cfRule type="containsText" dxfId="1445" priority="53" operator="containsText" text="3- Bajo">
      <formula>NOT(ISERROR(SEARCH("3- Bajo",F25)))</formula>
    </cfRule>
    <cfRule type="containsText" dxfId="1444" priority="54" operator="containsText" text="4- Bajo">
      <formula>NOT(ISERROR(SEARCH("4- Bajo",F25)))</formula>
    </cfRule>
    <cfRule type="containsText" dxfId="1443" priority="55" operator="containsText" text="1- Bajo">
      <formula>NOT(ISERROR(SEARCH("1- Bajo",F25)))</formula>
    </cfRule>
  </conditionalFormatting>
  <conditionalFormatting sqref="J25:J29">
    <cfRule type="containsText" dxfId="1442" priority="45" operator="containsText" text="Bajo">
      <formula>NOT(ISERROR(SEARCH("Bajo",J25)))</formula>
    </cfRule>
    <cfRule type="containsText" dxfId="1441" priority="46" operator="containsText" text="Moderado">
      <formula>NOT(ISERROR(SEARCH("Moderado",J25)))</formula>
    </cfRule>
    <cfRule type="containsText" dxfId="1440" priority="47" operator="containsText" text="Alto">
      <formula>NOT(ISERROR(SEARCH("Alto",J25)))</formula>
    </cfRule>
    <cfRule type="containsText" dxfId="1439"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1438" priority="20" operator="containsText" text="Moderado">
      <formula>NOT(ISERROR(SEARCH("Moderado",M25)))</formula>
    </cfRule>
    <cfRule type="containsText" dxfId="1437" priority="40" operator="containsText" text="Bajo">
      <formula>NOT(ISERROR(SEARCH("Bajo",M25)))</formula>
    </cfRule>
    <cfRule type="containsText" dxfId="1436" priority="41" operator="containsText" text="Moderado">
      <formula>NOT(ISERROR(SEARCH("Moderado",M25)))</formula>
    </cfRule>
    <cfRule type="containsText" dxfId="1435" priority="42" operator="containsText" text="Alto">
      <formula>NOT(ISERROR(SEARCH("Alto",M25)))</formula>
    </cfRule>
    <cfRule type="containsText" dxfId="1434"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1433" priority="34" operator="containsText" text="3- Moderado">
      <formula>NOT(ISERROR(SEARCH("3- Moderado",N25)))</formula>
    </cfRule>
    <cfRule type="containsText" dxfId="1432" priority="35" operator="containsText" text="6- Moderado">
      <formula>NOT(ISERROR(SEARCH("6- Moderado",N25)))</formula>
    </cfRule>
    <cfRule type="containsText" dxfId="1431" priority="36" operator="containsText" text="4- Moderado">
      <formula>NOT(ISERROR(SEARCH("4- Moderado",N25)))</formula>
    </cfRule>
    <cfRule type="containsText" dxfId="1430" priority="37" operator="containsText" text="3- Bajo">
      <formula>NOT(ISERROR(SEARCH("3- Bajo",N25)))</formula>
    </cfRule>
    <cfRule type="containsText" dxfId="1429" priority="38" operator="containsText" text="4- Bajo">
      <formula>NOT(ISERROR(SEARCH("4- Bajo",N25)))</formula>
    </cfRule>
    <cfRule type="containsText" dxfId="1428" priority="39" operator="containsText" text="1- Bajo">
      <formula>NOT(ISERROR(SEARCH("1- Bajo",N25)))</formula>
    </cfRule>
  </conditionalFormatting>
  <conditionalFormatting sqref="H25:H29">
    <cfRule type="containsText" dxfId="1427" priority="21" operator="containsText" text="Muy Alta">
      <formula>NOT(ISERROR(SEARCH("Muy Alta",H25)))</formula>
    </cfRule>
    <cfRule type="containsText" dxfId="1426" priority="22" operator="containsText" text="Alta">
      <formula>NOT(ISERROR(SEARCH("Alta",H25)))</formula>
    </cfRule>
    <cfRule type="containsText" dxfId="1425" priority="23" operator="containsText" text="Muy Alta">
      <formula>NOT(ISERROR(SEARCH("Muy Alta",H25)))</formula>
    </cfRule>
    <cfRule type="containsText" dxfId="1424" priority="28" operator="containsText" text="Muy Baja">
      <formula>NOT(ISERROR(SEARCH("Muy Baja",H25)))</formula>
    </cfRule>
    <cfRule type="containsText" dxfId="1423" priority="29" operator="containsText" text="Baja">
      <formula>NOT(ISERROR(SEARCH("Baja",H25)))</formula>
    </cfRule>
    <cfRule type="containsText" dxfId="1422" priority="30" operator="containsText" text="Media">
      <formula>NOT(ISERROR(SEARCH("Media",H25)))</formula>
    </cfRule>
    <cfRule type="containsText" dxfId="1421" priority="31" operator="containsText" text="Alta">
      <formula>NOT(ISERROR(SEARCH("Alta",H25)))</formula>
    </cfRule>
    <cfRule type="containsText" dxfId="1420" priority="33" operator="containsText" text="Muy Alta">
      <formula>NOT(ISERROR(SEARCH("Muy Alta",H25)))</formula>
    </cfRule>
  </conditionalFormatting>
  <conditionalFormatting sqref="I25:I29">
    <cfRule type="containsText" dxfId="1419" priority="24" operator="containsText" text="Catastrófico">
      <formula>NOT(ISERROR(SEARCH("Catastrófico",I25)))</formula>
    </cfRule>
    <cfRule type="containsText" dxfId="1418" priority="25" operator="containsText" text="Mayor">
      <formula>NOT(ISERROR(SEARCH("Mayor",I25)))</formula>
    </cfRule>
    <cfRule type="containsText" dxfId="1417" priority="26" operator="containsText" text="Menor">
      <formula>NOT(ISERROR(SEARCH("Menor",I25)))</formula>
    </cfRule>
    <cfRule type="containsText" dxfId="1416" priority="27" operator="containsText" text="Leve">
      <formula>NOT(ISERROR(SEARCH("Leve",I25)))</formula>
    </cfRule>
    <cfRule type="containsText" dxfId="1415" priority="32" operator="containsText" text="Moderado">
      <formula>NOT(ISERROR(SEARCH("Moderado",I25)))</formula>
    </cfRule>
  </conditionalFormatting>
  <conditionalFormatting sqref="K25:K29">
    <cfRule type="containsText" dxfId="1414" priority="19" operator="containsText" text="Media">
      <formula>NOT(ISERROR(SEARCH("Media",K25)))</formula>
    </cfRule>
  </conditionalFormatting>
  <conditionalFormatting sqref="L25:L29">
    <cfRule type="containsText" dxfId="1413" priority="18" operator="containsText" text="Moderado">
      <formula>NOT(ISERROR(SEARCH("Moderado",L25)))</formula>
    </cfRule>
  </conditionalFormatting>
  <conditionalFormatting sqref="J25:J29">
    <cfRule type="containsText" dxfId="1412" priority="17" operator="containsText" text="Moderado">
      <formula>NOT(ISERROR(SEARCH("Moderado",J25)))</formula>
    </cfRule>
  </conditionalFormatting>
  <conditionalFormatting sqref="J25:J29">
    <cfRule type="containsText" dxfId="1411" priority="15" operator="containsText" text="Bajo">
      <formula>NOT(ISERROR(SEARCH("Bajo",J25)))</formula>
    </cfRule>
    <cfRule type="containsText" dxfId="1410" priority="16" operator="containsText" text="Extremo">
      <formula>NOT(ISERROR(SEARCH("Extremo",J25)))</formula>
    </cfRule>
  </conditionalFormatting>
  <conditionalFormatting sqref="K25:K29">
    <cfRule type="containsText" dxfId="1409" priority="13" operator="containsText" text="Baja">
      <formula>NOT(ISERROR(SEARCH("Baja",K25)))</formula>
    </cfRule>
    <cfRule type="containsText" dxfId="1408" priority="14" operator="containsText" text="Muy Baja">
      <formula>NOT(ISERROR(SEARCH("Muy Baja",K25)))</formula>
    </cfRule>
  </conditionalFormatting>
  <conditionalFormatting sqref="K25:K29">
    <cfRule type="containsText" dxfId="1407" priority="11" operator="containsText" text="Muy Alta">
      <formula>NOT(ISERROR(SEARCH("Muy Alta",K25)))</formula>
    </cfRule>
    <cfRule type="containsText" dxfId="1406" priority="12" operator="containsText" text="Alta">
      <formula>NOT(ISERROR(SEARCH("Alta",K25)))</formula>
    </cfRule>
  </conditionalFormatting>
  <conditionalFormatting sqref="L25:L29">
    <cfRule type="containsText" dxfId="1405" priority="7" operator="containsText" text="Catastrófico">
      <formula>NOT(ISERROR(SEARCH("Catastrófico",L25)))</formula>
    </cfRule>
    <cfRule type="containsText" dxfId="1404" priority="8" operator="containsText" text="Mayor">
      <formula>NOT(ISERROR(SEARCH("Mayor",L25)))</formula>
    </cfRule>
    <cfRule type="containsText" dxfId="1403" priority="9" operator="containsText" text="Menor">
      <formula>NOT(ISERROR(SEARCH("Menor",L25)))</formula>
    </cfRule>
    <cfRule type="containsText" dxfId="1402" priority="10" operator="containsText" text="Leve">
      <formula>NOT(ISERROR(SEARCH("Leve",L25)))</formula>
    </cfRule>
  </conditionalFormatting>
  <conditionalFormatting sqref="B10 B15 B20 B25 B30 B35 B40 B45 B50 B55 B60">
    <cfRule type="containsText" dxfId="1401" priority="1" operator="containsText" text="3- Moderado">
      <formula>NOT(ISERROR(SEARCH("3- Moderado",B10)))</formula>
    </cfRule>
    <cfRule type="containsText" dxfId="1400" priority="2" operator="containsText" text="6- Moderado">
      <formula>NOT(ISERROR(SEARCH("6- Moderado",B10)))</formula>
    </cfRule>
    <cfRule type="containsText" dxfId="1399" priority="3" operator="containsText" text="4- Moderado">
      <formula>NOT(ISERROR(SEARCH("4- Moderado",B10)))</formula>
    </cfRule>
    <cfRule type="containsText" dxfId="1398" priority="4" operator="containsText" text="3- Bajo">
      <formula>NOT(ISERROR(SEARCH("3- Bajo",B10)))</formula>
    </cfRule>
    <cfRule type="containsText" dxfId="1397" priority="5" operator="containsText" text="4- Bajo">
      <formula>NOT(ISERROR(SEARCH("4- Bajo",B10)))</formula>
    </cfRule>
    <cfRule type="containsText" dxfId="1396" priority="6" operator="containsText" text="1- Bajo">
      <formula>NOT(ISERROR(SEARCH("1- Bajo",B10)))</formula>
    </cfRule>
  </conditionalFormatting>
  <dataValidations disablePrompts="1" count="7">
    <dataValidation allowBlank="1" showInputMessage="1" showErrorMessage="1" prompt="seleccionar si el responsable de ejecutar las acciones es el nivel central" sqref="Q8:R8" xr:uid="{00000000-0002-0000-0D00-000000000000}"/>
    <dataValidation allowBlank="1" showInputMessage="1" showErrorMessage="1" prompt="Seleccionar si el responsable es el responsable de las acciones es el nivel central" sqref="P7:P8" xr:uid="{00000000-0002-0000-0D00-000001000000}"/>
    <dataValidation allowBlank="1" showInputMessage="1" showErrorMessage="1" prompt="Describir las actividades que se van a desarrollar para el proyecto" sqref="O7" xr:uid="{00000000-0002-0000-0D00-000002000000}"/>
    <dataValidation allowBlank="1" showInputMessage="1" showErrorMessage="1" prompt="El grado de afectación puede ser " sqref="I8" xr:uid="{00000000-0002-0000-0D00-000003000000}"/>
    <dataValidation allowBlank="1" showInputMessage="1" showErrorMessage="1" prompt="Que tan factible es que materialize el riesgo?" sqref="H8" xr:uid="{00000000-0002-0000-0D00-000004000000}"/>
    <dataValidation allowBlank="1" showInputMessage="1" showErrorMessage="1" prompt="Registrar qué factor  que ocasina el riesgo: un facot identtficado el contexto._x000a_O  personas, recursos, estilo de direccion , factores externos, , codiciones ambientales" sqref="F8:G8" xr:uid="{00000000-0002-0000-0D00-000005000000}"/>
    <dataValidation allowBlank="1" showInputMessage="1" showErrorMessage="1" prompt="Seleccionar el tipo de riesgo teniendo en cuenta que  factor organizaconal afecta. Ver explicacion en hoja " sqref="E8" xr:uid="{00000000-0002-0000-0D00-000006000000}"/>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JS64"/>
  <sheetViews>
    <sheetView topLeftCell="G6" zoomScale="71" zoomScaleNormal="71" workbookViewId="0">
      <selection activeCell="O10" sqref="O10:O14"/>
    </sheetView>
  </sheetViews>
  <sheetFormatPr defaultColWidth="11.42578125" defaultRowHeight="15"/>
  <cols>
    <col min="1" max="2" width="18.42578125" style="77" customWidth="1"/>
    <col min="3" max="3" width="15.5703125" customWidth="1"/>
    <col min="4" max="4" width="27.5703125" style="77" customWidth="1"/>
    <col min="5" max="5" width="18" style="169" customWidth="1"/>
    <col min="6" max="6" width="40.140625" customWidth="1"/>
    <col min="7" max="7" width="20.42578125" customWidth="1"/>
    <col min="8" max="8" width="10.42578125" style="170" customWidth="1"/>
    <col min="9" max="9" width="11.42578125" style="170" customWidth="1"/>
    <col min="10" max="10" width="10.140625" style="171" customWidth="1"/>
    <col min="11" max="11" width="11.42578125" style="170" customWidth="1"/>
    <col min="12" max="12" width="10.85546875" style="170" customWidth="1"/>
    <col min="13" max="13" width="18.28515625" style="170" bestFit="1" customWidth="1"/>
    <col min="14" max="14" width="18.28515625" bestFit="1" customWidth="1"/>
    <col min="15" max="15" width="44.5703125" customWidth="1"/>
    <col min="16" max="16" width="16.5703125" customWidth="1"/>
    <col min="17" max="18" width="14.28515625" customWidth="1"/>
    <col min="19" max="19" width="25.7109375" customWidth="1"/>
    <col min="20" max="20" width="15.140625" customWidth="1"/>
    <col min="21" max="21" width="28.85546875" customWidth="1"/>
    <col min="22" max="177" width="11.42578125" style="6"/>
  </cols>
  <sheetData>
    <row r="1" spans="1:279" s="142" customFormat="1" ht="16.5" customHeight="1">
      <c r="A1" s="387"/>
      <c r="B1" s="388"/>
      <c r="C1" s="388"/>
      <c r="D1" s="510" t="s">
        <v>679</v>
      </c>
      <c r="E1" s="510"/>
      <c r="F1" s="510"/>
      <c r="G1" s="510"/>
      <c r="H1" s="510"/>
      <c r="I1" s="510"/>
      <c r="J1" s="510"/>
      <c r="K1" s="510"/>
      <c r="L1" s="510"/>
      <c r="M1" s="510"/>
      <c r="N1" s="510"/>
      <c r="O1" s="510"/>
      <c r="P1" s="510"/>
      <c r="Q1" s="511"/>
      <c r="R1" s="226"/>
      <c r="S1" s="379" t="s">
        <v>250</v>
      </c>
      <c r="T1" s="379"/>
      <c r="U1" s="379"/>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41"/>
      <c r="BW1" s="141"/>
      <c r="BX1" s="141"/>
      <c r="BY1" s="141"/>
      <c r="BZ1" s="141"/>
      <c r="CA1" s="141"/>
      <c r="CB1" s="141"/>
      <c r="CC1" s="141"/>
      <c r="CD1" s="141"/>
      <c r="CE1" s="141"/>
      <c r="CF1" s="141"/>
      <c r="CG1" s="141"/>
      <c r="CH1" s="141"/>
      <c r="CI1" s="141"/>
      <c r="CJ1" s="141"/>
      <c r="CK1" s="141"/>
      <c r="CL1" s="141"/>
      <c r="CM1" s="141"/>
      <c r="CN1" s="141"/>
      <c r="CO1" s="141"/>
      <c r="CP1" s="141"/>
      <c r="CQ1" s="141"/>
      <c r="CR1" s="141"/>
      <c r="CS1" s="141"/>
      <c r="CT1" s="141"/>
      <c r="CU1" s="141"/>
      <c r="CV1" s="141"/>
      <c r="CW1" s="141"/>
      <c r="CX1" s="141"/>
      <c r="CY1" s="141"/>
      <c r="CZ1" s="141"/>
      <c r="DA1" s="141"/>
      <c r="DB1" s="141"/>
      <c r="DC1" s="141"/>
      <c r="DD1" s="141"/>
      <c r="DE1" s="141"/>
      <c r="DF1" s="141"/>
      <c r="DG1" s="141"/>
      <c r="DH1" s="141"/>
      <c r="DI1" s="141"/>
      <c r="DJ1" s="141"/>
      <c r="DK1" s="141"/>
      <c r="DL1" s="141"/>
      <c r="DM1" s="141"/>
      <c r="DN1" s="141"/>
      <c r="DO1" s="141"/>
      <c r="DP1" s="141"/>
      <c r="DQ1" s="141"/>
      <c r="DR1" s="141"/>
      <c r="DS1" s="141"/>
      <c r="DT1" s="141"/>
      <c r="DU1" s="141"/>
      <c r="DV1" s="141"/>
      <c r="DW1" s="141"/>
      <c r="DX1" s="141"/>
      <c r="DY1" s="141"/>
      <c r="DZ1" s="141"/>
      <c r="EA1" s="141"/>
      <c r="EB1" s="141"/>
      <c r="EC1" s="141"/>
      <c r="ED1" s="141"/>
      <c r="EE1" s="141"/>
      <c r="EF1" s="141"/>
      <c r="EG1" s="141"/>
      <c r="EH1" s="141"/>
      <c r="EI1" s="141"/>
      <c r="EJ1" s="141"/>
      <c r="EK1" s="141"/>
      <c r="EL1" s="141"/>
      <c r="EM1" s="141"/>
      <c r="EN1" s="141"/>
      <c r="EO1" s="141"/>
      <c r="EP1" s="141"/>
      <c r="EQ1" s="141"/>
      <c r="ER1" s="141"/>
      <c r="ES1" s="141"/>
      <c r="ET1" s="141"/>
      <c r="EU1" s="141"/>
      <c r="EV1" s="141"/>
      <c r="EW1" s="141"/>
      <c r="EX1" s="141"/>
      <c r="EY1" s="141"/>
      <c r="EZ1" s="141"/>
      <c r="FA1" s="141"/>
      <c r="FB1" s="141"/>
      <c r="FC1" s="141"/>
      <c r="FD1" s="141"/>
      <c r="FE1" s="141"/>
      <c r="FF1" s="141"/>
      <c r="FG1" s="141"/>
      <c r="FH1" s="141"/>
      <c r="FI1" s="141"/>
      <c r="FJ1" s="141"/>
      <c r="FK1" s="141"/>
      <c r="FL1" s="141"/>
      <c r="FM1" s="141"/>
      <c r="FN1" s="141"/>
      <c r="FO1" s="141"/>
      <c r="FP1" s="141"/>
      <c r="FQ1" s="141"/>
      <c r="FR1" s="141"/>
      <c r="FS1" s="141"/>
      <c r="FT1" s="141"/>
      <c r="FU1" s="141"/>
      <c r="FV1" s="141"/>
      <c r="FW1" s="141"/>
      <c r="FX1" s="141"/>
      <c r="FY1" s="141"/>
      <c r="FZ1" s="141"/>
      <c r="GA1" s="141"/>
      <c r="GB1" s="141"/>
      <c r="GC1" s="141"/>
      <c r="GD1" s="141"/>
      <c r="GE1" s="141"/>
      <c r="GF1" s="141"/>
      <c r="GG1" s="141"/>
      <c r="GH1" s="141"/>
      <c r="GI1" s="141"/>
      <c r="GJ1" s="141"/>
      <c r="GK1" s="141"/>
      <c r="GL1" s="141"/>
      <c r="GM1" s="141"/>
      <c r="GN1" s="141"/>
      <c r="GO1" s="141"/>
      <c r="GP1" s="141"/>
      <c r="GQ1" s="141"/>
      <c r="GR1" s="141"/>
      <c r="GS1" s="141"/>
      <c r="GT1" s="141"/>
      <c r="GU1" s="141"/>
      <c r="GV1" s="141"/>
      <c r="GW1" s="141"/>
      <c r="GX1" s="141"/>
      <c r="GY1" s="141"/>
      <c r="GZ1" s="141"/>
      <c r="HA1" s="141"/>
      <c r="HB1" s="141"/>
      <c r="HC1" s="141"/>
      <c r="HD1" s="141"/>
      <c r="HE1" s="141"/>
      <c r="HF1" s="141"/>
      <c r="HG1" s="141"/>
      <c r="HH1" s="141"/>
      <c r="HI1" s="141"/>
      <c r="HJ1" s="141"/>
      <c r="HK1" s="141"/>
      <c r="HL1" s="141"/>
      <c r="HM1" s="141"/>
      <c r="HN1" s="141"/>
      <c r="HO1" s="141"/>
      <c r="HP1" s="141"/>
      <c r="HQ1" s="141"/>
      <c r="HR1" s="141"/>
      <c r="HS1" s="141"/>
      <c r="HT1" s="141"/>
      <c r="HU1" s="141"/>
      <c r="HV1" s="141"/>
      <c r="HW1" s="141"/>
      <c r="HX1" s="141"/>
      <c r="HY1" s="141"/>
      <c r="HZ1" s="141"/>
      <c r="IA1" s="141"/>
      <c r="IB1" s="141"/>
      <c r="IC1" s="141"/>
      <c r="ID1" s="141"/>
      <c r="IE1" s="141"/>
      <c r="IF1" s="141"/>
      <c r="IG1" s="141"/>
      <c r="IH1" s="141"/>
      <c r="II1" s="141"/>
      <c r="IJ1" s="141"/>
      <c r="IK1" s="141"/>
      <c r="IL1" s="141"/>
      <c r="IM1" s="141"/>
      <c r="IN1" s="141"/>
      <c r="IO1" s="141"/>
      <c r="IP1" s="141"/>
      <c r="IQ1" s="141"/>
      <c r="IR1" s="141"/>
      <c r="IS1" s="141"/>
      <c r="IT1" s="141"/>
      <c r="IU1" s="141"/>
      <c r="IV1" s="141"/>
      <c r="IW1" s="141"/>
      <c r="IX1" s="141"/>
      <c r="IY1" s="141"/>
      <c r="IZ1" s="141"/>
      <c r="JA1" s="141"/>
      <c r="JB1" s="141"/>
      <c r="JC1" s="141"/>
      <c r="JD1" s="141"/>
      <c r="JE1" s="141"/>
      <c r="JF1" s="141"/>
      <c r="JG1" s="141"/>
      <c r="JH1" s="141"/>
      <c r="JI1" s="141"/>
      <c r="JJ1" s="141"/>
      <c r="JK1" s="141"/>
      <c r="JL1" s="141"/>
      <c r="JM1" s="141"/>
      <c r="JN1" s="141"/>
      <c r="JO1" s="141"/>
      <c r="JP1" s="141"/>
      <c r="JQ1" s="141"/>
      <c r="JR1" s="141"/>
      <c r="JS1" s="141"/>
    </row>
    <row r="2" spans="1:279" s="142" customFormat="1" ht="39.75" customHeight="1">
      <c r="A2" s="389"/>
      <c r="B2" s="390"/>
      <c r="C2" s="390"/>
      <c r="D2" s="512"/>
      <c r="E2" s="512"/>
      <c r="F2" s="512"/>
      <c r="G2" s="512"/>
      <c r="H2" s="512"/>
      <c r="I2" s="512"/>
      <c r="J2" s="512"/>
      <c r="K2" s="512"/>
      <c r="L2" s="512"/>
      <c r="M2" s="512"/>
      <c r="N2" s="512"/>
      <c r="O2" s="512"/>
      <c r="P2" s="512"/>
      <c r="Q2" s="513"/>
      <c r="R2" s="226"/>
      <c r="S2" s="379"/>
      <c r="T2" s="379"/>
      <c r="U2" s="379"/>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row>
    <row r="3" spans="1:279" s="142" customFormat="1" ht="3" customHeight="1">
      <c r="A3" s="2"/>
      <c r="B3" s="2"/>
      <c r="C3" s="220"/>
      <c r="D3" s="512"/>
      <c r="E3" s="512"/>
      <c r="F3" s="512"/>
      <c r="G3" s="512"/>
      <c r="H3" s="512"/>
      <c r="I3" s="512"/>
      <c r="J3" s="512"/>
      <c r="K3" s="512"/>
      <c r="L3" s="512"/>
      <c r="M3" s="512"/>
      <c r="N3" s="512"/>
      <c r="O3" s="512"/>
      <c r="P3" s="512"/>
      <c r="Q3" s="513"/>
      <c r="R3" s="226"/>
      <c r="S3" s="379"/>
      <c r="T3" s="379"/>
      <c r="U3" s="379"/>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row>
    <row r="4" spans="1:279" s="142" customFormat="1" ht="41.25" customHeight="1">
      <c r="A4" s="380" t="s">
        <v>251</v>
      </c>
      <c r="B4" s="381"/>
      <c r="C4" s="382"/>
      <c r="D4" s="383" t="str">
        <f>'Mapa Final'!D4</f>
        <v>Administración de Justicia</v>
      </c>
      <c r="E4" s="384"/>
      <c r="F4" s="384"/>
      <c r="G4" s="384"/>
      <c r="H4" s="384"/>
      <c r="I4" s="384"/>
      <c r="J4" s="384"/>
      <c r="K4" s="384"/>
      <c r="L4" s="384"/>
      <c r="M4" s="384"/>
      <c r="N4" s="385"/>
      <c r="O4" s="386"/>
      <c r="P4" s="386"/>
      <c r="Q4" s="386"/>
      <c r="R4" s="220"/>
      <c r="S4" s="1"/>
      <c r="T4" s="1"/>
      <c r="U4" s="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row>
    <row r="5" spans="1:279" s="142" customFormat="1" ht="52.5" customHeight="1">
      <c r="A5" s="380" t="s">
        <v>253</v>
      </c>
      <c r="B5" s="381"/>
      <c r="C5" s="382"/>
      <c r="D5" s="391" t="str">
        <f>'Mapa Final'!D5</f>
        <v>Administrar justicia dirigiendo la actuación procesal, hacia la emisión de una decisión de carácter definitivo mediante la aplicación de la normatividad vigente.</v>
      </c>
      <c r="E5" s="392"/>
      <c r="F5" s="392"/>
      <c r="G5" s="392"/>
      <c r="H5" s="392"/>
      <c r="I5" s="392"/>
      <c r="J5" s="392"/>
      <c r="K5" s="392"/>
      <c r="L5" s="392"/>
      <c r="M5" s="392"/>
      <c r="N5" s="393"/>
      <c r="O5" s="1"/>
      <c r="P5" s="1"/>
      <c r="Q5" s="1"/>
      <c r="R5" s="1"/>
      <c r="S5" s="1"/>
      <c r="T5" s="1"/>
      <c r="U5" s="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c r="DQ5" s="141"/>
      <c r="DR5" s="141"/>
      <c r="DS5" s="141"/>
      <c r="DT5" s="141"/>
      <c r="DU5" s="141"/>
      <c r="DV5" s="141"/>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141"/>
      <c r="FA5" s="141"/>
      <c r="FB5" s="141"/>
      <c r="FC5" s="141"/>
      <c r="FD5" s="141"/>
      <c r="FE5" s="141"/>
      <c r="FF5" s="141"/>
      <c r="FG5" s="141"/>
      <c r="FH5" s="141"/>
      <c r="FI5" s="141"/>
      <c r="FJ5" s="141"/>
      <c r="FK5" s="141"/>
      <c r="FL5" s="141"/>
      <c r="FM5" s="141"/>
      <c r="FN5" s="141"/>
      <c r="FO5" s="141"/>
      <c r="FP5" s="141"/>
      <c r="FQ5" s="141"/>
      <c r="FR5" s="141"/>
      <c r="FS5" s="141"/>
      <c r="FT5" s="141"/>
      <c r="FU5" s="141"/>
      <c r="FV5" s="141"/>
      <c r="FW5" s="141"/>
      <c r="FX5" s="141"/>
      <c r="FY5" s="141"/>
      <c r="FZ5" s="141"/>
      <c r="GA5" s="141"/>
      <c r="GB5" s="141"/>
      <c r="GC5" s="141"/>
      <c r="GD5" s="141"/>
      <c r="GE5" s="141"/>
      <c r="GF5" s="141"/>
      <c r="GG5" s="141"/>
      <c r="GH5" s="141"/>
      <c r="GI5" s="141"/>
      <c r="GJ5" s="141"/>
      <c r="GK5" s="141"/>
      <c r="GL5" s="141"/>
      <c r="GM5" s="141"/>
      <c r="GN5" s="141"/>
      <c r="GO5" s="141"/>
      <c r="GP5" s="141"/>
      <c r="GQ5" s="141"/>
      <c r="GR5" s="141"/>
      <c r="GS5" s="141"/>
      <c r="GT5" s="141"/>
      <c r="GU5" s="141"/>
      <c r="GV5" s="141"/>
      <c r="GW5" s="141"/>
      <c r="GX5" s="141"/>
      <c r="GY5" s="141"/>
      <c r="GZ5" s="141"/>
      <c r="HA5" s="141"/>
      <c r="HB5" s="141"/>
      <c r="HC5" s="141"/>
      <c r="HD5" s="141"/>
      <c r="HE5" s="141"/>
      <c r="HF5" s="141"/>
      <c r="HG5" s="141"/>
      <c r="HH5" s="141"/>
      <c r="HI5" s="141"/>
      <c r="HJ5" s="141"/>
      <c r="HK5" s="141"/>
      <c r="HL5" s="141"/>
      <c r="HM5" s="141"/>
      <c r="HN5" s="141"/>
      <c r="HO5" s="141"/>
      <c r="HP5" s="141"/>
      <c r="HQ5" s="141"/>
      <c r="HR5" s="141"/>
      <c r="HS5" s="141"/>
      <c r="HT5" s="141"/>
      <c r="HU5" s="141"/>
      <c r="HV5" s="141"/>
      <c r="HW5" s="141"/>
      <c r="HX5" s="141"/>
      <c r="HY5" s="141"/>
      <c r="HZ5" s="141"/>
      <c r="IA5" s="141"/>
      <c r="IB5" s="141"/>
      <c r="IC5" s="141"/>
      <c r="ID5" s="141"/>
      <c r="IE5" s="141"/>
      <c r="IF5" s="141"/>
      <c r="IG5" s="141"/>
      <c r="IH5" s="141"/>
      <c r="II5" s="141"/>
      <c r="IJ5" s="141"/>
      <c r="IK5" s="141"/>
      <c r="IL5" s="141"/>
      <c r="IM5" s="141"/>
      <c r="IN5" s="141"/>
      <c r="IO5" s="141"/>
      <c r="IP5" s="141"/>
      <c r="IQ5" s="141"/>
      <c r="IR5" s="141"/>
      <c r="IS5" s="141"/>
      <c r="IT5" s="141"/>
      <c r="IU5" s="141"/>
      <c r="IV5" s="141"/>
      <c r="IW5" s="141"/>
      <c r="IX5" s="141"/>
      <c r="IY5" s="141"/>
      <c r="IZ5" s="141"/>
      <c r="JA5" s="141"/>
      <c r="JB5" s="141"/>
      <c r="JC5" s="141"/>
      <c r="JD5" s="141"/>
      <c r="JE5" s="141"/>
      <c r="JF5" s="141"/>
      <c r="JG5" s="141"/>
      <c r="JH5" s="141"/>
      <c r="JI5" s="141"/>
      <c r="JJ5" s="141"/>
      <c r="JK5" s="141"/>
      <c r="JL5" s="141"/>
      <c r="JM5" s="141"/>
      <c r="JN5" s="141"/>
      <c r="JO5" s="141"/>
      <c r="JP5" s="141"/>
      <c r="JQ5" s="141"/>
      <c r="JR5" s="141"/>
      <c r="JS5" s="141"/>
    </row>
    <row r="6" spans="1:279" s="142" customFormat="1" ht="32.25" customHeight="1" thickBot="1">
      <c r="A6" s="380" t="s">
        <v>254</v>
      </c>
      <c r="B6" s="381"/>
      <c r="C6" s="382"/>
      <c r="D6" s="391" t="str">
        <f>'Mapa Final'!D6</f>
        <v>Despachos Judiciales y Oficina de Apoyo para los Juzgados Civiles Municipales de Ejecución de Sentencias de Cali.</v>
      </c>
      <c r="E6" s="392"/>
      <c r="F6" s="392"/>
      <c r="G6" s="392"/>
      <c r="H6" s="392"/>
      <c r="I6" s="392"/>
      <c r="J6" s="392"/>
      <c r="K6" s="392"/>
      <c r="L6" s="392"/>
      <c r="M6" s="392"/>
      <c r="N6" s="393"/>
      <c r="O6" s="1"/>
      <c r="P6" s="1"/>
      <c r="Q6" s="1"/>
      <c r="R6" s="1"/>
      <c r="S6" s="1"/>
      <c r="T6" s="1"/>
      <c r="U6" s="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141"/>
      <c r="GZ6" s="141"/>
      <c r="HA6" s="141"/>
      <c r="HB6" s="141"/>
      <c r="HC6" s="141"/>
      <c r="HD6" s="141"/>
      <c r="HE6" s="141"/>
      <c r="HF6" s="141"/>
      <c r="HG6" s="141"/>
      <c r="HH6" s="141"/>
      <c r="HI6" s="141"/>
      <c r="HJ6" s="141"/>
      <c r="HK6" s="141"/>
      <c r="HL6" s="141"/>
      <c r="HM6" s="141"/>
      <c r="HN6" s="141"/>
      <c r="HO6" s="141"/>
      <c r="HP6" s="141"/>
      <c r="HQ6" s="141"/>
      <c r="HR6" s="141"/>
      <c r="HS6" s="141"/>
      <c r="HT6" s="141"/>
      <c r="HU6" s="141"/>
      <c r="HV6" s="141"/>
      <c r="HW6" s="141"/>
      <c r="HX6" s="141"/>
      <c r="HY6" s="141"/>
      <c r="HZ6" s="141"/>
      <c r="IA6" s="141"/>
      <c r="IB6" s="141"/>
      <c r="IC6" s="141"/>
      <c r="ID6" s="141"/>
      <c r="IE6" s="141"/>
      <c r="IF6" s="141"/>
      <c r="IG6" s="141"/>
      <c r="IH6" s="141"/>
      <c r="II6" s="141"/>
      <c r="IJ6" s="141"/>
      <c r="IK6" s="141"/>
      <c r="IL6" s="141"/>
      <c r="IM6" s="141"/>
      <c r="IN6" s="141"/>
      <c r="IO6" s="141"/>
      <c r="IP6" s="141"/>
      <c r="IQ6" s="141"/>
      <c r="IR6" s="141"/>
      <c r="IS6" s="141"/>
      <c r="IT6" s="141"/>
      <c r="IU6" s="141"/>
      <c r="IV6" s="141"/>
      <c r="IW6" s="141"/>
      <c r="IX6" s="141"/>
      <c r="IY6" s="141"/>
      <c r="IZ6" s="141"/>
      <c r="JA6" s="141"/>
      <c r="JB6" s="141"/>
      <c r="JC6" s="141"/>
      <c r="JD6" s="141"/>
      <c r="JE6" s="141"/>
      <c r="JF6" s="141"/>
      <c r="JG6" s="141"/>
      <c r="JH6" s="141"/>
      <c r="JI6" s="141"/>
      <c r="JJ6" s="141"/>
      <c r="JK6" s="141"/>
      <c r="JL6" s="141"/>
      <c r="JM6" s="141"/>
      <c r="JN6" s="141"/>
      <c r="JO6" s="141"/>
      <c r="JP6" s="141"/>
      <c r="JQ6" s="141"/>
      <c r="JR6" s="141"/>
      <c r="JS6" s="141"/>
    </row>
    <row r="7" spans="1:279" s="157" customFormat="1" ht="38.25" customHeight="1" thickTop="1" thickBot="1">
      <c r="A7" s="505" t="s">
        <v>629</v>
      </c>
      <c r="B7" s="506"/>
      <c r="C7" s="506"/>
      <c r="D7" s="506"/>
      <c r="E7" s="506"/>
      <c r="F7" s="507"/>
      <c r="G7" s="155"/>
      <c r="H7" s="508" t="s">
        <v>630</v>
      </c>
      <c r="I7" s="508"/>
      <c r="J7" s="508"/>
      <c r="K7" s="508" t="s">
        <v>631</v>
      </c>
      <c r="L7" s="508"/>
      <c r="M7" s="508"/>
      <c r="N7" s="509" t="s">
        <v>574</v>
      </c>
      <c r="O7" s="514" t="s">
        <v>632</v>
      </c>
      <c r="P7" s="516" t="s">
        <v>633</v>
      </c>
      <c r="Q7" s="519"/>
      <c r="R7" s="517"/>
      <c r="S7" s="516" t="s">
        <v>634</v>
      </c>
      <c r="T7" s="517"/>
      <c r="U7" s="518" t="s">
        <v>680</v>
      </c>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156"/>
      <c r="BZ7" s="156"/>
      <c r="CA7" s="156"/>
      <c r="CB7" s="156"/>
      <c r="CC7" s="156"/>
      <c r="CD7" s="156"/>
      <c r="CE7" s="156"/>
      <c r="CF7" s="156"/>
      <c r="CG7" s="156"/>
      <c r="CH7" s="156"/>
      <c r="CI7" s="156"/>
      <c r="CJ7" s="156"/>
      <c r="CK7" s="156"/>
      <c r="CL7" s="156"/>
      <c r="CM7" s="156"/>
      <c r="CN7" s="156"/>
      <c r="CO7" s="156"/>
      <c r="CP7" s="156"/>
      <c r="CQ7" s="156"/>
      <c r="CR7" s="156"/>
      <c r="CS7" s="156"/>
      <c r="CT7" s="156"/>
      <c r="CU7" s="156"/>
      <c r="CV7" s="156"/>
      <c r="CW7" s="156"/>
      <c r="CX7" s="156"/>
      <c r="CY7" s="156"/>
      <c r="CZ7" s="156"/>
      <c r="DA7" s="156"/>
      <c r="DB7" s="156"/>
      <c r="DC7" s="156"/>
      <c r="DD7" s="156"/>
      <c r="DE7" s="156"/>
      <c r="DF7" s="156"/>
      <c r="DG7" s="156"/>
      <c r="DH7" s="156"/>
      <c r="DI7" s="156"/>
      <c r="DJ7" s="156"/>
      <c r="DK7" s="156"/>
      <c r="DL7" s="156"/>
      <c r="DM7" s="156"/>
      <c r="DN7" s="156"/>
      <c r="DO7" s="156"/>
      <c r="DP7" s="156"/>
      <c r="DQ7" s="156"/>
      <c r="DR7" s="156"/>
      <c r="DS7" s="156"/>
      <c r="DT7" s="156"/>
      <c r="DU7" s="156"/>
      <c r="DV7" s="156"/>
      <c r="DW7" s="156"/>
      <c r="DX7" s="156"/>
      <c r="DY7" s="156"/>
      <c r="DZ7" s="156"/>
      <c r="EA7" s="156"/>
      <c r="EB7" s="156"/>
      <c r="EC7" s="156"/>
      <c r="ED7" s="156"/>
      <c r="EE7" s="156"/>
      <c r="EF7" s="156"/>
      <c r="EG7" s="156"/>
      <c r="EH7" s="156"/>
      <c r="EI7" s="156"/>
      <c r="EJ7" s="156"/>
      <c r="EK7" s="156"/>
      <c r="EL7" s="156"/>
      <c r="EM7" s="156"/>
      <c r="EN7" s="156"/>
      <c r="EO7" s="156"/>
      <c r="EP7" s="156"/>
      <c r="EQ7" s="156"/>
      <c r="ER7" s="156"/>
      <c r="ES7" s="156"/>
      <c r="ET7" s="156"/>
      <c r="EU7" s="156"/>
      <c r="EV7" s="156"/>
      <c r="EW7" s="156"/>
      <c r="EX7" s="156"/>
      <c r="EY7" s="156"/>
      <c r="EZ7" s="156"/>
      <c r="FA7" s="156"/>
      <c r="FB7" s="156"/>
      <c r="FC7" s="156"/>
      <c r="FD7" s="156"/>
      <c r="FE7" s="156"/>
      <c r="FF7" s="156"/>
      <c r="FG7" s="156"/>
      <c r="FH7" s="156"/>
      <c r="FI7" s="156"/>
      <c r="FJ7" s="156"/>
      <c r="FK7" s="156"/>
      <c r="FL7" s="156"/>
      <c r="FM7" s="156"/>
      <c r="FN7" s="156"/>
      <c r="FO7" s="156"/>
      <c r="FP7" s="156"/>
      <c r="FQ7" s="156"/>
      <c r="FR7" s="156"/>
      <c r="FS7" s="156"/>
      <c r="FT7" s="156"/>
      <c r="FU7" s="156"/>
    </row>
    <row r="8" spans="1:279" s="164" customFormat="1" ht="81" customHeight="1" thickTop="1" thickBot="1">
      <c r="A8" s="158" t="s">
        <v>27</v>
      </c>
      <c r="B8" s="158" t="s">
        <v>262</v>
      </c>
      <c r="C8" s="159" t="s">
        <v>203</v>
      </c>
      <c r="D8" s="160" t="s">
        <v>636</v>
      </c>
      <c r="E8" s="225" t="s">
        <v>207</v>
      </c>
      <c r="F8" s="225" t="s">
        <v>209</v>
      </c>
      <c r="G8" s="225" t="s">
        <v>211</v>
      </c>
      <c r="H8" s="161" t="s">
        <v>637</v>
      </c>
      <c r="I8" s="161" t="s">
        <v>565</v>
      </c>
      <c r="J8" s="161" t="s">
        <v>638</v>
      </c>
      <c r="K8" s="161" t="s">
        <v>637</v>
      </c>
      <c r="L8" s="161" t="s">
        <v>639</v>
      </c>
      <c r="M8" s="161" t="s">
        <v>638</v>
      </c>
      <c r="N8" s="509"/>
      <c r="O8" s="515"/>
      <c r="P8" s="162" t="s">
        <v>640</v>
      </c>
      <c r="Q8" s="162" t="s">
        <v>641</v>
      </c>
      <c r="R8" s="162" t="s">
        <v>642</v>
      </c>
      <c r="S8" s="162" t="s">
        <v>643</v>
      </c>
      <c r="T8" s="162" t="s">
        <v>644</v>
      </c>
      <c r="U8" s="518"/>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c r="DT8" s="163"/>
      <c r="DU8" s="163"/>
      <c r="DV8" s="163"/>
      <c r="DW8" s="163"/>
      <c r="DX8" s="163"/>
      <c r="DY8" s="163"/>
      <c r="DZ8" s="163"/>
      <c r="EA8" s="163"/>
      <c r="EB8" s="163"/>
      <c r="EC8" s="163"/>
      <c r="ED8" s="163"/>
      <c r="EE8" s="163"/>
      <c r="EF8" s="163"/>
      <c r="EG8" s="163"/>
      <c r="EH8" s="163"/>
      <c r="EI8" s="163"/>
      <c r="EJ8" s="163"/>
      <c r="EK8" s="163"/>
      <c r="EL8" s="163"/>
      <c r="EM8" s="163"/>
      <c r="EN8" s="163"/>
      <c r="EO8" s="163"/>
      <c r="EP8" s="163"/>
      <c r="EQ8" s="163"/>
      <c r="ER8" s="163"/>
      <c r="ES8" s="163"/>
      <c r="ET8" s="163"/>
      <c r="EU8" s="163"/>
      <c r="EV8" s="163"/>
      <c r="EW8" s="163"/>
      <c r="EX8" s="163"/>
      <c r="EY8" s="163"/>
      <c r="EZ8" s="163"/>
      <c r="FA8" s="163"/>
      <c r="FB8" s="163"/>
      <c r="FC8" s="163"/>
      <c r="FD8" s="163"/>
      <c r="FE8" s="163"/>
      <c r="FF8" s="163"/>
      <c r="FG8" s="163"/>
      <c r="FH8" s="163"/>
      <c r="FI8" s="163"/>
      <c r="FJ8" s="163"/>
      <c r="FK8" s="163"/>
      <c r="FL8" s="163"/>
      <c r="FM8" s="163"/>
      <c r="FN8" s="163"/>
      <c r="FO8" s="163"/>
      <c r="FP8" s="163"/>
      <c r="FQ8" s="163"/>
      <c r="FR8" s="163"/>
      <c r="FS8" s="163"/>
      <c r="FT8" s="163"/>
      <c r="FU8" s="163"/>
    </row>
    <row r="9" spans="1:279" s="165" customFormat="1" ht="10.5" customHeight="1" thickTop="1" thickBot="1">
      <c r="A9" s="520"/>
      <c r="B9" s="521"/>
      <c r="C9" s="521"/>
      <c r="D9" s="521"/>
      <c r="E9" s="521"/>
      <c r="F9" s="521"/>
      <c r="G9" s="521"/>
      <c r="H9" s="521"/>
      <c r="I9" s="521"/>
      <c r="J9" s="521"/>
      <c r="K9" s="521"/>
      <c r="L9" s="521"/>
      <c r="M9" s="521"/>
      <c r="N9" s="521"/>
      <c r="U9" s="166"/>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c r="BS9" s="167"/>
      <c r="BT9" s="167"/>
      <c r="BU9" s="167"/>
      <c r="BV9" s="167"/>
      <c r="BW9" s="167"/>
      <c r="BX9" s="167"/>
      <c r="BY9" s="167"/>
      <c r="BZ9" s="167"/>
      <c r="CA9" s="167"/>
      <c r="CB9" s="167"/>
      <c r="CC9" s="167"/>
      <c r="CD9" s="167"/>
      <c r="CE9" s="167"/>
      <c r="CF9" s="167"/>
      <c r="CG9" s="167"/>
      <c r="CH9" s="167"/>
      <c r="CI9" s="167"/>
      <c r="CJ9" s="167"/>
      <c r="CK9" s="167"/>
      <c r="CL9" s="167"/>
      <c r="CM9" s="167"/>
      <c r="CN9" s="167"/>
      <c r="CO9" s="167"/>
      <c r="CP9" s="167"/>
      <c r="CQ9" s="167"/>
      <c r="CR9" s="167"/>
      <c r="CS9" s="167"/>
      <c r="CT9" s="167"/>
      <c r="CU9" s="167"/>
      <c r="CV9" s="167"/>
      <c r="CW9" s="167"/>
      <c r="CX9" s="167"/>
      <c r="CY9" s="167"/>
      <c r="CZ9" s="167"/>
      <c r="DA9" s="167"/>
      <c r="DB9" s="167"/>
      <c r="DC9" s="167"/>
      <c r="DD9" s="167"/>
      <c r="DE9" s="167"/>
      <c r="DF9" s="167"/>
      <c r="DG9" s="167"/>
      <c r="DH9" s="167"/>
      <c r="DI9" s="167"/>
      <c r="DJ9" s="167"/>
      <c r="DK9" s="167"/>
      <c r="DL9" s="167"/>
      <c r="DM9" s="167"/>
      <c r="DN9" s="167"/>
      <c r="DO9" s="167"/>
      <c r="DP9" s="167"/>
      <c r="DQ9" s="167"/>
      <c r="DR9" s="167"/>
      <c r="DS9" s="167"/>
      <c r="DT9" s="167"/>
      <c r="DU9" s="167"/>
      <c r="DV9" s="167"/>
      <c r="DW9" s="167"/>
      <c r="DX9" s="167"/>
      <c r="DY9" s="167"/>
      <c r="DZ9" s="167"/>
      <c r="EA9" s="167"/>
      <c r="EB9" s="167"/>
      <c r="EC9" s="167"/>
      <c r="ED9" s="167"/>
      <c r="EE9" s="167"/>
      <c r="EF9" s="167"/>
      <c r="EG9" s="167"/>
      <c r="EH9" s="167"/>
      <c r="EI9" s="167"/>
      <c r="EJ9" s="167"/>
      <c r="EK9" s="167"/>
      <c r="EL9" s="167"/>
      <c r="EM9" s="167"/>
      <c r="EN9" s="167"/>
      <c r="EO9" s="167"/>
      <c r="EP9" s="167"/>
      <c r="EQ9" s="167"/>
      <c r="ER9" s="167"/>
      <c r="ES9" s="167"/>
      <c r="ET9" s="167"/>
      <c r="EU9" s="167"/>
      <c r="EV9" s="167"/>
      <c r="EW9" s="167"/>
      <c r="EX9" s="167"/>
      <c r="EY9" s="167"/>
      <c r="EZ9" s="167"/>
      <c r="FA9" s="167"/>
      <c r="FB9" s="167"/>
      <c r="FC9" s="167"/>
      <c r="FD9" s="167"/>
      <c r="FE9" s="167"/>
      <c r="FF9" s="167"/>
      <c r="FG9" s="167"/>
      <c r="FH9" s="167"/>
      <c r="FI9" s="167"/>
      <c r="FJ9" s="167"/>
      <c r="FK9" s="167"/>
      <c r="FL9" s="167"/>
      <c r="FM9" s="167"/>
      <c r="FN9" s="167"/>
      <c r="FO9" s="167"/>
      <c r="FP9" s="167"/>
      <c r="FQ9" s="167"/>
      <c r="FR9" s="167"/>
      <c r="FS9" s="167"/>
      <c r="FT9" s="167"/>
      <c r="FU9" s="167"/>
    </row>
    <row r="10" spans="1:279" s="168" customFormat="1" ht="15" customHeight="1">
      <c r="A10" s="493">
        <f>'Mapa Final'!A10</f>
        <v>1</v>
      </c>
      <c r="B10" s="490" t="str">
        <f>'Mapa Final'!B10</f>
        <v>Vencimiento de Términos</v>
      </c>
      <c r="C10" s="490" t="str">
        <f>'Mapa Final'!C10</f>
        <v>Afectación en la Prestación del Servicio de Justicia</v>
      </c>
      <c r="D10" s="490" t="str">
        <f>'Mapa Final'!D10</f>
        <v xml:space="preserve">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4.Demora en la entrega del reparto por parte de la Oficina de Apoyo.
5.Afectación del orden público, genera mayor demanda y congestión de la justicia.
</v>
      </c>
      <c r="E10" s="496" t="str">
        <f>'Mapa Final'!E10</f>
        <v xml:space="preserve"> Actuaciones procesales después del vencimiento de los términos legales  </v>
      </c>
      <c r="F10" s="496" t="str">
        <f>'Mapa Final'!F10</f>
        <v xml:space="preserve">Posibilidad de vulneración de los derechos fundamentales y economicos de los ciudadanos  debido a las  actuaciones procesales después del vencimiento de los términos legales  </v>
      </c>
      <c r="G10" s="496" t="str">
        <f>'Mapa Final'!G10</f>
        <v>Usuarios, productos y prácticas organizacionales</v>
      </c>
      <c r="H10" s="499" t="str">
        <f>'Mapa Final'!I10</f>
        <v>Muy Alta</v>
      </c>
      <c r="I10" s="502" t="str">
        <f>'Mapa Final'!L10</f>
        <v>Mayor</v>
      </c>
      <c r="J10" s="480" t="str">
        <f>'Mapa Final'!N10</f>
        <v xml:space="preserve">Alto </v>
      </c>
      <c r="K10" s="483" t="str">
        <f>'Mapa Final'!AA10</f>
        <v>Media</v>
      </c>
      <c r="L10" s="483" t="str">
        <f>'Mapa Final'!AE10</f>
        <v>Mayor</v>
      </c>
      <c r="M10" s="486" t="str">
        <f>'Mapa Final'!AG10</f>
        <v xml:space="preserve">Alto </v>
      </c>
      <c r="N10" s="483" t="str">
        <f>'Mapa Final'!AH10</f>
        <v>Reducir(mitigar)</v>
      </c>
      <c r="O10" s="522" t="s">
        <v>681</v>
      </c>
      <c r="P10" s="477"/>
      <c r="Q10" s="477"/>
      <c r="R10" s="477"/>
      <c r="S10" s="477" t="s">
        <v>647</v>
      </c>
      <c r="T10" s="477"/>
      <c r="U10" s="477" t="s">
        <v>648</v>
      </c>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row>
    <row r="11" spans="1:279" s="168" customFormat="1" ht="13.5" customHeight="1">
      <c r="A11" s="494"/>
      <c r="B11" s="491"/>
      <c r="C11" s="491"/>
      <c r="D11" s="491"/>
      <c r="E11" s="497"/>
      <c r="F11" s="497"/>
      <c r="G11" s="497"/>
      <c r="H11" s="500"/>
      <c r="I11" s="503"/>
      <c r="J11" s="481"/>
      <c r="K11" s="484"/>
      <c r="L11" s="484"/>
      <c r="M11" s="487"/>
      <c r="N11" s="484"/>
      <c r="O11" s="523"/>
      <c r="P11" s="478"/>
      <c r="Q11" s="478"/>
      <c r="R11" s="478"/>
      <c r="S11" s="478"/>
      <c r="T11" s="478"/>
      <c r="U11" s="478"/>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row>
    <row r="12" spans="1:279" s="168" customFormat="1" ht="13.5" customHeight="1">
      <c r="A12" s="494"/>
      <c r="B12" s="491"/>
      <c r="C12" s="491"/>
      <c r="D12" s="491"/>
      <c r="E12" s="497"/>
      <c r="F12" s="497"/>
      <c r="G12" s="497"/>
      <c r="H12" s="500"/>
      <c r="I12" s="503"/>
      <c r="J12" s="481"/>
      <c r="K12" s="484"/>
      <c r="L12" s="484"/>
      <c r="M12" s="487"/>
      <c r="N12" s="484"/>
      <c r="O12" s="523"/>
      <c r="P12" s="478"/>
      <c r="Q12" s="478"/>
      <c r="R12" s="478"/>
      <c r="S12" s="478"/>
      <c r="T12" s="478"/>
      <c r="U12" s="478"/>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row>
    <row r="13" spans="1:279" s="168" customFormat="1" ht="13.5" customHeight="1">
      <c r="A13" s="494"/>
      <c r="B13" s="491"/>
      <c r="C13" s="491"/>
      <c r="D13" s="491"/>
      <c r="E13" s="497"/>
      <c r="F13" s="497"/>
      <c r="G13" s="497"/>
      <c r="H13" s="500"/>
      <c r="I13" s="503"/>
      <c r="J13" s="481"/>
      <c r="K13" s="484"/>
      <c r="L13" s="484"/>
      <c r="M13" s="487"/>
      <c r="N13" s="484"/>
      <c r="O13" s="523"/>
      <c r="P13" s="478"/>
      <c r="Q13" s="478"/>
      <c r="R13" s="478"/>
      <c r="S13" s="478"/>
      <c r="T13" s="478"/>
      <c r="U13" s="478"/>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row>
    <row r="14" spans="1:279" s="168" customFormat="1" ht="289.5" customHeight="1" thickBot="1">
      <c r="A14" s="495"/>
      <c r="B14" s="492"/>
      <c r="C14" s="492"/>
      <c r="D14" s="492"/>
      <c r="E14" s="498"/>
      <c r="F14" s="498"/>
      <c r="G14" s="498"/>
      <c r="H14" s="501"/>
      <c r="I14" s="504"/>
      <c r="J14" s="482"/>
      <c r="K14" s="485"/>
      <c r="L14" s="485"/>
      <c r="M14" s="488"/>
      <c r="N14" s="485"/>
      <c r="O14" s="524"/>
      <c r="P14" s="479"/>
      <c r="Q14" s="479"/>
      <c r="R14" s="479"/>
      <c r="S14" s="479"/>
      <c r="T14" s="479"/>
      <c r="U14" s="479"/>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row>
    <row r="15" spans="1:279" s="168" customFormat="1" ht="15" customHeight="1">
      <c r="A15" s="493">
        <f>'Mapa Final'!A15</f>
        <v>2</v>
      </c>
      <c r="B15" s="490" t="str">
        <f>'Mapa Final'!B15</f>
        <v>Suspensión o no realización de las Audiencias Programadas</v>
      </c>
      <c r="C15" s="490" t="str">
        <f>'Mapa Final'!C15</f>
        <v>Afectación en la Prestación del Servicio de Justicia</v>
      </c>
      <c r="D15" s="490" t="str">
        <f>'Mapa Final'!D15</f>
        <v xml:space="preserve">1.Falta de herramientas tecnológicas que permitan el buen desarrollo de la audiencia (Sistema de Grabación, Software, Hardware, microfonos, diademas entre otros)
2.Programación de audiencias sin tener en cuenta tiempos de duración para su realización y los tiempos para publicación de audiencia.
3.Falta de comunicación oportuna, errores en la notificación a las partes interesadas externas
4.Carencia de internet, o energia y  conectividad adecuada para los  equipos en las sedes judiciales y salas de audiencias.
</v>
      </c>
      <c r="E15" s="496" t="str">
        <f>'Mapa Final'!E15</f>
        <v>Incumplimiento en la realización de las audiencias programadas</v>
      </c>
      <c r="F15" s="496" t="str">
        <f>'Mapa Final'!F15</f>
        <v>Posibilidad de vulneración de los derechos fundamentales  y economicos de los ciudadanos  debido al Incumplimiento en la realización de las audiencias programadas</v>
      </c>
      <c r="G15" s="496" t="str">
        <f>'Mapa Final'!G15</f>
        <v>Usuarios, productos y prácticas organizacionales</v>
      </c>
      <c r="H15" s="499" t="str">
        <f>'Mapa Final'!I15</f>
        <v>Media</v>
      </c>
      <c r="I15" s="502" t="str">
        <f>'Mapa Final'!L15</f>
        <v>Leve</v>
      </c>
      <c r="J15" s="480" t="str">
        <f>'Mapa Final'!N15</f>
        <v>Moderado</v>
      </c>
      <c r="K15" s="483" t="str">
        <f>'Mapa Final'!AA15</f>
        <v>Baja</v>
      </c>
      <c r="L15" s="483" t="str">
        <f>'Mapa Final'!AE15</f>
        <v>Leve</v>
      </c>
      <c r="M15" s="486" t="str">
        <f>'Mapa Final'!AG15</f>
        <v>Bajo</v>
      </c>
      <c r="N15" s="483" t="str">
        <f>'Mapa Final'!AH15</f>
        <v>Aceptar</v>
      </c>
      <c r="O15" s="522" t="s">
        <v>682</v>
      </c>
      <c r="P15" s="477"/>
      <c r="Q15" s="477"/>
      <c r="R15" s="477"/>
      <c r="S15" s="477" t="s">
        <v>650</v>
      </c>
      <c r="T15" s="477"/>
      <c r="U15" s="477" t="s">
        <v>648</v>
      </c>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row>
    <row r="16" spans="1:279" s="168" customFormat="1" ht="13.5" customHeight="1">
      <c r="A16" s="494"/>
      <c r="B16" s="491"/>
      <c r="C16" s="491"/>
      <c r="D16" s="491"/>
      <c r="E16" s="497"/>
      <c r="F16" s="497"/>
      <c r="G16" s="497"/>
      <c r="H16" s="500"/>
      <c r="I16" s="503"/>
      <c r="J16" s="481"/>
      <c r="K16" s="484"/>
      <c r="L16" s="484"/>
      <c r="M16" s="487"/>
      <c r="N16" s="484"/>
      <c r="O16" s="523"/>
      <c r="P16" s="478"/>
      <c r="Q16" s="478"/>
      <c r="R16" s="478"/>
      <c r="S16" s="478"/>
      <c r="T16" s="478"/>
      <c r="U16" s="478"/>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row>
    <row r="17" spans="1:177" s="168" customFormat="1" ht="13.5" customHeight="1">
      <c r="A17" s="494"/>
      <c r="B17" s="491"/>
      <c r="C17" s="491"/>
      <c r="D17" s="491"/>
      <c r="E17" s="497"/>
      <c r="F17" s="497"/>
      <c r="G17" s="497"/>
      <c r="H17" s="500"/>
      <c r="I17" s="503"/>
      <c r="J17" s="481"/>
      <c r="K17" s="484"/>
      <c r="L17" s="484"/>
      <c r="M17" s="487"/>
      <c r="N17" s="484"/>
      <c r="O17" s="523"/>
      <c r="P17" s="478"/>
      <c r="Q17" s="478"/>
      <c r="R17" s="478"/>
      <c r="S17" s="478"/>
      <c r="T17" s="478"/>
      <c r="U17" s="478"/>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row>
    <row r="18" spans="1:177" s="168" customFormat="1" ht="13.5" customHeight="1">
      <c r="A18" s="494"/>
      <c r="B18" s="491"/>
      <c r="C18" s="491"/>
      <c r="D18" s="491"/>
      <c r="E18" s="497"/>
      <c r="F18" s="497"/>
      <c r="G18" s="497"/>
      <c r="H18" s="500"/>
      <c r="I18" s="503"/>
      <c r="J18" s="481"/>
      <c r="K18" s="484"/>
      <c r="L18" s="484"/>
      <c r="M18" s="487"/>
      <c r="N18" s="484"/>
      <c r="O18" s="523"/>
      <c r="P18" s="478"/>
      <c r="Q18" s="478"/>
      <c r="R18" s="478"/>
      <c r="S18" s="478"/>
      <c r="T18" s="478"/>
      <c r="U18" s="478"/>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row>
    <row r="19" spans="1:177" s="168" customFormat="1" ht="255.75" customHeight="1" thickBot="1">
      <c r="A19" s="495"/>
      <c r="B19" s="492"/>
      <c r="C19" s="492"/>
      <c r="D19" s="492"/>
      <c r="E19" s="498"/>
      <c r="F19" s="498"/>
      <c r="G19" s="498"/>
      <c r="H19" s="501"/>
      <c r="I19" s="504"/>
      <c r="J19" s="482"/>
      <c r="K19" s="485"/>
      <c r="L19" s="485"/>
      <c r="M19" s="488"/>
      <c r="N19" s="485"/>
      <c r="O19" s="524"/>
      <c r="P19" s="479"/>
      <c r="Q19" s="479"/>
      <c r="R19" s="479"/>
      <c r="S19" s="479"/>
      <c r="T19" s="479"/>
      <c r="U19" s="479"/>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row>
    <row r="20" spans="1:177" ht="15" customHeight="1">
      <c r="A20" s="493">
        <f>'Mapa Final'!A20</f>
        <v>3</v>
      </c>
      <c r="B20" s="490" t="str">
        <f>'Mapa Final'!B20</f>
        <v>Incumplimiento de los objetivos y metas trazadas para el cumplimiento de los términos legales.</v>
      </c>
      <c r="C20" s="490" t="str">
        <f>'Mapa Final'!C20</f>
        <v>Incumplimiento de las metas establecidas</v>
      </c>
      <c r="D20" s="490" t="str">
        <f>'Mapa Final'!D20</f>
        <v xml:space="preserve">1.Imprecisión al establecer lineamientos de planeaciòn  para el desarrollo de las tareas propias del despacho.
2.Deficiencia en las competencias necesarias del personal del despacho. 
3.Insuficiencia de equipos, falla de los equipos y soporte tecnológicos para el trabajo presencial y  virtual.
5.Insuficiencia de personal para la carga laboral presentada.
</v>
      </c>
      <c r="E20" s="496" t="str">
        <f>'Mapa Final'!E20</f>
        <v>Alto  volumen  de los trámites procesales</v>
      </c>
      <c r="F20" s="496" t="str">
        <f>'Mapa Final'!F20</f>
        <v>Posibilidad de Incumplimiento de las metas establecidas debido al alto de volumen  de trámites procesales</v>
      </c>
      <c r="G20" s="496" t="str">
        <f>'Mapa Final'!G20</f>
        <v>Usuarios, productos y prácticas organizacionales</v>
      </c>
      <c r="H20" s="499" t="str">
        <f>'Mapa Final'!I20</f>
        <v>Muy Alta</v>
      </c>
      <c r="I20" s="502" t="str">
        <f>'Mapa Final'!L20</f>
        <v>Leve</v>
      </c>
      <c r="J20" s="480" t="str">
        <f>'Mapa Final'!N20</f>
        <v xml:space="preserve">Alto </v>
      </c>
      <c r="K20" s="483" t="str">
        <f>'Mapa Final'!AA20</f>
        <v>Media</v>
      </c>
      <c r="L20" s="483" t="str">
        <f>'Mapa Final'!AE20</f>
        <v>Leve</v>
      </c>
      <c r="M20" s="486" t="str">
        <f>'Mapa Final'!AG20</f>
        <v>Moderado</v>
      </c>
      <c r="N20" s="483" t="str">
        <f>'Mapa Final'!AH20</f>
        <v>Aceptar</v>
      </c>
      <c r="O20" s="522" t="s">
        <v>683</v>
      </c>
      <c r="P20" s="477"/>
      <c r="Q20" s="477"/>
      <c r="R20" s="477"/>
      <c r="S20" s="477" t="s">
        <v>652</v>
      </c>
      <c r="T20" s="477"/>
      <c r="U20" s="477" t="s">
        <v>648</v>
      </c>
      <c r="V20" s="34"/>
      <c r="W20" s="34"/>
    </row>
    <row r="21" spans="1:177">
      <c r="A21" s="494"/>
      <c r="B21" s="491"/>
      <c r="C21" s="491"/>
      <c r="D21" s="491"/>
      <c r="E21" s="497"/>
      <c r="F21" s="497"/>
      <c r="G21" s="497"/>
      <c r="H21" s="500"/>
      <c r="I21" s="503"/>
      <c r="J21" s="481"/>
      <c r="K21" s="484"/>
      <c r="L21" s="484"/>
      <c r="M21" s="487"/>
      <c r="N21" s="484"/>
      <c r="O21" s="523"/>
      <c r="P21" s="478"/>
      <c r="Q21" s="478"/>
      <c r="R21" s="478"/>
      <c r="S21" s="478"/>
      <c r="T21" s="478"/>
      <c r="U21" s="478"/>
      <c r="V21" s="34"/>
      <c r="W21" s="34"/>
    </row>
    <row r="22" spans="1:177">
      <c r="A22" s="494"/>
      <c r="B22" s="491"/>
      <c r="C22" s="491"/>
      <c r="D22" s="491"/>
      <c r="E22" s="497"/>
      <c r="F22" s="497"/>
      <c r="G22" s="497"/>
      <c r="H22" s="500"/>
      <c r="I22" s="503"/>
      <c r="J22" s="481"/>
      <c r="K22" s="484"/>
      <c r="L22" s="484"/>
      <c r="M22" s="487"/>
      <c r="N22" s="484"/>
      <c r="O22" s="523"/>
      <c r="P22" s="478"/>
      <c r="Q22" s="478"/>
      <c r="R22" s="478"/>
      <c r="S22" s="478"/>
      <c r="T22" s="478"/>
      <c r="U22" s="478"/>
      <c r="V22" s="34"/>
      <c r="W22" s="34"/>
    </row>
    <row r="23" spans="1:177">
      <c r="A23" s="494"/>
      <c r="B23" s="491"/>
      <c r="C23" s="491"/>
      <c r="D23" s="491"/>
      <c r="E23" s="497"/>
      <c r="F23" s="497"/>
      <c r="G23" s="497"/>
      <c r="H23" s="500"/>
      <c r="I23" s="503"/>
      <c r="J23" s="481"/>
      <c r="K23" s="484"/>
      <c r="L23" s="484"/>
      <c r="M23" s="487"/>
      <c r="N23" s="484"/>
      <c r="O23" s="523"/>
      <c r="P23" s="478"/>
      <c r="Q23" s="478"/>
      <c r="R23" s="478"/>
      <c r="S23" s="478"/>
      <c r="T23" s="478"/>
      <c r="U23" s="478"/>
      <c r="V23" s="34"/>
      <c r="W23" s="34"/>
    </row>
    <row r="24" spans="1:177" ht="405" customHeight="1" thickBot="1">
      <c r="A24" s="495"/>
      <c r="B24" s="492"/>
      <c r="C24" s="492"/>
      <c r="D24" s="492"/>
      <c r="E24" s="498"/>
      <c r="F24" s="498"/>
      <c r="G24" s="498"/>
      <c r="H24" s="501"/>
      <c r="I24" s="504"/>
      <c r="J24" s="482"/>
      <c r="K24" s="485"/>
      <c r="L24" s="485"/>
      <c r="M24" s="488"/>
      <c r="N24" s="485"/>
      <c r="O24" s="524"/>
      <c r="P24" s="479"/>
      <c r="Q24" s="479"/>
      <c r="R24" s="479"/>
      <c r="S24" s="479"/>
      <c r="T24" s="479"/>
      <c r="U24" s="479"/>
      <c r="V24" s="34"/>
      <c r="W24" s="34"/>
    </row>
    <row r="25" spans="1:177" ht="15" customHeight="1">
      <c r="A25" s="493">
        <f>'Mapa Final'!A25</f>
        <v>4</v>
      </c>
      <c r="B25" s="490" t="str">
        <f>'Mapa Final'!B25</f>
        <v xml:space="preserve">Inexactitud en el registro de la gestion de los procesos misionales y actuaciones administrativa </v>
      </c>
      <c r="C25" s="490" t="str">
        <f>'Mapa Final'!C25</f>
        <v>Incumplimiento de las metas establecidas</v>
      </c>
      <c r="D25" s="490" t="str">
        <f>'Mapa Final'!D25</f>
        <v xml:space="preserve">1.  información con error o no  registrada en los aplicativos Justicia XXI, SIERJU-BI, one drive y mercurio.
2.Insuficiencia de personal para la carga laboral presentada. 
3.Fallas en la funcionalidad de los aplicativos    
4.Incremento de solicitudes  por la  alta demanda judiciales 
5.Inexistencia de control del registro de la información. </v>
      </c>
      <c r="E25" s="496" t="str">
        <f>'Mapa Final'!E25</f>
        <v xml:space="preserve">Inadecuado registro de la gestion de los procesos misionales y actuaciones administrativa </v>
      </c>
      <c r="F25" s="496" t="str">
        <f>'Mapa Final'!F25</f>
        <v xml:space="preserve">Posibilidad de incumplimiento de las metas establecidas debido al  inadecuado registro de la gestion de los procesos misionales y actuaciones administrativa </v>
      </c>
      <c r="G25" s="496" t="str">
        <f>'Mapa Final'!G25</f>
        <v>Usuarios, productos y prácticas organizacionales</v>
      </c>
      <c r="H25" s="499" t="str">
        <f>'Mapa Final'!I25</f>
        <v>Muy Alta</v>
      </c>
      <c r="I25" s="502" t="str">
        <f>'Mapa Final'!L25</f>
        <v>Leve</v>
      </c>
      <c r="J25" s="480" t="str">
        <f>'Mapa Final'!N25</f>
        <v xml:space="preserve">Alto </v>
      </c>
      <c r="K25" s="483" t="str">
        <f>'Mapa Final'!AA25</f>
        <v>Media</v>
      </c>
      <c r="L25" s="483" t="str">
        <f>'Mapa Final'!AE25</f>
        <v>Leve</v>
      </c>
      <c r="M25" s="486" t="str">
        <f>'Mapa Final'!AG25</f>
        <v>Moderado</v>
      </c>
      <c r="N25" s="483" t="str">
        <f>'Mapa Final'!AH25</f>
        <v>Aceptar</v>
      </c>
      <c r="O25" s="522" t="s">
        <v>684</v>
      </c>
      <c r="P25" s="477"/>
      <c r="Q25" s="477"/>
      <c r="R25" s="477"/>
      <c r="S25" s="477" t="s">
        <v>652</v>
      </c>
      <c r="T25" s="477"/>
      <c r="U25" s="477" t="s">
        <v>648</v>
      </c>
    </row>
    <row r="26" spans="1:177">
      <c r="A26" s="494"/>
      <c r="B26" s="491"/>
      <c r="C26" s="491"/>
      <c r="D26" s="491"/>
      <c r="E26" s="497"/>
      <c r="F26" s="497"/>
      <c r="G26" s="497"/>
      <c r="H26" s="500"/>
      <c r="I26" s="503"/>
      <c r="J26" s="481"/>
      <c r="K26" s="484"/>
      <c r="L26" s="484"/>
      <c r="M26" s="487"/>
      <c r="N26" s="484"/>
      <c r="O26" s="523"/>
      <c r="P26" s="478"/>
      <c r="Q26" s="478"/>
      <c r="R26" s="478"/>
      <c r="S26" s="478"/>
      <c r="T26" s="478"/>
      <c r="U26" s="478"/>
    </row>
    <row r="27" spans="1:177">
      <c r="A27" s="494"/>
      <c r="B27" s="491"/>
      <c r="C27" s="491"/>
      <c r="D27" s="491"/>
      <c r="E27" s="497"/>
      <c r="F27" s="497"/>
      <c r="G27" s="497"/>
      <c r="H27" s="500"/>
      <c r="I27" s="503"/>
      <c r="J27" s="481"/>
      <c r="K27" s="484"/>
      <c r="L27" s="484"/>
      <c r="M27" s="487"/>
      <c r="N27" s="484"/>
      <c r="O27" s="523"/>
      <c r="P27" s="478"/>
      <c r="Q27" s="478"/>
      <c r="R27" s="478"/>
      <c r="S27" s="478"/>
      <c r="T27" s="478"/>
      <c r="U27" s="478"/>
    </row>
    <row r="28" spans="1:177">
      <c r="A28" s="494"/>
      <c r="B28" s="491"/>
      <c r="C28" s="491"/>
      <c r="D28" s="491"/>
      <c r="E28" s="497"/>
      <c r="F28" s="497"/>
      <c r="G28" s="497"/>
      <c r="H28" s="500"/>
      <c r="I28" s="503"/>
      <c r="J28" s="481"/>
      <c r="K28" s="484"/>
      <c r="L28" s="484"/>
      <c r="M28" s="487"/>
      <c r="N28" s="484"/>
      <c r="O28" s="523"/>
      <c r="P28" s="478"/>
      <c r="Q28" s="478"/>
      <c r="R28" s="478"/>
      <c r="S28" s="478"/>
      <c r="T28" s="478"/>
      <c r="U28" s="478"/>
    </row>
    <row r="29" spans="1:177" ht="254.25" customHeight="1" thickBot="1">
      <c r="A29" s="495"/>
      <c r="B29" s="492"/>
      <c r="C29" s="492"/>
      <c r="D29" s="492"/>
      <c r="E29" s="498"/>
      <c r="F29" s="498"/>
      <c r="G29" s="498"/>
      <c r="H29" s="501"/>
      <c r="I29" s="504"/>
      <c r="J29" s="482"/>
      <c r="K29" s="485"/>
      <c r="L29" s="485"/>
      <c r="M29" s="488"/>
      <c r="N29" s="485"/>
      <c r="O29" s="524"/>
      <c r="P29" s="479"/>
      <c r="Q29" s="479"/>
      <c r="R29" s="479"/>
      <c r="S29" s="479"/>
      <c r="T29" s="479"/>
      <c r="U29" s="479"/>
    </row>
    <row r="30" spans="1:177" ht="15" customHeight="1">
      <c r="A30" s="493">
        <f>'Mapa Final'!A30</f>
        <v>5</v>
      </c>
      <c r="B30" s="490" t="str">
        <f>'Mapa Final'!B30</f>
        <v>Inconsistencias en el reparto</v>
      </c>
      <c r="C30" s="490" t="str">
        <f>'Mapa Final'!C30</f>
        <v>Incumplimiento de las metas establecidas</v>
      </c>
      <c r="D30" s="490" t="str">
        <f>'Mapa Final'!D30</f>
        <v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los procesos ejecutivos  entre los Despachos competentes, dentro del término establecido. 
5. Errores en el diligenciamiento del acta de reparto.
</v>
      </c>
      <c r="E30" s="496" t="str">
        <f>'Mapa Final'!E30</f>
        <v>Falencia en la gestión, control y seguimiento del proceso de reparto en procesos ejecutivos.</v>
      </c>
      <c r="F30" s="496" t="str">
        <f>'Mapa Final'!F30</f>
        <v>Posibilidad de incumplimiento de las metas establecidas debido a la falencia en la gestión, control y seguimiento del proceso de reparto</v>
      </c>
      <c r="G30" s="496" t="str">
        <f>'Mapa Final'!G30</f>
        <v>Ejecución y Administración de Procesos</v>
      </c>
      <c r="H30" s="499" t="str">
        <f>'Mapa Final'!I30</f>
        <v>Muy Alta</v>
      </c>
      <c r="I30" s="502" t="str">
        <f>'Mapa Final'!L30</f>
        <v>Leve</v>
      </c>
      <c r="J30" s="480" t="str">
        <f>'Mapa Final'!N30</f>
        <v xml:space="preserve">Alto </v>
      </c>
      <c r="K30" s="483" t="str">
        <f>'Mapa Final'!AA30</f>
        <v>Media</v>
      </c>
      <c r="L30" s="483" t="str">
        <f>'Mapa Final'!AE30</f>
        <v>Leve</v>
      </c>
      <c r="M30" s="486" t="str">
        <f>'Mapa Final'!AG30</f>
        <v>Moderado</v>
      </c>
      <c r="N30" s="483" t="str">
        <f>'Mapa Final'!AH30</f>
        <v>Aceptar</v>
      </c>
      <c r="O30" s="522" t="s">
        <v>672</v>
      </c>
      <c r="P30" s="477"/>
      <c r="Q30" s="477"/>
      <c r="R30" s="477"/>
      <c r="S30" s="477" t="s">
        <v>655</v>
      </c>
      <c r="T30" s="477"/>
      <c r="U30" s="477" t="s">
        <v>648</v>
      </c>
    </row>
    <row r="31" spans="1:177">
      <c r="A31" s="494"/>
      <c r="B31" s="491"/>
      <c r="C31" s="491"/>
      <c r="D31" s="491"/>
      <c r="E31" s="497"/>
      <c r="F31" s="497"/>
      <c r="G31" s="497"/>
      <c r="H31" s="500"/>
      <c r="I31" s="503"/>
      <c r="J31" s="481"/>
      <c r="K31" s="484"/>
      <c r="L31" s="484"/>
      <c r="M31" s="487"/>
      <c r="N31" s="484"/>
      <c r="O31" s="523"/>
      <c r="P31" s="478"/>
      <c r="Q31" s="478"/>
      <c r="R31" s="478"/>
      <c r="S31" s="478"/>
      <c r="T31" s="478"/>
      <c r="U31" s="478"/>
    </row>
    <row r="32" spans="1:177">
      <c r="A32" s="494"/>
      <c r="B32" s="491"/>
      <c r="C32" s="491"/>
      <c r="D32" s="491"/>
      <c r="E32" s="497"/>
      <c r="F32" s="497"/>
      <c r="G32" s="497"/>
      <c r="H32" s="500"/>
      <c r="I32" s="503"/>
      <c r="J32" s="481"/>
      <c r="K32" s="484"/>
      <c r="L32" s="484"/>
      <c r="M32" s="487"/>
      <c r="N32" s="484"/>
      <c r="O32" s="523"/>
      <c r="P32" s="478"/>
      <c r="Q32" s="478"/>
      <c r="R32" s="478"/>
      <c r="S32" s="478"/>
      <c r="T32" s="478"/>
      <c r="U32" s="478"/>
    </row>
    <row r="33" spans="1:21">
      <c r="A33" s="494"/>
      <c r="B33" s="491"/>
      <c r="C33" s="491"/>
      <c r="D33" s="491"/>
      <c r="E33" s="497"/>
      <c r="F33" s="497"/>
      <c r="G33" s="497"/>
      <c r="H33" s="500"/>
      <c r="I33" s="503"/>
      <c r="J33" s="481"/>
      <c r="K33" s="484"/>
      <c r="L33" s="484"/>
      <c r="M33" s="487"/>
      <c r="N33" s="484"/>
      <c r="O33" s="523"/>
      <c r="P33" s="478"/>
      <c r="Q33" s="478"/>
      <c r="R33" s="478"/>
      <c r="S33" s="478"/>
      <c r="T33" s="478"/>
      <c r="U33" s="478"/>
    </row>
    <row r="34" spans="1:21" ht="230.25" customHeight="1" thickBot="1">
      <c r="A34" s="495"/>
      <c r="B34" s="492"/>
      <c r="C34" s="492"/>
      <c r="D34" s="492"/>
      <c r="E34" s="498"/>
      <c r="F34" s="498"/>
      <c r="G34" s="498"/>
      <c r="H34" s="501"/>
      <c r="I34" s="504"/>
      <c r="J34" s="482"/>
      <c r="K34" s="485"/>
      <c r="L34" s="485"/>
      <c r="M34" s="488"/>
      <c r="N34" s="485"/>
      <c r="O34" s="524"/>
      <c r="P34" s="479"/>
      <c r="Q34" s="479"/>
      <c r="R34" s="479"/>
      <c r="S34" s="479"/>
      <c r="T34" s="479"/>
      <c r="U34" s="479"/>
    </row>
    <row r="35" spans="1:21" ht="15" customHeight="1">
      <c r="A35" s="493">
        <f>'Mapa Final'!A35</f>
        <v>6</v>
      </c>
      <c r="B35" s="490" t="str">
        <f>'Mapa Final'!B35</f>
        <v>Error en las notificaciones judiicales</v>
      </c>
      <c r="C35" s="490" t="str">
        <f>'Mapa Final'!C35</f>
        <v>Afectación en la Prestación del Servicio de Justicia</v>
      </c>
      <c r="D35" s="490" t="str">
        <f>'Mapa Final'!D35</f>
        <v>1. Falta de seguimiento y control del cumplimiento efectivo de la actividad asignada. 
2. Falta de informaciòn en terminos de calidad, suficiencia y pertinencia para realizar la actividad (correos errados, direcciones erradas de las partes, información incompleta en la providencia). 
3. Falta de recursos, medios electrònicos y tecnològicos para el cumplimiento de la actividad.  
4.Carencia de vinculaciòn de las partes y terceros que genera nulidades, demoras en el proceso.</v>
      </c>
      <c r="E35" s="496" t="str">
        <f>'Mapa Final'!E35</f>
        <v xml:space="preserve">Inadecuada comunicación de las notificaciones judiciales </v>
      </c>
      <c r="F35" s="496" t="str">
        <f>'Mapa Final'!F35</f>
        <v xml:space="preserve">Posibilidad de incumplimiento de las metas establecidas debido a la inadecuada comunicación de las notificaciones judiciales </v>
      </c>
      <c r="G35" s="496" t="str">
        <f>'Mapa Final'!G35</f>
        <v>Ejecución y Administración de Procesos</v>
      </c>
      <c r="H35" s="499" t="str">
        <f>'Mapa Final'!I35</f>
        <v>Muy Alta</v>
      </c>
      <c r="I35" s="502" t="str">
        <f>'Mapa Final'!L35</f>
        <v>Leve</v>
      </c>
      <c r="J35" s="480" t="str">
        <f>'Mapa Final'!N35</f>
        <v xml:space="preserve">Alto </v>
      </c>
      <c r="K35" s="483" t="str">
        <f>'Mapa Final'!AA35</f>
        <v>Media</v>
      </c>
      <c r="L35" s="483" t="str">
        <f>'Mapa Final'!AE35</f>
        <v>Leve</v>
      </c>
      <c r="M35" s="486" t="str">
        <f>'Mapa Final'!AG35</f>
        <v>Moderado</v>
      </c>
      <c r="N35" s="483" t="str">
        <f>'Mapa Final'!AH35</f>
        <v>Aceptar</v>
      </c>
      <c r="O35" s="489" t="s">
        <v>685</v>
      </c>
      <c r="P35" s="477"/>
      <c r="Q35" s="477"/>
      <c r="R35" s="477"/>
      <c r="S35" s="477" t="s">
        <v>652</v>
      </c>
      <c r="T35" s="477"/>
      <c r="U35" s="477" t="s">
        <v>648</v>
      </c>
    </row>
    <row r="36" spans="1:21">
      <c r="A36" s="494"/>
      <c r="B36" s="491"/>
      <c r="C36" s="491"/>
      <c r="D36" s="491"/>
      <c r="E36" s="497"/>
      <c r="F36" s="497"/>
      <c r="G36" s="497"/>
      <c r="H36" s="500"/>
      <c r="I36" s="503"/>
      <c r="J36" s="481"/>
      <c r="K36" s="484"/>
      <c r="L36" s="484"/>
      <c r="M36" s="487"/>
      <c r="N36" s="484"/>
      <c r="O36" s="478"/>
      <c r="P36" s="478"/>
      <c r="Q36" s="478"/>
      <c r="R36" s="478"/>
      <c r="S36" s="478"/>
      <c r="T36" s="478"/>
      <c r="U36" s="478"/>
    </row>
    <row r="37" spans="1:21">
      <c r="A37" s="494"/>
      <c r="B37" s="491"/>
      <c r="C37" s="491"/>
      <c r="D37" s="491"/>
      <c r="E37" s="497"/>
      <c r="F37" s="497"/>
      <c r="G37" s="497"/>
      <c r="H37" s="500"/>
      <c r="I37" s="503"/>
      <c r="J37" s="481"/>
      <c r="K37" s="484"/>
      <c r="L37" s="484"/>
      <c r="M37" s="487"/>
      <c r="N37" s="484"/>
      <c r="O37" s="478"/>
      <c r="P37" s="478"/>
      <c r="Q37" s="478"/>
      <c r="R37" s="478"/>
      <c r="S37" s="478"/>
      <c r="T37" s="478"/>
      <c r="U37" s="478"/>
    </row>
    <row r="38" spans="1:21">
      <c r="A38" s="494"/>
      <c r="B38" s="491"/>
      <c r="C38" s="491"/>
      <c r="D38" s="491"/>
      <c r="E38" s="497"/>
      <c r="F38" s="497"/>
      <c r="G38" s="497"/>
      <c r="H38" s="500"/>
      <c r="I38" s="503"/>
      <c r="J38" s="481"/>
      <c r="K38" s="484"/>
      <c r="L38" s="484"/>
      <c r="M38" s="487"/>
      <c r="N38" s="484"/>
      <c r="O38" s="478"/>
      <c r="P38" s="478"/>
      <c r="Q38" s="478"/>
      <c r="R38" s="478"/>
      <c r="S38" s="478"/>
      <c r="T38" s="478"/>
      <c r="U38" s="478"/>
    </row>
    <row r="39" spans="1:21" ht="234.75" customHeight="1" thickBot="1">
      <c r="A39" s="495"/>
      <c r="B39" s="492"/>
      <c r="C39" s="492"/>
      <c r="D39" s="492"/>
      <c r="E39" s="498"/>
      <c r="F39" s="498"/>
      <c r="G39" s="498"/>
      <c r="H39" s="501"/>
      <c r="I39" s="504"/>
      <c r="J39" s="482"/>
      <c r="K39" s="485"/>
      <c r="L39" s="485"/>
      <c r="M39" s="488"/>
      <c r="N39" s="485"/>
      <c r="O39" s="479"/>
      <c r="P39" s="479"/>
      <c r="Q39" s="479"/>
      <c r="R39" s="479"/>
      <c r="S39" s="479"/>
      <c r="T39" s="479"/>
      <c r="U39" s="479"/>
    </row>
    <row r="40" spans="1:21">
      <c r="A40" s="493">
        <f>'Mapa Final'!A40</f>
        <v>7</v>
      </c>
      <c r="B40" s="490" t="str">
        <f>'Mapa Final'!B40</f>
        <v>Pérdida de documentos</v>
      </c>
      <c r="C40" s="490" t="str">
        <f>'Mapa Final'!C40</f>
        <v>Afectación en la Prestación del Servicio de Justicia</v>
      </c>
      <c r="D40" s="490"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496" t="str">
        <f>'Mapa Final'!E40</f>
        <v>Extravío de documentos temporal o definitivo de los procesos judiciales</v>
      </c>
      <c r="F40" s="496" t="str">
        <f>'Mapa Final'!F40</f>
        <v>Posibilidad de la afectación en la Prestación del Servicio de Justicia debido al extravío de documentos temporal o definitivo de los procesos judiciales</v>
      </c>
      <c r="G40" s="496" t="str">
        <f>'Mapa Final'!G40</f>
        <v>Usuarios, productos y prácticas organizacionales</v>
      </c>
      <c r="H40" s="499" t="str">
        <f>'Mapa Final'!I40</f>
        <v>Muy Alta</v>
      </c>
      <c r="I40" s="502" t="str">
        <f>'Mapa Final'!L40</f>
        <v>Leve</v>
      </c>
      <c r="J40" s="480" t="str">
        <f>'Mapa Final'!N40</f>
        <v xml:space="preserve">Alto </v>
      </c>
      <c r="K40" s="483" t="str">
        <f>'Mapa Final'!AA40</f>
        <v>Media</v>
      </c>
      <c r="L40" s="483" t="str">
        <f>'Mapa Final'!AE40</f>
        <v>Leve</v>
      </c>
      <c r="M40" s="486" t="str">
        <f>'Mapa Final'!AG40</f>
        <v>Moderado</v>
      </c>
      <c r="N40" s="483" t="str">
        <f>'Mapa Final'!AH40</f>
        <v>Aceptar</v>
      </c>
      <c r="O40" s="489" t="s">
        <v>686</v>
      </c>
      <c r="P40" s="477"/>
      <c r="Q40" s="477"/>
      <c r="R40" s="477"/>
      <c r="S40" s="477" t="s">
        <v>658</v>
      </c>
      <c r="T40" s="477"/>
      <c r="U40" s="477" t="s">
        <v>648</v>
      </c>
    </row>
    <row r="41" spans="1:21">
      <c r="A41" s="494"/>
      <c r="B41" s="491"/>
      <c r="C41" s="491"/>
      <c r="D41" s="491"/>
      <c r="E41" s="497"/>
      <c r="F41" s="497"/>
      <c r="G41" s="497"/>
      <c r="H41" s="500"/>
      <c r="I41" s="503"/>
      <c r="J41" s="481"/>
      <c r="K41" s="484"/>
      <c r="L41" s="484"/>
      <c r="M41" s="487"/>
      <c r="N41" s="484"/>
      <c r="O41" s="478"/>
      <c r="P41" s="478"/>
      <c r="Q41" s="478"/>
      <c r="R41" s="478"/>
      <c r="S41" s="478"/>
      <c r="T41" s="478"/>
      <c r="U41" s="478"/>
    </row>
    <row r="42" spans="1:21">
      <c r="A42" s="494"/>
      <c r="B42" s="491"/>
      <c r="C42" s="491"/>
      <c r="D42" s="491"/>
      <c r="E42" s="497"/>
      <c r="F42" s="497"/>
      <c r="G42" s="497"/>
      <c r="H42" s="500"/>
      <c r="I42" s="503"/>
      <c r="J42" s="481"/>
      <c r="K42" s="484"/>
      <c r="L42" s="484"/>
      <c r="M42" s="487"/>
      <c r="N42" s="484"/>
      <c r="O42" s="478"/>
      <c r="P42" s="478"/>
      <c r="Q42" s="478"/>
      <c r="R42" s="478"/>
      <c r="S42" s="478"/>
      <c r="T42" s="478"/>
      <c r="U42" s="478"/>
    </row>
    <row r="43" spans="1:21">
      <c r="A43" s="494"/>
      <c r="B43" s="491"/>
      <c r="C43" s="491"/>
      <c r="D43" s="491"/>
      <c r="E43" s="497"/>
      <c r="F43" s="497"/>
      <c r="G43" s="497"/>
      <c r="H43" s="500"/>
      <c r="I43" s="503"/>
      <c r="J43" s="481"/>
      <c r="K43" s="484"/>
      <c r="L43" s="484"/>
      <c r="M43" s="487"/>
      <c r="N43" s="484"/>
      <c r="O43" s="478"/>
      <c r="P43" s="478"/>
      <c r="Q43" s="478"/>
      <c r="R43" s="478"/>
      <c r="S43" s="478"/>
      <c r="T43" s="478"/>
      <c r="U43" s="478"/>
    </row>
    <row r="44" spans="1:21" ht="194.25" customHeight="1" thickBot="1">
      <c r="A44" s="495"/>
      <c r="B44" s="492"/>
      <c r="C44" s="492"/>
      <c r="D44" s="492"/>
      <c r="E44" s="498"/>
      <c r="F44" s="498"/>
      <c r="G44" s="498"/>
      <c r="H44" s="501"/>
      <c r="I44" s="504"/>
      <c r="J44" s="482"/>
      <c r="K44" s="485"/>
      <c r="L44" s="485"/>
      <c r="M44" s="488"/>
      <c r="N44" s="485"/>
      <c r="O44" s="479"/>
      <c r="P44" s="479"/>
      <c r="Q44" s="479"/>
      <c r="R44" s="479"/>
      <c r="S44" s="479"/>
      <c r="T44" s="479"/>
      <c r="U44" s="479"/>
    </row>
    <row r="45" spans="1:21">
      <c r="A45" s="493">
        <f>'Mapa Final'!A45</f>
        <v>8</v>
      </c>
      <c r="B45" s="490" t="str">
        <f>'Mapa Final'!B45</f>
        <v>Corrupción</v>
      </c>
      <c r="C45" s="490" t="str">
        <f>'Mapa Final'!C45</f>
        <v>Reputacional (Corrupción)</v>
      </c>
      <c r="D45" s="490" t="str">
        <f>'Mapa Final'!D45</f>
        <v>1.Insuficientes programas de capacitación para la toma de conciencia debido al desconocimiento de la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v>
      </c>
      <c r="E45" s="496" t="str">
        <f>'Mapa Final'!E45</f>
        <v xml:space="preserve">Carencia en transparencia, etica y valores . </v>
      </c>
      <c r="F45" s="496" t="str">
        <f>'Mapa Final'!F45</f>
        <v xml:space="preserve">Posibilidad de actos indebidos de  los servidores judiciales debido a  la carencia en transparencia, etica y valores </v>
      </c>
      <c r="G45" s="496" t="str">
        <f>'Mapa Final'!G45</f>
        <v>Fraude Interno</v>
      </c>
      <c r="H45" s="499" t="str">
        <f>'Mapa Final'!I45</f>
        <v>Media</v>
      </c>
      <c r="I45" s="502" t="str">
        <f>'Mapa Final'!L45</f>
        <v>Mayor</v>
      </c>
      <c r="J45" s="480" t="str">
        <f>'Mapa Final'!N45</f>
        <v xml:space="preserve">Alto </v>
      </c>
      <c r="K45" s="483" t="str">
        <f>'Mapa Final'!AA45</f>
        <v>Baja</v>
      </c>
      <c r="L45" s="483" t="str">
        <f>'Mapa Final'!AE45</f>
        <v>Mayor</v>
      </c>
      <c r="M45" s="486" t="str">
        <f>'Mapa Final'!AG45</f>
        <v xml:space="preserve">Alto </v>
      </c>
      <c r="N45" s="483" t="str">
        <f>'Mapa Final'!AH45</f>
        <v>Reducir(mitigar)</v>
      </c>
      <c r="O45" s="489" t="s">
        <v>675</v>
      </c>
      <c r="P45" s="477"/>
      <c r="Q45" s="477"/>
      <c r="R45" s="477"/>
      <c r="S45" s="477" t="s">
        <v>660</v>
      </c>
      <c r="T45" s="477"/>
      <c r="U45" s="477" t="s">
        <v>648</v>
      </c>
    </row>
    <row r="46" spans="1:21">
      <c r="A46" s="494"/>
      <c r="B46" s="491"/>
      <c r="C46" s="491"/>
      <c r="D46" s="491"/>
      <c r="E46" s="497"/>
      <c r="F46" s="497"/>
      <c r="G46" s="497"/>
      <c r="H46" s="500"/>
      <c r="I46" s="503"/>
      <c r="J46" s="481"/>
      <c r="K46" s="484"/>
      <c r="L46" s="484"/>
      <c r="M46" s="487"/>
      <c r="N46" s="484"/>
      <c r="O46" s="478"/>
      <c r="P46" s="478"/>
      <c r="Q46" s="478"/>
      <c r="R46" s="478"/>
      <c r="S46" s="478"/>
      <c r="T46" s="478"/>
      <c r="U46" s="478"/>
    </row>
    <row r="47" spans="1:21">
      <c r="A47" s="494"/>
      <c r="B47" s="491"/>
      <c r="C47" s="491"/>
      <c r="D47" s="491"/>
      <c r="E47" s="497"/>
      <c r="F47" s="497"/>
      <c r="G47" s="497"/>
      <c r="H47" s="500"/>
      <c r="I47" s="503"/>
      <c r="J47" s="481"/>
      <c r="K47" s="484"/>
      <c r="L47" s="484"/>
      <c r="M47" s="487"/>
      <c r="N47" s="484"/>
      <c r="O47" s="478"/>
      <c r="P47" s="478"/>
      <c r="Q47" s="478"/>
      <c r="R47" s="478"/>
      <c r="S47" s="478"/>
      <c r="T47" s="478"/>
      <c r="U47" s="478"/>
    </row>
    <row r="48" spans="1:21">
      <c r="A48" s="494"/>
      <c r="B48" s="491"/>
      <c r="C48" s="491"/>
      <c r="D48" s="491"/>
      <c r="E48" s="497"/>
      <c r="F48" s="497"/>
      <c r="G48" s="497"/>
      <c r="H48" s="500"/>
      <c r="I48" s="503"/>
      <c r="J48" s="481"/>
      <c r="K48" s="484"/>
      <c r="L48" s="484"/>
      <c r="M48" s="487"/>
      <c r="N48" s="484"/>
      <c r="O48" s="478"/>
      <c r="P48" s="478"/>
      <c r="Q48" s="478"/>
      <c r="R48" s="478"/>
      <c r="S48" s="478"/>
      <c r="T48" s="478"/>
      <c r="U48" s="478"/>
    </row>
    <row r="49" spans="1:21" ht="188.25" customHeight="1" thickBot="1">
      <c r="A49" s="495"/>
      <c r="B49" s="492"/>
      <c r="C49" s="492"/>
      <c r="D49" s="492"/>
      <c r="E49" s="498"/>
      <c r="F49" s="498"/>
      <c r="G49" s="498"/>
      <c r="H49" s="501"/>
      <c r="I49" s="504"/>
      <c r="J49" s="482"/>
      <c r="K49" s="485"/>
      <c r="L49" s="485"/>
      <c r="M49" s="488"/>
      <c r="N49" s="485"/>
      <c r="O49" s="479"/>
      <c r="P49" s="479"/>
      <c r="Q49" s="479"/>
      <c r="R49" s="479"/>
      <c r="S49" s="479"/>
      <c r="T49" s="479"/>
      <c r="U49" s="479"/>
    </row>
    <row r="50" spans="1:21">
      <c r="A50" s="493">
        <f>'Mapa Final'!A50</f>
        <v>9</v>
      </c>
      <c r="B50" s="490" t="str">
        <f>'Mapa Final'!B50</f>
        <v>Interrupción o demora en el Servicio Público de Administrar  Justicia</v>
      </c>
      <c r="C50" s="490" t="str">
        <f>'Mapa Final'!C50</f>
        <v>Afectación en la Prestación del Servicio de Justicia</v>
      </c>
      <c r="D50" s="490" t="str">
        <f>'Mapa Final'!D50</f>
        <v>1. Paro por sindicato
2. Huelgas, protestas ciudadana
3. Disturbios o hechos violentos
4.Pandemia
5.Emergencias Ambientales</v>
      </c>
      <c r="E50" s="496" t="str">
        <f>'Mapa Final'!E50</f>
        <v>Suceso de fuerza mayor que imposibilitan la gestión judicial</v>
      </c>
      <c r="F50" s="496" t="str">
        <f>'Mapa Final'!F50</f>
        <v>Posibilidad de  afectación en la Prestación del Servicio de Justicia debido a un suceso de fuerza mayor que imposibilita la gestión judicial</v>
      </c>
      <c r="G50" s="496" t="str">
        <f>'Mapa Final'!G50</f>
        <v>Usuarios, productos y prácticas organizacionales</v>
      </c>
      <c r="H50" s="499" t="str">
        <f>'Mapa Final'!I50</f>
        <v>Muy Alta</v>
      </c>
      <c r="I50" s="502" t="str">
        <f>'Mapa Final'!L50</f>
        <v>Mayor</v>
      </c>
      <c r="J50" s="480" t="str">
        <f>'Mapa Final'!N50</f>
        <v xml:space="preserve">Alto </v>
      </c>
      <c r="K50" s="483" t="str">
        <f>'Mapa Final'!AA50</f>
        <v>Media</v>
      </c>
      <c r="L50" s="483" t="str">
        <f>'Mapa Final'!AE50</f>
        <v>Mayor</v>
      </c>
      <c r="M50" s="486" t="str">
        <f>'Mapa Final'!AG50</f>
        <v xml:space="preserve">Alto </v>
      </c>
      <c r="N50" s="483" t="str">
        <f>'Mapa Final'!AH50</f>
        <v>Aceptar</v>
      </c>
      <c r="O50" s="489" t="s">
        <v>687</v>
      </c>
      <c r="P50" s="477"/>
      <c r="Q50" s="477"/>
      <c r="R50" s="477"/>
      <c r="S50" s="477" t="s">
        <v>688</v>
      </c>
      <c r="T50" s="477"/>
      <c r="U50" s="477" t="s">
        <v>648</v>
      </c>
    </row>
    <row r="51" spans="1:21">
      <c r="A51" s="494"/>
      <c r="B51" s="491"/>
      <c r="C51" s="491"/>
      <c r="D51" s="491"/>
      <c r="E51" s="497"/>
      <c r="F51" s="497"/>
      <c r="G51" s="497"/>
      <c r="H51" s="500"/>
      <c r="I51" s="503"/>
      <c r="J51" s="481"/>
      <c r="K51" s="484"/>
      <c r="L51" s="484"/>
      <c r="M51" s="487"/>
      <c r="N51" s="484"/>
      <c r="O51" s="478"/>
      <c r="P51" s="478"/>
      <c r="Q51" s="478"/>
      <c r="R51" s="478"/>
      <c r="S51" s="478"/>
      <c r="T51" s="478"/>
      <c r="U51" s="478"/>
    </row>
    <row r="52" spans="1:21">
      <c r="A52" s="494"/>
      <c r="B52" s="491"/>
      <c r="C52" s="491"/>
      <c r="D52" s="491"/>
      <c r="E52" s="497"/>
      <c r="F52" s="497"/>
      <c r="G52" s="497"/>
      <c r="H52" s="500"/>
      <c r="I52" s="503"/>
      <c r="J52" s="481"/>
      <c r="K52" s="484"/>
      <c r="L52" s="484"/>
      <c r="M52" s="487"/>
      <c r="N52" s="484"/>
      <c r="O52" s="478"/>
      <c r="P52" s="478"/>
      <c r="Q52" s="478"/>
      <c r="R52" s="478"/>
      <c r="S52" s="478"/>
      <c r="T52" s="478"/>
      <c r="U52" s="478"/>
    </row>
    <row r="53" spans="1:21">
      <c r="A53" s="494"/>
      <c r="B53" s="491"/>
      <c r="C53" s="491"/>
      <c r="D53" s="491"/>
      <c r="E53" s="497"/>
      <c r="F53" s="497"/>
      <c r="G53" s="497"/>
      <c r="H53" s="500"/>
      <c r="I53" s="503"/>
      <c r="J53" s="481"/>
      <c r="K53" s="484"/>
      <c r="L53" s="484"/>
      <c r="M53" s="487"/>
      <c r="N53" s="484"/>
      <c r="O53" s="478"/>
      <c r="P53" s="478"/>
      <c r="Q53" s="478"/>
      <c r="R53" s="478"/>
      <c r="S53" s="478"/>
      <c r="T53" s="478"/>
      <c r="U53" s="478"/>
    </row>
    <row r="54" spans="1:21" ht="56.25" customHeight="1" thickBot="1">
      <c r="A54" s="495"/>
      <c r="B54" s="492"/>
      <c r="C54" s="492"/>
      <c r="D54" s="492"/>
      <c r="E54" s="498"/>
      <c r="F54" s="498"/>
      <c r="G54" s="498"/>
      <c r="H54" s="501"/>
      <c r="I54" s="504"/>
      <c r="J54" s="482"/>
      <c r="K54" s="485"/>
      <c r="L54" s="485"/>
      <c r="M54" s="488"/>
      <c r="N54" s="485"/>
      <c r="O54" s="479"/>
      <c r="P54" s="479"/>
      <c r="Q54" s="479"/>
      <c r="R54" s="479"/>
      <c r="S54" s="479"/>
      <c r="T54" s="479"/>
      <c r="U54" s="479"/>
    </row>
    <row r="55" spans="1:21">
      <c r="A55" s="493">
        <f>'Mapa Final'!A55</f>
        <v>10</v>
      </c>
      <c r="B55" s="490" t="str">
        <f>'Mapa Final'!B55</f>
        <v>Inaplicabilidad de la normavidad ambiental vigente</v>
      </c>
      <c r="C55" s="490" t="str">
        <f>'Mapa Final'!C55</f>
        <v>Afectación Ambiental</v>
      </c>
      <c r="D55" s="490" t="str">
        <f>'Mapa Final'!D55</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496" t="str">
        <f>'Mapa Final'!E55</f>
        <v>Desconocimiento de los lineamientos ambientales y normatividad vigente ambiental</v>
      </c>
      <c r="F55" s="496" t="str">
        <f>'Mapa Final'!F55</f>
        <v>Posibilidad de afectación ambiental debido al desconocimiento de las lineamientos ambientales y normatividad vigente ambiental</v>
      </c>
      <c r="G55" s="496" t="str">
        <f>'Mapa Final'!G55</f>
        <v>Eventos Ambientales Internos</v>
      </c>
      <c r="H55" s="499" t="str">
        <f>'Mapa Final'!I55</f>
        <v>Media</v>
      </c>
      <c r="I55" s="502" t="str">
        <f>'Mapa Final'!L55</f>
        <v>Leve</v>
      </c>
      <c r="J55" s="480" t="str">
        <f>'Mapa Final'!N55</f>
        <v>Moderado</v>
      </c>
      <c r="K55" s="483" t="str">
        <f>'Mapa Final'!AA55</f>
        <v>Baja</v>
      </c>
      <c r="L55" s="483" t="str">
        <f>'Mapa Final'!AE55</f>
        <v>Leve</v>
      </c>
      <c r="M55" s="486" t="str">
        <f>'Mapa Final'!AG55</f>
        <v>Bajo</v>
      </c>
      <c r="N55" s="483" t="str">
        <f>'Mapa Final'!AH55</f>
        <v>Aceptar</v>
      </c>
      <c r="O55" s="489" t="s">
        <v>689</v>
      </c>
      <c r="P55" s="477"/>
      <c r="Q55" s="477"/>
      <c r="R55" s="477"/>
      <c r="S55" s="477" t="s">
        <v>664</v>
      </c>
      <c r="T55" s="477"/>
      <c r="U55" s="477" t="s">
        <v>648</v>
      </c>
    </row>
    <row r="56" spans="1:21">
      <c r="A56" s="494"/>
      <c r="B56" s="491"/>
      <c r="C56" s="491"/>
      <c r="D56" s="491"/>
      <c r="E56" s="497"/>
      <c r="F56" s="497"/>
      <c r="G56" s="497"/>
      <c r="H56" s="500"/>
      <c r="I56" s="503"/>
      <c r="J56" s="481"/>
      <c r="K56" s="484"/>
      <c r="L56" s="484"/>
      <c r="M56" s="487"/>
      <c r="N56" s="484"/>
      <c r="O56" s="478"/>
      <c r="P56" s="478"/>
      <c r="Q56" s="478"/>
      <c r="R56" s="478"/>
      <c r="S56" s="478"/>
      <c r="T56" s="478"/>
      <c r="U56" s="478"/>
    </row>
    <row r="57" spans="1:21">
      <c r="A57" s="494"/>
      <c r="B57" s="491"/>
      <c r="C57" s="491"/>
      <c r="D57" s="491"/>
      <c r="E57" s="497"/>
      <c r="F57" s="497"/>
      <c r="G57" s="497"/>
      <c r="H57" s="500"/>
      <c r="I57" s="503"/>
      <c r="J57" s="481"/>
      <c r="K57" s="484"/>
      <c r="L57" s="484"/>
      <c r="M57" s="487"/>
      <c r="N57" s="484"/>
      <c r="O57" s="478"/>
      <c r="P57" s="478"/>
      <c r="Q57" s="478"/>
      <c r="R57" s="478"/>
      <c r="S57" s="478"/>
      <c r="T57" s="478"/>
      <c r="U57" s="478"/>
    </row>
    <row r="58" spans="1:21">
      <c r="A58" s="494"/>
      <c r="B58" s="491"/>
      <c r="C58" s="491"/>
      <c r="D58" s="491"/>
      <c r="E58" s="497"/>
      <c r="F58" s="497"/>
      <c r="G58" s="497"/>
      <c r="H58" s="500"/>
      <c r="I58" s="503"/>
      <c r="J58" s="481"/>
      <c r="K58" s="484"/>
      <c r="L58" s="484"/>
      <c r="M58" s="487"/>
      <c r="N58" s="484"/>
      <c r="O58" s="478"/>
      <c r="P58" s="478"/>
      <c r="Q58" s="478"/>
      <c r="R58" s="478"/>
      <c r="S58" s="478"/>
      <c r="T58" s="478"/>
      <c r="U58" s="478"/>
    </row>
    <row r="59" spans="1:21" ht="159.75" customHeight="1" thickBot="1">
      <c r="A59" s="495"/>
      <c r="B59" s="492"/>
      <c r="C59" s="492"/>
      <c r="D59" s="492"/>
      <c r="E59" s="498"/>
      <c r="F59" s="498"/>
      <c r="G59" s="498"/>
      <c r="H59" s="501"/>
      <c r="I59" s="504"/>
      <c r="J59" s="482"/>
      <c r="K59" s="485"/>
      <c r="L59" s="485"/>
      <c r="M59" s="488"/>
      <c r="N59" s="485"/>
      <c r="O59" s="479"/>
      <c r="P59" s="479"/>
      <c r="Q59" s="479"/>
      <c r="R59" s="479"/>
      <c r="S59" s="479"/>
      <c r="T59" s="479"/>
      <c r="U59" s="479"/>
    </row>
    <row r="60" spans="1:21" ht="15" customHeight="1">
      <c r="A60" s="493">
        <f>'Mapa Final'!A60</f>
        <v>11</v>
      </c>
      <c r="B60" s="490" t="str">
        <f>'Mapa Final'!B60</f>
        <v>Inconsistencias en operaciones con depositos Judiciales</v>
      </c>
      <c r="C60" s="490" t="str">
        <f>'Mapa Final'!C60</f>
        <v>Afectación en la Prestación del Servicio de Justicia</v>
      </c>
      <c r="D60" s="490" t="str">
        <f>'Mapa Final'!D60</f>
        <v>1. Error desde la providencia judicial que ordena la operación sobre depósitos judiciales.  
2.Falta de capacitación en el manejo de aplicativos: módulo de depositos judiciales y portal web.
3. Errores Humanos.
4. Fallas en el modulo de depositos Judiciales</v>
      </c>
      <c r="E60" s="496" t="str">
        <f>'Mapa Final'!E60</f>
        <v xml:space="preserve"> orden Judicial inadecuada.</v>
      </c>
      <c r="F60" s="496" t="str">
        <f>'Mapa Final'!F60</f>
        <v>Son errores que se pueden presentar en el proceso de elaboración de órdenes de pago, fraccionamiento y conversión,error que puede estar desde el auto, o puede generarse en el proceso de dar trámite a lo dispuesto por el Juez.</v>
      </c>
      <c r="G60" s="496" t="str">
        <f>'Mapa Final'!G60</f>
        <v>Ejecución y Administración de Procesos</v>
      </c>
      <c r="H60" s="499" t="str">
        <f>'Mapa Final'!I60</f>
        <v>Muy Alta</v>
      </c>
      <c r="I60" s="502" t="str">
        <f>'Mapa Final'!L60</f>
        <v>Leve</v>
      </c>
      <c r="J60" s="480" t="str">
        <f>'Mapa Final'!N60</f>
        <v xml:space="preserve">Alto </v>
      </c>
      <c r="K60" s="483" t="str">
        <f>'Mapa Final'!AA60</f>
        <v>Media</v>
      </c>
      <c r="L60" s="483" t="str">
        <f>'Mapa Final'!AE60</f>
        <v>Leve</v>
      </c>
      <c r="M60" s="486" t="str">
        <f>'Mapa Final'!AG60</f>
        <v>Moderado</v>
      </c>
      <c r="N60" s="483" t="str">
        <f>'Mapa Final'!AH60</f>
        <v>Aceptar</v>
      </c>
      <c r="O60" s="489" t="s">
        <v>690</v>
      </c>
      <c r="P60" s="477"/>
      <c r="Q60" s="477"/>
      <c r="R60" s="477"/>
      <c r="S60" s="477" t="s">
        <v>652</v>
      </c>
      <c r="T60" s="477"/>
      <c r="U60" s="477" t="s">
        <v>648</v>
      </c>
    </row>
    <row r="61" spans="1:21">
      <c r="A61" s="494"/>
      <c r="B61" s="491"/>
      <c r="C61" s="491"/>
      <c r="D61" s="491"/>
      <c r="E61" s="497"/>
      <c r="F61" s="497"/>
      <c r="G61" s="497"/>
      <c r="H61" s="500"/>
      <c r="I61" s="503"/>
      <c r="J61" s="481"/>
      <c r="K61" s="484"/>
      <c r="L61" s="484"/>
      <c r="M61" s="487"/>
      <c r="N61" s="484"/>
      <c r="O61" s="478"/>
      <c r="P61" s="478"/>
      <c r="Q61" s="478"/>
      <c r="R61" s="478"/>
      <c r="S61" s="478"/>
      <c r="T61" s="478"/>
      <c r="U61" s="478"/>
    </row>
    <row r="62" spans="1:21">
      <c r="A62" s="494"/>
      <c r="B62" s="491"/>
      <c r="C62" s="491"/>
      <c r="D62" s="491"/>
      <c r="E62" s="497"/>
      <c r="F62" s="497"/>
      <c r="G62" s="497"/>
      <c r="H62" s="500"/>
      <c r="I62" s="503"/>
      <c r="J62" s="481"/>
      <c r="K62" s="484"/>
      <c r="L62" s="484"/>
      <c r="M62" s="487"/>
      <c r="N62" s="484"/>
      <c r="O62" s="478"/>
      <c r="P62" s="478"/>
      <c r="Q62" s="478"/>
      <c r="R62" s="478"/>
      <c r="S62" s="478"/>
      <c r="T62" s="478"/>
      <c r="U62" s="478"/>
    </row>
    <row r="63" spans="1:21">
      <c r="A63" s="494"/>
      <c r="B63" s="491"/>
      <c r="C63" s="491"/>
      <c r="D63" s="491"/>
      <c r="E63" s="497"/>
      <c r="F63" s="497"/>
      <c r="G63" s="497"/>
      <c r="H63" s="500"/>
      <c r="I63" s="503"/>
      <c r="J63" s="481"/>
      <c r="K63" s="484"/>
      <c r="L63" s="484"/>
      <c r="M63" s="487"/>
      <c r="N63" s="484"/>
      <c r="O63" s="478"/>
      <c r="P63" s="478"/>
      <c r="Q63" s="478"/>
      <c r="R63" s="478"/>
      <c r="S63" s="478"/>
      <c r="T63" s="478"/>
      <c r="U63" s="478"/>
    </row>
    <row r="64" spans="1:21" ht="136.5" customHeight="1" thickBot="1">
      <c r="A64" s="495"/>
      <c r="B64" s="492"/>
      <c r="C64" s="492"/>
      <c r="D64" s="492"/>
      <c r="E64" s="498"/>
      <c r="F64" s="498"/>
      <c r="G64" s="498"/>
      <c r="H64" s="501"/>
      <c r="I64" s="504"/>
      <c r="J64" s="482"/>
      <c r="K64" s="485"/>
      <c r="L64" s="485"/>
      <c r="M64" s="488"/>
      <c r="N64" s="485"/>
      <c r="O64" s="479"/>
      <c r="P64" s="479"/>
      <c r="Q64" s="479"/>
      <c r="R64" s="479"/>
      <c r="S64" s="479"/>
      <c r="T64" s="479"/>
      <c r="U64" s="479"/>
    </row>
  </sheetData>
  <mergeCells count="250">
    <mergeCell ref="S55:S59"/>
    <mergeCell ref="T55:T59"/>
    <mergeCell ref="U55:U59"/>
    <mergeCell ref="M55:M59"/>
    <mergeCell ref="N55:N59"/>
    <mergeCell ref="O55:O59"/>
    <mergeCell ref="P55:P59"/>
    <mergeCell ref="Q55:Q59"/>
    <mergeCell ref="R55:R59"/>
    <mergeCell ref="G55:G59"/>
    <mergeCell ref="H55:H59"/>
    <mergeCell ref="I55:I59"/>
    <mergeCell ref="J55:J59"/>
    <mergeCell ref="K55:K59"/>
    <mergeCell ref="L55:L59"/>
    <mergeCell ref="A55:A59"/>
    <mergeCell ref="B55:B59"/>
    <mergeCell ref="C55:C59"/>
    <mergeCell ref="D55:D59"/>
    <mergeCell ref="E55:E59"/>
    <mergeCell ref="F55:F59"/>
    <mergeCell ref="R50:R54"/>
    <mergeCell ref="S50:S54"/>
    <mergeCell ref="T50:T54"/>
    <mergeCell ref="U50:U54"/>
    <mergeCell ref="J50:J54"/>
    <mergeCell ref="K50:K54"/>
    <mergeCell ref="L50:L54"/>
    <mergeCell ref="M50:M54"/>
    <mergeCell ref="N50:N54"/>
    <mergeCell ref="O50:O5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O40:O44"/>
    <mergeCell ref="P40:P44"/>
    <mergeCell ref="Q40:Q44"/>
    <mergeCell ref="R40:R44"/>
    <mergeCell ref="S40:S44"/>
    <mergeCell ref="H40:H44"/>
    <mergeCell ref="I40:I44"/>
    <mergeCell ref="J40:J44"/>
    <mergeCell ref="K40:K44"/>
    <mergeCell ref="L40:L44"/>
    <mergeCell ref="M40:M44"/>
    <mergeCell ref="A45:A49"/>
    <mergeCell ref="B45:B49"/>
    <mergeCell ref="C45:C49"/>
    <mergeCell ref="D45:D49"/>
    <mergeCell ref="E45:E49"/>
    <mergeCell ref="F45:F49"/>
    <mergeCell ref="G45:G49"/>
    <mergeCell ref="H45:H49"/>
    <mergeCell ref="N40:N44"/>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C35:C39"/>
    <mergeCell ref="D35:D39"/>
    <mergeCell ref="E35:E39"/>
    <mergeCell ref="F35:F39"/>
    <mergeCell ref="P30:P34"/>
    <mergeCell ref="Q30:Q34"/>
    <mergeCell ref="R30:R34"/>
    <mergeCell ref="S30:S34"/>
    <mergeCell ref="T30:T34"/>
    <mergeCell ref="S35:S39"/>
    <mergeCell ref="T35:T39"/>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A9:N9"/>
    <mergeCell ref="A10:A14"/>
    <mergeCell ref="B10:B14"/>
    <mergeCell ref="C10:C14"/>
    <mergeCell ref="D10:D14"/>
    <mergeCell ref="E10:E14"/>
    <mergeCell ref="L15:L19"/>
    <mergeCell ref="R10:R14"/>
    <mergeCell ref="S10:S14"/>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 ref="A60:A64"/>
    <mergeCell ref="B60:B64"/>
    <mergeCell ref="C60:C64"/>
    <mergeCell ref="D60:D64"/>
    <mergeCell ref="E60:E64"/>
    <mergeCell ref="F60:F64"/>
    <mergeCell ref="G60:G64"/>
    <mergeCell ref="H60:H64"/>
    <mergeCell ref="I60:I64"/>
    <mergeCell ref="S60:S64"/>
    <mergeCell ref="T60:T64"/>
    <mergeCell ref="U60:U64"/>
    <mergeCell ref="J60:J64"/>
    <mergeCell ref="K60:K64"/>
    <mergeCell ref="L60:L64"/>
    <mergeCell ref="M60:M64"/>
    <mergeCell ref="N60:N64"/>
    <mergeCell ref="O60:O64"/>
    <mergeCell ref="P60:P64"/>
    <mergeCell ref="Q60:Q64"/>
    <mergeCell ref="R60:R64"/>
  </mergeCells>
  <conditionalFormatting sqref="D8:G8 H7 H65:J1048576 A7:B7">
    <cfRule type="containsText" dxfId="1395" priority="713" operator="containsText" text="3- Moderado">
      <formula>NOT(ISERROR(SEARCH("3- Moderado",A7)))</formula>
    </cfRule>
    <cfRule type="containsText" dxfId="1394" priority="714" operator="containsText" text="6- Moderado">
      <formula>NOT(ISERROR(SEARCH("6- Moderado",A7)))</formula>
    </cfRule>
    <cfRule type="containsText" dxfId="1393" priority="715" operator="containsText" text="4- Moderado">
      <formula>NOT(ISERROR(SEARCH("4- Moderado",A7)))</formula>
    </cfRule>
    <cfRule type="containsText" dxfId="1392" priority="716" operator="containsText" text="3- Bajo">
      <formula>NOT(ISERROR(SEARCH("3- Bajo",A7)))</formula>
    </cfRule>
    <cfRule type="containsText" dxfId="1391" priority="717" operator="containsText" text="4- Bajo">
      <formula>NOT(ISERROR(SEARCH("4- Bajo",A7)))</formula>
    </cfRule>
    <cfRule type="containsText" dxfId="1390" priority="718" operator="containsText" text="1- Bajo">
      <formula>NOT(ISERROR(SEARCH("1- Bajo",A7)))</formula>
    </cfRule>
  </conditionalFormatting>
  <conditionalFormatting sqref="H8:J8">
    <cfRule type="containsText" dxfId="1389" priority="706" operator="containsText" text="3- Moderado">
      <formula>NOT(ISERROR(SEARCH("3- Moderado",H8)))</formula>
    </cfRule>
    <cfRule type="containsText" dxfId="1388" priority="707" operator="containsText" text="6- Moderado">
      <formula>NOT(ISERROR(SEARCH("6- Moderado",H8)))</formula>
    </cfRule>
    <cfRule type="containsText" dxfId="1387" priority="708" operator="containsText" text="4- Moderado">
      <formula>NOT(ISERROR(SEARCH("4- Moderado",H8)))</formula>
    </cfRule>
    <cfRule type="containsText" dxfId="1386" priority="709" operator="containsText" text="3- Bajo">
      <formula>NOT(ISERROR(SEARCH("3- Bajo",H8)))</formula>
    </cfRule>
    <cfRule type="containsText" dxfId="1385" priority="710" operator="containsText" text="4- Bajo">
      <formula>NOT(ISERROR(SEARCH("4- Bajo",H8)))</formula>
    </cfRule>
    <cfRule type="containsText" dxfId="1384" priority="712" operator="containsText" text="1- Bajo">
      <formula>NOT(ISERROR(SEARCH("1- Bajo",H8)))</formula>
    </cfRule>
  </conditionalFormatting>
  <conditionalFormatting sqref="J8 J65:J1048576">
    <cfRule type="containsText" dxfId="1383" priority="695" operator="containsText" text="25- Extremo">
      <formula>NOT(ISERROR(SEARCH("25- Extremo",J8)))</formula>
    </cfRule>
    <cfRule type="containsText" dxfId="1382" priority="696" operator="containsText" text="20- Extremo">
      <formula>NOT(ISERROR(SEARCH("20- Extremo",J8)))</formula>
    </cfRule>
    <cfRule type="containsText" dxfId="1381" priority="697" operator="containsText" text="15- Extremo">
      <formula>NOT(ISERROR(SEARCH("15- Extremo",J8)))</formula>
    </cfRule>
    <cfRule type="containsText" dxfId="1380" priority="698" operator="containsText" text="10- Extremo">
      <formula>NOT(ISERROR(SEARCH("10- Extremo",J8)))</formula>
    </cfRule>
    <cfRule type="containsText" dxfId="1379" priority="699" operator="containsText" text="5- Extremo">
      <formula>NOT(ISERROR(SEARCH("5- Extremo",J8)))</formula>
    </cfRule>
    <cfRule type="containsText" dxfId="1378" priority="700" operator="containsText" text="12- Alto">
      <formula>NOT(ISERROR(SEARCH("12- Alto",J8)))</formula>
    </cfRule>
    <cfRule type="containsText" dxfId="1377" priority="701" operator="containsText" text="10- Alto">
      <formula>NOT(ISERROR(SEARCH("10- Alto",J8)))</formula>
    </cfRule>
    <cfRule type="containsText" dxfId="1376" priority="702" operator="containsText" text="9- Alto">
      <formula>NOT(ISERROR(SEARCH("9- Alto",J8)))</formula>
    </cfRule>
    <cfRule type="containsText" dxfId="1375" priority="703" operator="containsText" text="8- Alto">
      <formula>NOT(ISERROR(SEARCH("8- Alto",J8)))</formula>
    </cfRule>
    <cfRule type="containsText" dxfId="1374" priority="704" operator="containsText" text="5- Alto">
      <formula>NOT(ISERROR(SEARCH("5- Alto",J8)))</formula>
    </cfRule>
    <cfRule type="containsText" dxfId="1373" priority="705" operator="containsText" text="4- Alto">
      <formula>NOT(ISERROR(SEARCH("4- Alto",J8)))</formula>
    </cfRule>
    <cfRule type="containsText" dxfId="1372" priority="711" operator="containsText" text="2- Bajo">
      <formula>NOT(ISERROR(SEARCH("2- Bajo",J8)))</formula>
    </cfRule>
  </conditionalFormatting>
  <conditionalFormatting sqref="K10:L10">
    <cfRule type="containsText" dxfId="1371" priority="689" operator="containsText" text="3- Moderado">
      <formula>NOT(ISERROR(SEARCH("3- Moderado",K10)))</formula>
    </cfRule>
    <cfRule type="containsText" dxfId="1370" priority="690" operator="containsText" text="6- Moderado">
      <formula>NOT(ISERROR(SEARCH("6- Moderado",K10)))</formula>
    </cfRule>
    <cfRule type="containsText" dxfId="1369" priority="691" operator="containsText" text="4- Moderado">
      <formula>NOT(ISERROR(SEARCH("4- Moderado",K10)))</formula>
    </cfRule>
    <cfRule type="containsText" dxfId="1368" priority="692" operator="containsText" text="3- Bajo">
      <formula>NOT(ISERROR(SEARCH("3- Bajo",K10)))</formula>
    </cfRule>
    <cfRule type="containsText" dxfId="1367" priority="693" operator="containsText" text="4- Bajo">
      <formula>NOT(ISERROR(SEARCH("4- Bajo",K10)))</formula>
    </cfRule>
    <cfRule type="containsText" dxfId="1366" priority="694" operator="containsText" text="1- Bajo">
      <formula>NOT(ISERROR(SEARCH("1- Bajo",K10)))</formula>
    </cfRule>
  </conditionalFormatting>
  <conditionalFormatting sqref="H10:I10">
    <cfRule type="containsText" dxfId="1365" priority="683" operator="containsText" text="3- Moderado">
      <formula>NOT(ISERROR(SEARCH("3- Moderado",H10)))</formula>
    </cfRule>
    <cfRule type="containsText" dxfId="1364" priority="684" operator="containsText" text="6- Moderado">
      <formula>NOT(ISERROR(SEARCH("6- Moderado",H10)))</formula>
    </cfRule>
    <cfRule type="containsText" dxfId="1363" priority="685" operator="containsText" text="4- Moderado">
      <formula>NOT(ISERROR(SEARCH("4- Moderado",H10)))</formula>
    </cfRule>
    <cfRule type="containsText" dxfId="1362" priority="686" operator="containsText" text="3- Bajo">
      <formula>NOT(ISERROR(SEARCH("3- Bajo",H10)))</formula>
    </cfRule>
    <cfRule type="containsText" dxfId="1361" priority="687" operator="containsText" text="4- Bajo">
      <formula>NOT(ISERROR(SEARCH("4- Bajo",H10)))</formula>
    </cfRule>
    <cfRule type="containsText" dxfId="1360" priority="688" operator="containsText" text="1- Bajo">
      <formula>NOT(ISERROR(SEARCH("1- Bajo",H10)))</formula>
    </cfRule>
  </conditionalFormatting>
  <conditionalFormatting sqref="A10 C10:E10">
    <cfRule type="containsText" dxfId="1359" priority="677" operator="containsText" text="3- Moderado">
      <formula>NOT(ISERROR(SEARCH("3- Moderado",A10)))</formula>
    </cfRule>
    <cfRule type="containsText" dxfId="1358" priority="678" operator="containsText" text="6- Moderado">
      <formula>NOT(ISERROR(SEARCH("6- Moderado",A10)))</formula>
    </cfRule>
    <cfRule type="containsText" dxfId="1357" priority="679" operator="containsText" text="4- Moderado">
      <formula>NOT(ISERROR(SEARCH("4- Moderado",A10)))</formula>
    </cfRule>
    <cfRule type="containsText" dxfId="1356" priority="680" operator="containsText" text="3- Bajo">
      <formula>NOT(ISERROR(SEARCH("3- Bajo",A10)))</formula>
    </cfRule>
    <cfRule type="containsText" dxfId="1355" priority="681" operator="containsText" text="4- Bajo">
      <formula>NOT(ISERROR(SEARCH("4- Bajo",A10)))</formula>
    </cfRule>
    <cfRule type="containsText" dxfId="1354" priority="682" operator="containsText" text="1- Bajo">
      <formula>NOT(ISERROR(SEARCH("1- Bajo",A10)))</formula>
    </cfRule>
  </conditionalFormatting>
  <conditionalFormatting sqref="F10:G10">
    <cfRule type="containsText" dxfId="1353" priority="671" operator="containsText" text="3- Moderado">
      <formula>NOT(ISERROR(SEARCH("3- Moderado",F10)))</formula>
    </cfRule>
    <cfRule type="containsText" dxfId="1352" priority="672" operator="containsText" text="6- Moderado">
      <formula>NOT(ISERROR(SEARCH("6- Moderado",F10)))</formula>
    </cfRule>
    <cfRule type="containsText" dxfId="1351" priority="673" operator="containsText" text="4- Moderado">
      <formula>NOT(ISERROR(SEARCH("4- Moderado",F10)))</formula>
    </cfRule>
    <cfRule type="containsText" dxfId="1350" priority="674" operator="containsText" text="3- Bajo">
      <formula>NOT(ISERROR(SEARCH("3- Bajo",F10)))</formula>
    </cfRule>
    <cfRule type="containsText" dxfId="1349" priority="675" operator="containsText" text="4- Bajo">
      <formula>NOT(ISERROR(SEARCH("4- Bajo",F10)))</formula>
    </cfRule>
    <cfRule type="containsText" dxfId="1348" priority="676" operator="containsText" text="1- Bajo">
      <formula>NOT(ISERROR(SEARCH("1- Bajo",F10)))</formula>
    </cfRule>
  </conditionalFormatting>
  <conditionalFormatting sqref="K8">
    <cfRule type="containsText" dxfId="1347" priority="665" operator="containsText" text="3- Moderado">
      <formula>NOT(ISERROR(SEARCH("3- Moderado",K8)))</formula>
    </cfRule>
    <cfRule type="containsText" dxfId="1346" priority="666" operator="containsText" text="6- Moderado">
      <formula>NOT(ISERROR(SEARCH("6- Moderado",K8)))</formula>
    </cfRule>
    <cfRule type="containsText" dxfId="1345" priority="667" operator="containsText" text="4- Moderado">
      <formula>NOT(ISERROR(SEARCH("4- Moderado",K8)))</formula>
    </cfRule>
    <cfRule type="containsText" dxfId="1344" priority="668" operator="containsText" text="3- Bajo">
      <formula>NOT(ISERROR(SEARCH("3- Bajo",K8)))</formula>
    </cfRule>
    <cfRule type="containsText" dxfId="1343" priority="669" operator="containsText" text="4- Bajo">
      <formula>NOT(ISERROR(SEARCH("4- Bajo",K8)))</formula>
    </cfRule>
    <cfRule type="containsText" dxfId="1342" priority="670" operator="containsText" text="1- Bajo">
      <formula>NOT(ISERROR(SEARCH("1- Bajo",K8)))</formula>
    </cfRule>
  </conditionalFormatting>
  <conditionalFormatting sqref="L8">
    <cfRule type="containsText" dxfId="1341" priority="659" operator="containsText" text="3- Moderado">
      <formula>NOT(ISERROR(SEARCH("3- Moderado",L8)))</formula>
    </cfRule>
    <cfRule type="containsText" dxfId="1340" priority="660" operator="containsText" text="6- Moderado">
      <formula>NOT(ISERROR(SEARCH("6- Moderado",L8)))</formula>
    </cfRule>
    <cfRule type="containsText" dxfId="1339" priority="661" operator="containsText" text="4- Moderado">
      <formula>NOT(ISERROR(SEARCH("4- Moderado",L8)))</formula>
    </cfRule>
    <cfRule type="containsText" dxfId="1338" priority="662" operator="containsText" text="3- Bajo">
      <formula>NOT(ISERROR(SEARCH("3- Bajo",L8)))</formula>
    </cfRule>
    <cfRule type="containsText" dxfId="1337" priority="663" operator="containsText" text="4- Bajo">
      <formula>NOT(ISERROR(SEARCH("4- Bajo",L8)))</formula>
    </cfRule>
    <cfRule type="containsText" dxfId="1336" priority="664" operator="containsText" text="1- Bajo">
      <formula>NOT(ISERROR(SEARCH("1- Bajo",L8)))</formula>
    </cfRule>
  </conditionalFormatting>
  <conditionalFormatting sqref="M8">
    <cfRule type="containsText" dxfId="1335" priority="653" operator="containsText" text="3- Moderado">
      <formula>NOT(ISERROR(SEARCH("3- Moderado",M8)))</formula>
    </cfRule>
    <cfRule type="containsText" dxfId="1334" priority="654" operator="containsText" text="6- Moderado">
      <formula>NOT(ISERROR(SEARCH("6- Moderado",M8)))</formula>
    </cfRule>
    <cfRule type="containsText" dxfId="1333" priority="655" operator="containsText" text="4- Moderado">
      <formula>NOT(ISERROR(SEARCH("4- Moderado",M8)))</formula>
    </cfRule>
    <cfRule type="containsText" dxfId="1332" priority="656" operator="containsText" text="3- Bajo">
      <formula>NOT(ISERROR(SEARCH("3- Bajo",M8)))</formula>
    </cfRule>
    <cfRule type="containsText" dxfId="1331" priority="657" operator="containsText" text="4- Bajo">
      <formula>NOT(ISERROR(SEARCH("4- Bajo",M8)))</formula>
    </cfRule>
    <cfRule type="containsText" dxfId="1330" priority="658" operator="containsText" text="1- Bajo">
      <formula>NOT(ISERROR(SEARCH("1- Bajo",M8)))</formula>
    </cfRule>
  </conditionalFormatting>
  <conditionalFormatting sqref="J10:J14">
    <cfRule type="containsText" dxfId="1329" priority="648" operator="containsText" text="Bajo">
      <formula>NOT(ISERROR(SEARCH("Bajo",J10)))</formula>
    </cfRule>
    <cfRule type="containsText" dxfId="1328" priority="649" operator="containsText" text="Moderado">
      <formula>NOT(ISERROR(SEARCH("Moderado",J10)))</formula>
    </cfRule>
    <cfRule type="containsText" dxfId="1327" priority="650" operator="containsText" text="Alto">
      <formula>NOT(ISERROR(SEARCH("Alto",J10)))</formula>
    </cfRule>
    <cfRule type="containsText" dxfId="1326"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1325" priority="623" operator="containsText" text="Moderado">
      <formula>NOT(ISERROR(SEARCH("Moderado",M10)))</formula>
    </cfRule>
    <cfRule type="containsText" dxfId="1324" priority="643" operator="containsText" text="Bajo">
      <formula>NOT(ISERROR(SEARCH("Bajo",M10)))</formula>
    </cfRule>
    <cfRule type="containsText" dxfId="1323" priority="644" operator="containsText" text="Moderado">
      <formula>NOT(ISERROR(SEARCH("Moderado",M10)))</formula>
    </cfRule>
    <cfRule type="containsText" dxfId="1322" priority="645" operator="containsText" text="Alto">
      <formula>NOT(ISERROR(SEARCH("Alto",M10)))</formula>
    </cfRule>
    <cfRule type="containsText" dxfId="1321"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1320" priority="637" operator="containsText" text="3- Moderado">
      <formula>NOT(ISERROR(SEARCH("3- Moderado",N10)))</formula>
    </cfRule>
    <cfRule type="containsText" dxfId="1319" priority="638" operator="containsText" text="6- Moderado">
      <formula>NOT(ISERROR(SEARCH("6- Moderado",N10)))</formula>
    </cfRule>
    <cfRule type="containsText" dxfId="1318" priority="639" operator="containsText" text="4- Moderado">
      <formula>NOT(ISERROR(SEARCH("4- Moderado",N10)))</formula>
    </cfRule>
    <cfRule type="containsText" dxfId="1317" priority="640" operator="containsText" text="3- Bajo">
      <formula>NOT(ISERROR(SEARCH("3- Bajo",N10)))</formula>
    </cfRule>
    <cfRule type="containsText" dxfId="1316" priority="641" operator="containsText" text="4- Bajo">
      <formula>NOT(ISERROR(SEARCH("4- Bajo",N10)))</formula>
    </cfRule>
    <cfRule type="containsText" dxfId="1315" priority="642" operator="containsText" text="1- Bajo">
      <formula>NOT(ISERROR(SEARCH("1- Bajo",N10)))</formula>
    </cfRule>
  </conditionalFormatting>
  <conditionalFormatting sqref="H10:H14">
    <cfRule type="containsText" dxfId="1314" priority="624" operator="containsText" text="Muy Alta">
      <formula>NOT(ISERROR(SEARCH("Muy Alta",H10)))</formula>
    </cfRule>
    <cfRule type="containsText" dxfId="1313" priority="625" operator="containsText" text="Alta">
      <formula>NOT(ISERROR(SEARCH("Alta",H10)))</formula>
    </cfRule>
    <cfRule type="containsText" dxfId="1312" priority="626" operator="containsText" text="Muy Alta">
      <formula>NOT(ISERROR(SEARCH("Muy Alta",H10)))</formula>
    </cfRule>
    <cfRule type="containsText" dxfId="1311" priority="631" operator="containsText" text="Muy Baja">
      <formula>NOT(ISERROR(SEARCH("Muy Baja",H10)))</formula>
    </cfRule>
    <cfRule type="containsText" dxfId="1310" priority="632" operator="containsText" text="Baja">
      <formula>NOT(ISERROR(SEARCH("Baja",H10)))</formula>
    </cfRule>
    <cfRule type="containsText" dxfId="1309" priority="633" operator="containsText" text="Media">
      <formula>NOT(ISERROR(SEARCH("Media",H10)))</formula>
    </cfRule>
    <cfRule type="containsText" dxfId="1308" priority="634" operator="containsText" text="Alta">
      <formula>NOT(ISERROR(SEARCH("Alta",H10)))</formula>
    </cfRule>
    <cfRule type="containsText" dxfId="1307" priority="636" operator="containsText" text="Muy Alta">
      <formula>NOT(ISERROR(SEARCH("Muy Alta",H10)))</formula>
    </cfRule>
  </conditionalFormatting>
  <conditionalFormatting sqref="I10:I14">
    <cfRule type="containsText" dxfId="1306" priority="627" operator="containsText" text="Catastrófico">
      <formula>NOT(ISERROR(SEARCH("Catastrófico",I10)))</formula>
    </cfRule>
    <cfRule type="containsText" dxfId="1305" priority="628" operator="containsText" text="Mayor">
      <formula>NOT(ISERROR(SEARCH("Mayor",I10)))</formula>
    </cfRule>
    <cfRule type="containsText" dxfId="1304" priority="629" operator="containsText" text="Menor">
      <formula>NOT(ISERROR(SEARCH("Menor",I10)))</formula>
    </cfRule>
    <cfRule type="containsText" dxfId="1303" priority="630" operator="containsText" text="Leve">
      <formula>NOT(ISERROR(SEARCH("Leve",I10)))</formula>
    </cfRule>
    <cfRule type="containsText" dxfId="1302" priority="635" operator="containsText" text="Moderado">
      <formula>NOT(ISERROR(SEARCH("Moderado",I10)))</formula>
    </cfRule>
  </conditionalFormatting>
  <conditionalFormatting sqref="K10:K14">
    <cfRule type="containsText" dxfId="1301" priority="622" operator="containsText" text="Media">
      <formula>NOT(ISERROR(SEARCH("Media",K10)))</formula>
    </cfRule>
  </conditionalFormatting>
  <conditionalFormatting sqref="L10:L14">
    <cfRule type="containsText" dxfId="1300" priority="621" operator="containsText" text="Moderado">
      <formula>NOT(ISERROR(SEARCH("Moderado",L10)))</formula>
    </cfRule>
  </conditionalFormatting>
  <conditionalFormatting sqref="J10:J14">
    <cfRule type="containsText" dxfId="1299" priority="620" operator="containsText" text="Moderado">
      <formula>NOT(ISERROR(SEARCH("Moderado",J10)))</formula>
    </cfRule>
  </conditionalFormatting>
  <conditionalFormatting sqref="J10:J14">
    <cfRule type="containsText" dxfId="1298" priority="618" operator="containsText" text="Bajo">
      <formula>NOT(ISERROR(SEARCH("Bajo",J10)))</formula>
    </cfRule>
    <cfRule type="containsText" dxfId="1297" priority="619" operator="containsText" text="Extremo">
      <formula>NOT(ISERROR(SEARCH("Extremo",J10)))</formula>
    </cfRule>
  </conditionalFormatting>
  <conditionalFormatting sqref="K10:K14">
    <cfRule type="containsText" dxfId="1296" priority="616" operator="containsText" text="Baja">
      <formula>NOT(ISERROR(SEARCH("Baja",K10)))</formula>
    </cfRule>
    <cfRule type="containsText" dxfId="1295" priority="617" operator="containsText" text="Muy Baja">
      <formula>NOT(ISERROR(SEARCH("Muy Baja",K10)))</formula>
    </cfRule>
  </conditionalFormatting>
  <conditionalFormatting sqref="K10:K14">
    <cfRule type="containsText" dxfId="1294" priority="614" operator="containsText" text="Muy Alta">
      <formula>NOT(ISERROR(SEARCH("Muy Alta",K10)))</formula>
    </cfRule>
    <cfRule type="containsText" dxfId="1293" priority="615" operator="containsText" text="Alta">
      <formula>NOT(ISERROR(SEARCH("Alta",K10)))</formula>
    </cfRule>
  </conditionalFormatting>
  <conditionalFormatting sqref="L10:L14">
    <cfRule type="containsText" dxfId="1292" priority="610" operator="containsText" text="Catastrófico">
      <formula>NOT(ISERROR(SEARCH("Catastrófico",L10)))</formula>
    </cfRule>
    <cfRule type="containsText" dxfId="1291" priority="611" operator="containsText" text="Mayor">
      <formula>NOT(ISERROR(SEARCH("Mayor",L10)))</formula>
    </cfRule>
    <cfRule type="containsText" dxfId="1290" priority="612" operator="containsText" text="Menor">
      <formula>NOT(ISERROR(SEARCH("Menor",L10)))</formula>
    </cfRule>
    <cfRule type="containsText" dxfId="1289" priority="613" operator="containsText" text="Leve">
      <formula>NOT(ISERROR(SEARCH("Leve",L10)))</formula>
    </cfRule>
  </conditionalFormatting>
  <conditionalFormatting sqref="K15:L15">
    <cfRule type="containsText" dxfId="1288" priority="604" operator="containsText" text="3- Moderado">
      <formula>NOT(ISERROR(SEARCH("3- Moderado",K15)))</formula>
    </cfRule>
    <cfRule type="containsText" dxfId="1287" priority="605" operator="containsText" text="6- Moderado">
      <formula>NOT(ISERROR(SEARCH("6- Moderado",K15)))</formula>
    </cfRule>
    <cfRule type="containsText" dxfId="1286" priority="606" operator="containsText" text="4- Moderado">
      <formula>NOT(ISERROR(SEARCH("4- Moderado",K15)))</formula>
    </cfRule>
    <cfRule type="containsText" dxfId="1285" priority="607" operator="containsText" text="3- Bajo">
      <formula>NOT(ISERROR(SEARCH("3- Bajo",K15)))</formula>
    </cfRule>
    <cfRule type="containsText" dxfId="1284" priority="608" operator="containsText" text="4- Bajo">
      <formula>NOT(ISERROR(SEARCH("4- Bajo",K15)))</formula>
    </cfRule>
    <cfRule type="containsText" dxfId="1283" priority="609" operator="containsText" text="1- Bajo">
      <formula>NOT(ISERROR(SEARCH("1- Bajo",K15)))</formula>
    </cfRule>
  </conditionalFormatting>
  <conditionalFormatting sqref="H15:I15">
    <cfRule type="containsText" dxfId="1282" priority="598" operator="containsText" text="3- Moderado">
      <formula>NOT(ISERROR(SEARCH("3- Moderado",H15)))</formula>
    </cfRule>
    <cfRule type="containsText" dxfId="1281" priority="599" operator="containsText" text="6- Moderado">
      <formula>NOT(ISERROR(SEARCH("6- Moderado",H15)))</formula>
    </cfRule>
    <cfRule type="containsText" dxfId="1280" priority="600" operator="containsText" text="4- Moderado">
      <formula>NOT(ISERROR(SEARCH("4- Moderado",H15)))</formula>
    </cfRule>
    <cfRule type="containsText" dxfId="1279" priority="601" operator="containsText" text="3- Bajo">
      <formula>NOT(ISERROR(SEARCH("3- Bajo",H15)))</formula>
    </cfRule>
    <cfRule type="containsText" dxfId="1278" priority="602" operator="containsText" text="4- Bajo">
      <formula>NOT(ISERROR(SEARCH("4- Bajo",H15)))</formula>
    </cfRule>
    <cfRule type="containsText" dxfId="1277" priority="603" operator="containsText" text="1- Bajo">
      <formula>NOT(ISERROR(SEARCH("1- Bajo",H15)))</formula>
    </cfRule>
  </conditionalFormatting>
  <conditionalFormatting sqref="A15 C15:E15">
    <cfRule type="containsText" dxfId="1276" priority="592" operator="containsText" text="3- Moderado">
      <formula>NOT(ISERROR(SEARCH("3- Moderado",A15)))</formula>
    </cfRule>
    <cfRule type="containsText" dxfId="1275" priority="593" operator="containsText" text="6- Moderado">
      <formula>NOT(ISERROR(SEARCH("6- Moderado",A15)))</formula>
    </cfRule>
    <cfRule type="containsText" dxfId="1274" priority="594" operator="containsText" text="4- Moderado">
      <formula>NOT(ISERROR(SEARCH("4- Moderado",A15)))</formula>
    </cfRule>
    <cfRule type="containsText" dxfId="1273" priority="595" operator="containsText" text="3- Bajo">
      <formula>NOT(ISERROR(SEARCH("3- Bajo",A15)))</formula>
    </cfRule>
    <cfRule type="containsText" dxfId="1272" priority="596" operator="containsText" text="4- Bajo">
      <formula>NOT(ISERROR(SEARCH("4- Bajo",A15)))</formula>
    </cfRule>
    <cfRule type="containsText" dxfId="1271" priority="597" operator="containsText" text="1- Bajo">
      <formula>NOT(ISERROR(SEARCH("1- Bajo",A15)))</formula>
    </cfRule>
  </conditionalFormatting>
  <conditionalFormatting sqref="F15:G15">
    <cfRule type="containsText" dxfId="1270" priority="586" operator="containsText" text="3- Moderado">
      <formula>NOT(ISERROR(SEARCH("3- Moderado",F15)))</formula>
    </cfRule>
    <cfRule type="containsText" dxfId="1269" priority="587" operator="containsText" text="6- Moderado">
      <formula>NOT(ISERROR(SEARCH("6- Moderado",F15)))</formula>
    </cfRule>
    <cfRule type="containsText" dxfId="1268" priority="588" operator="containsText" text="4- Moderado">
      <formula>NOT(ISERROR(SEARCH("4- Moderado",F15)))</formula>
    </cfRule>
    <cfRule type="containsText" dxfId="1267" priority="589" operator="containsText" text="3- Bajo">
      <formula>NOT(ISERROR(SEARCH("3- Bajo",F15)))</formula>
    </cfRule>
    <cfRule type="containsText" dxfId="1266" priority="590" operator="containsText" text="4- Bajo">
      <formula>NOT(ISERROR(SEARCH("4- Bajo",F15)))</formula>
    </cfRule>
    <cfRule type="containsText" dxfId="1265" priority="591" operator="containsText" text="1- Bajo">
      <formula>NOT(ISERROR(SEARCH("1- Bajo",F15)))</formula>
    </cfRule>
  </conditionalFormatting>
  <conditionalFormatting sqref="J15:J19">
    <cfRule type="containsText" dxfId="1264" priority="581" operator="containsText" text="Bajo">
      <formula>NOT(ISERROR(SEARCH("Bajo",J15)))</formula>
    </cfRule>
    <cfRule type="containsText" dxfId="1263" priority="582" operator="containsText" text="Moderado">
      <formula>NOT(ISERROR(SEARCH("Moderado",J15)))</formula>
    </cfRule>
    <cfRule type="containsText" dxfId="1262" priority="583" operator="containsText" text="Alto">
      <formula>NOT(ISERROR(SEARCH("Alto",J15)))</formula>
    </cfRule>
    <cfRule type="containsText" dxfId="1261"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1260" priority="556" operator="containsText" text="Moderado">
      <formula>NOT(ISERROR(SEARCH("Moderado",M15)))</formula>
    </cfRule>
    <cfRule type="containsText" dxfId="1259" priority="576" operator="containsText" text="Bajo">
      <formula>NOT(ISERROR(SEARCH("Bajo",M15)))</formula>
    </cfRule>
    <cfRule type="containsText" dxfId="1258" priority="577" operator="containsText" text="Moderado">
      <formula>NOT(ISERROR(SEARCH("Moderado",M15)))</formula>
    </cfRule>
    <cfRule type="containsText" dxfId="1257" priority="578" operator="containsText" text="Alto">
      <formula>NOT(ISERROR(SEARCH("Alto",M15)))</formula>
    </cfRule>
    <cfRule type="containsText" dxfId="1256"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1255" priority="570" operator="containsText" text="3- Moderado">
      <formula>NOT(ISERROR(SEARCH("3- Moderado",N15)))</formula>
    </cfRule>
    <cfRule type="containsText" dxfId="1254" priority="571" operator="containsText" text="6- Moderado">
      <formula>NOT(ISERROR(SEARCH("6- Moderado",N15)))</formula>
    </cfRule>
    <cfRule type="containsText" dxfId="1253" priority="572" operator="containsText" text="4- Moderado">
      <formula>NOT(ISERROR(SEARCH("4- Moderado",N15)))</formula>
    </cfRule>
    <cfRule type="containsText" dxfId="1252" priority="573" operator="containsText" text="3- Bajo">
      <formula>NOT(ISERROR(SEARCH("3- Bajo",N15)))</formula>
    </cfRule>
    <cfRule type="containsText" dxfId="1251" priority="574" operator="containsText" text="4- Bajo">
      <formula>NOT(ISERROR(SEARCH("4- Bajo",N15)))</formula>
    </cfRule>
    <cfRule type="containsText" dxfId="1250" priority="575" operator="containsText" text="1- Bajo">
      <formula>NOT(ISERROR(SEARCH("1- Bajo",N15)))</formula>
    </cfRule>
  </conditionalFormatting>
  <conditionalFormatting sqref="H15:H19">
    <cfRule type="containsText" dxfId="1249" priority="557" operator="containsText" text="Muy Alta">
      <formula>NOT(ISERROR(SEARCH("Muy Alta",H15)))</formula>
    </cfRule>
    <cfRule type="containsText" dxfId="1248" priority="558" operator="containsText" text="Alta">
      <formula>NOT(ISERROR(SEARCH("Alta",H15)))</formula>
    </cfRule>
    <cfRule type="containsText" dxfId="1247" priority="559" operator="containsText" text="Muy Alta">
      <formula>NOT(ISERROR(SEARCH("Muy Alta",H15)))</formula>
    </cfRule>
    <cfRule type="containsText" dxfId="1246" priority="564" operator="containsText" text="Muy Baja">
      <formula>NOT(ISERROR(SEARCH("Muy Baja",H15)))</formula>
    </cfRule>
    <cfRule type="containsText" dxfId="1245" priority="565" operator="containsText" text="Baja">
      <formula>NOT(ISERROR(SEARCH("Baja",H15)))</formula>
    </cfRule>
    <cfRule type="containsText" dxfId="1244" priority="566" operator="containsText" text="Media">
      <formula>NOT(ISERROR(SEARCH("Media",H15)))</formula>
    </cfRule>
    <cfRule type="containsText" dxfId="1243" priority="567" operator="containsText" text="Alta">
      <formula>NOT(ISERROR(SEARCH("Alta",H15)))</formula>
    </cfRule>
    <cfRule type="containsText" dxfId="1242" priority="569" operator="containsText" text="Muy Alta">
      <formula>NOT(ISERROR(SEARCH("Muy Alta",H15)))</formula>
    </cfRule>
  </conditionalFormatting>
  <conditionalFormatting sqref="I15:I19">
    <cfRule type="containsText" dxfId="1241" priority="560" operator="containsText" text="Catastrófico">
      <formula>NOT(ISERROR(SEARCH("Catastrófico",I15)))</formula>
    </cfRule>
    <cfRule type="containsText" dxfId="1240" priority="561" operator="containsText" text="Mayor">
      <formula>NOT(ISERROR(SEARCH("Mayor",I15)))</formula>
    </cfRule>
    <cfRule type="containsText" dxfId="1239" priority="562" operator="containsText" text="Menor">
      <formula>NOT(ISERROR(SEARCH("Menor",I15)))</formula>
    </cfRule>
    <cfRule type="containsText" dxfId="1238" priority="563" operator="containsText" text="Leve">
      <formula>NOT(ISERROR(SEARCH("Leve",I15)))</formula>
    </cfRule>
    <cfRule type="containsText" dxfId="1237" priority="568" operator="containsText" text="Moderado">
      <formula>NOT(ISERROR(SEARCH("Moderado",I15)))</formula>
    </cfRule>
  </conditionalFormatting>
  <conditionalFormatting sqref="K15:K19">
    <cfRule type="containsText" dxfId="1236" priority="555" operator="containsText" text="Media">
      <formula>NOT(ISERROR(SEARCH("Media",K15)))</formula>
    </cfRule>
  </conditionalFormatting>
  <conditionalFormatting sqref="L15:L19">
    <cfRule type="containsText" dxfId="1235" priority="554" operator="containsText" text="Moderado">
      <formula>NOT(ISERROR(SEARCH("Moderado",L15)))</formula>
    </cfRule>
  </conditionalFormatting>
  <conditionalFormatting sqref="J15:J19">
    <cfRule type="containsText" dxfId="1234" priority="553" operator="containsText" text="Moderado">
      <formula>NOT(ISERROR(SEARCH("Moderado",J15)))</formula>
    </cfRule>
  </conditionalFormatting>
  <conditionalFormatting sqref="J15:J19">
    <cfRule type="containsText" dxfId="1233" priority="551" operator="containsText" text="Bajo">
      <formula>NOT(ISERROR(SEARCH("Bajo",J15)))</formula>
    </cfRule>
    <cfRule type="containsText" dxfId="1232" priority="552" operator="containsText" text="Extremo">
      <formula>NOT(ISERROR(SEARCH("Extremo",J15)))</formula>
    </cfRule>
  </conditionalFormatting>
  <conditionalFormatting sqref="K15:K19">
    <cfRule type="containsText" dxfId="1231" priority="549" operator="containsText" text="Baja">
      <formula>NOT(ISERROR(SEARCH("Baja",K15)))</formula>
    </cfRule>
    <cfRule type="containsText" dxfId="1230" priority="550" operator="containsText" text="Muy Baja">
      <formula>NOT(ISERROR(SEARCH("Muy Baja",K15)))</formula>
    </cfRule>
  </conditionalFormatting>
  <conditionalFormatting sqref="K15:K19">
    <cfRule type="containsText" dxfId="1229" priority="547" operator="containsText" text="Muy Alta">
      <formula>NOT(ISERROR(SEARCH("Muy Alta",K15)))</formula>
    </cfRule>
    <cfRule type="containsText" dxfId="1228" priority="548" operator="containsText" text="Alta">
      <formula>NOT(ISERROR(SEARCH("Alta",K15)))</formula>
    </cfRule>
  </conditionalFormatting>
  <conditionalFormatting sqref="L15:L19">
    <cfRule type="containsText" dxfId="1227" priority="543" operator="containsText" text="Catastrófico">
      <formula>NOT(ISERROR(SEARCH("Catastrófico",L15)))</formula>
    </cfRule>
    <cfRule type="containsText" dxfId="1226" priority="544" operator="containsText" text="Mayor">
      <formula>NOT(ISERROR(SEARCH("Mayor",L15)))</formula>
    </cfRule>
    <cfRule type="containsText" dxfId="1225" priority="545" operator="containsText" text="Menor">
      <formula>NOT(ISERROR(SEARCH("Menor",L15)))</formula>
    </cfRule>
    <cfRule type="containsText" dxfId="1224" priority="546" operator="containsText" text="Leve">
      <formula>NOT(ISERROR(SEARCH("Leve",L15)))</formula>
    </cfRule>
  </conditionalFormatting>
  <conditionalFormatting sqref="K20:L20">
    <cfRule type="containsText" dxfId="1223" priority="537" operator="containsText" text="3- Moderado">
      <formula>NOT(ISERROR(SEARCH("3- Moderado",K20)))</formula>
    </cfRule>
    <cfRule type="containsText" dxfId="1222" priority="538" operator="containsText" text="6- Moderado">
      <formula>NOT(ISERROR(SEARCH("6- Moderado",K20)))</formula>
    </cfRule>
    <cfRule type="containsText" dxfId="1221" priority="539" operator="containsText" text="4- Moderado">
      <formula>NOT(ISERROR(SEARCH("4- Moderado",K20)))</formula>
    </cfRule>
    <cfRule type="containsText" dxfId="1220" priority="540" operator="containsText" text="3- Bajo">
      <formula>NOT(ISERROR(SEARCH("3- Bajo",K20)))</formula>
    </cfRule>
    <cfRule type="containsText" dxfId="1219" priority="541" operator="containsText" text="4- Bajo">
      <formula>NOT(ISERROR(SEARCH("4- Bajo",K20)))</formula>
    </cfRule>
    <cfRule type="containsText" dxfId="1218" priority="542" operator="containsText" text="1- Bajo">
      <formula>NOT(ISERROR(SEARCH("1- Bajo",K20)))</formula>
    </cfRule>
  </conditionalFormatting>
  <conditionalFormatting sqref="H20:I20">
    <cfRule type="containsText" dxfId="1217" priority="531" operator="containsText" text="3- Moderado">
      <formula>NOT(ISERROR(SEARCH("3- Moderado",H20)))</formula>
    </cfRule>
    <cfRule type="containsText" dxfId="1216" priority="532" operator="containsText" text="6- Moderado">
      <formula>NOT(ISERROR(SEARCH("6- Moderado",H20)))</formula>
    </cfRule>
    <cfRule type="containsText" dxfId="1215" priority="533" operator="containsText" text="4- Moderado">
      <formula>NOT(ISERROR(SEARCH("4- Moderado",H20)))</formula>
    </cfRule>
    <cfRule type="containsText" dxfId="1214" priority="534" operator="containsText" text="3- Bajo">
      <formula>NOT(ISERROR(SEARCH("3- Bajo",H20)))</formula>
    </cfRule>
    <cfRule type="containsText" dxfId="1213" priority="535" operator="containsText" text="4- Bajo">
      <formula>NOT(ISERROR(SEARCH("4- Bajo",H20)))</formula>
    </cfRule>
    <cfRule type="containsText" dxfId="1212" priority="536" operator="containsText" text="1- Bajo">
      <formula>NOT(ISERROR(SEARCH("1- Bajo",H20)))</formula>
    </cfRule>
  </conditionalFormatting>
  <conditionalFormatting sqref="A20 C20:E20">
    <cfRule type="containsText" dxfId="1211" priority="525" operator="containsText" text="3- Moderado">
      <formula>NOT(ISERROR(SEARCH("3- Moderado",A20)))</formula>
    </cfRule>
    <cfRule type="containsText" dxfId="1210" priority="526" operator="containsText" text="6- Moderado">
      <formula>NOT(ISERROR(SEARCH("6- Moderado",A20)))</formula>
    </cfRule>
    <cfRule type="containsText" dxfId="1209" priority="527" operator="containsText" text="4- Moderado">
      <formula>NOT(ISERROR(SEARCH("4- Moderado",A20)))</formula>
    </cfRule>
    <cfRule type="containsText" dxfId="1208" priority="528" operator="containsText" text="3- Bajo">
      <formula>NOT(ISERROR(SEARCH("3- Bajo",A20)))</formula>
    </cfRule>
    <cfRule type="containsText" dxfId="1207" priority="529" operator="containsText" text="4- Bajo">
      <formula>NOT(ISERROR(SEARCH("4- Bajo",A20)))</formula>
    </cfRule>
    <cfRule type="containsText" dxfId="1206" priority="530" operator="containsText" text="1- Bajo">
      <formula>NOT(ISERROR(SEARCH("1- Bajo",A20)))</formula>
    </cfRule>
  </conditionalFormatting>
  <conditionalFormatting sqref="F20:G20">
    <cfRule type="containsText" dxfId="1205" priority="519" operator="containsText" text="3- Moderado">
      <formula>NOT(ISERROR(SEARCH("3- Moderado",F20)))</formula>
    </cfRule>
    <cfRule type="containsText" dxfId="1204" priority="520" operator="containsText" text="6- Moderado">
      <formula>NOT(ISERROR(SEARCH("6- Moderado",F20)))</formula>
    </cfRule>
    <cfRule type="containsText" dxfId="1203" priority="521" operator="containsText" text="4- Moderado">
      <formula>NOT(ISERROR(SEARCH("4- Moderado",F20)))</formula>
    </cfRule>
    <cfRule type="containsText" dxfId="1202" priority="522" operator="containsText" text="3- Bajo">
      <formula>NOT(ISERROR(SEARCH("3- Bajo",F20)))</formula>
    </cfRule>
    <cfRule type="containsText" dxfId="1201" priority="523" operator="containsText" text="4- Bajo">
      <formula>NOT(ISERROR(SEARCH("4- Bajo",F20)))</formula>
    </cfRule>
    <cfRule type="containsText" dxfId="1200" priority="524" operator="containsText" text="1- Bajo">
      <formula>NOT(ISERROR(SEARCH("1- Bajo",F20)))</formula>
    </cfRule>
  </conditionalFormatting>
  <conditionalFormatting sqref="J20:J24">
    <cfRule type="containsText" dxfId="1199" priority="514" operator="containsText" text="Bajo">
      <formula>NOT(ISERROR(SEARCH("Bajo",J20)))</formula>
    </cfRule>
    <cfRule type="containsText" dxfId="1198" priority="515" operator="containsText" text="Moderado">
      <formula>NOT(ISERROR(SEARCH("Moderado",J20)))</formula>
    </cfRule>
    <cfRule type="containsText" dxfId="1197" priority="516" operator="containsText" text="Alto">
      <formula>NOT(ISERROR(SEARCH("Alto",J20)))</formula>
    </cfRule>
    <cfRule type="containsText" dxfId="1196"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1195" priority="489" operator="containsText" text="Moderado">
      <formula>NOT(ISERROR(SEARCH("Moderado",M20)))</formula>
    </cfRule>
    <cfRule type="containsText" dxfId="1194" priority="509" operator="containsText" text="Bajo">
      <formula>NOT(ISERROR(SEARCH("Bajo",M20)))</formula>
    </cfRule>
    <cfRule type="containsText" dxfId="1193" priority="510" operator="containsText" text="Moderado">
      <formula>NOT(ISERROR(SEARCH("Moderado",M20)))</formula>
    </cfRule>
    <cfRule type="containsText" dxfId="1192" priority="511" operator="containsText" text="Alto">
      <formula>NOT(ISERROR(SEARCH("Alto",M20)))</formula>
    </cfRule>
    <cfRule type="containsText" dxfId="1191"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1190" priority="503" operator="containsText" text="3- Moderado">
      <formula>NOT(ISERROR(SEARCH("3- Moderado",N20)))</formula>
    </cfRule>
    <cfRule type="containsText" dxfId="1189" priority="504" operator="containsText" text="6- Moderado">
      <formula>NOT(ISERROR(SEARCH("6- Moderado",N20)))</formula>
    </cfRule>
    <cfRule type="containsText" dxfId="1188" priority="505" operator="containsText" text="4- Moderado">
      <formula>NOT(ISERROR(SEARCH("4- Moderado",N20)))</formula>
    </cfRule>
    <cfRule type="containsText" dxfId="1187" priority="506" operator="containsText" text="3- Bajo">
      <formula>NOT(ISERROR(SEARCH("3- Bajo",N20)))</formula>
    </cfRule>
    <cfRule type="containsText" dxfId="1186" priority="507" operator="containsText" text="4- Bajo">
      <formula>NOT(ISERROR(SEARCH("4- Bajo",N20)))</formula>
    </cfRule>
    <cfRule type="containsText" dxfId="1185" priority="508" operator="containsText" text="1- Bajo">
      <formula>NOT(ISERROR(SEARCH("1- Bajo",N20)))</formula>
    </cfRule>
  </conditionalFormatting>
  <conditionalFormatting sqref="H20:H24">
    <cfRule type="containsText" dxfId="1184" priority="490" operator="containsText" text="Muy Alta">
      <formula>NOT(ISERROR(SEARCH("Muy Alta",H20)))</formula>
    </cfRule>
    <cfRule type="containsText" dxfId="1183" priority="491" operator="containsText" text="Alta">
      <formula>NOT(ISERROR(SEARCH("Alta",H20)))</formula>
    </cfRule>
    <cfRule type="containsText" dxfId="1182" priority="492" operator="containsText" text="Muy Alta">
      <formula>NOT(ISERROR(SEARCH("Muy Alta",H20)))</formula>
    </cfRule>
    <cfRule type="containsText" dxfId="1181" priority="497" operator="containsText" text="Muy Baja">
      <formula>NOT(ISERROR(SEARCH("Muy Baja",H20)))</formula>
    </cfRule>
    <cfRule type="containsText" dxfId="1180" priority="498" operator="containsText" text="Baja">
      <formula>NOT(ISERROR(SEARCH("Baja",H20)))</formula>
    </cfRule>
    <cfRule type="containsText" dxfId="1179" priority="499" operator="containsText" text="Media">
      <formula>NOT(ISERROR(SEARCH("Media",H20)))</formula>
    </cfRule>
    <cfRule type="containsText" dxfId="1178" priority="500" operator="containsText" text="Alta">
      <formula>NOT(ISERROR(SEARCH("Alta",H20)))</formula>
    </cfRule>
    <cfRule type="containsText" dxfId="1177" priority="502" operator="containsText" text="Muy Alta">
      <formula>NOT(ISERROR(SEARCH("Muy Alta",H20)))</formula>
    </cfRule>
  </conditionalFormatting>
  <conditionalFormatting sqref="I20:I24">
    <cfRule type="containsText" dxfId="1176" priority="493" operator="containsText" text="Catastrófico">
      <formula>NOT(ISERROR(SEARCH("Catastrófico",I20)))</formula>
    </cfRule>
    <cfRule type="containsText" dxfId="1175" priority="494" operator="containsText" text="Mayor">
      <formula>NOT(ISERROR(SEARCH("Mayor",I20)))</formula>
    </cfRule>
    <cfRule type="containsText" dxfId="1174" priority="495" operator="containsText" text="Menor">
      <formula>NOT(ISERROR(SEARCH("Menor",I20)))</formula>
    </cfRule>
    <cfRule type="containsText" dxfId="1173" priority="496" operator="containsText" text="Leve">
      <formula>NOT(ISERROR(SEARCH("Leve",I20)))</formula>
    </cfRule>
    <cfRule type="containsText" dxfId="1172" priority="501" operator="containsText" text="Moderado">
      <formula>NOT(ISERROR(SEARCH("Moderado",I20)))</formula>
    </cfRule>
  </conditionalFormatting>
  <conditionalFormatting sqref="K20:K24">
    <cfRule type="containsText" dxfId="1171" priority="488" operator="containsText" text="Media">
      <formula>NOT(ISERROR(SEARCH("Media",K20)))</formula>
    </cfRule>
  </conditionalFormatting>
  <conditionalFormatting sqref="L20:L24">
    <cfRule type="containsText" dxfId="1170" priority="487" operator="containsText" text="Moderado">
      <formula>NOT(ISERROR(SEARCH("Moderado",L20)))</formula>
    </cfRule>
  </conditionalFormatting>
  <conditionalFormatting sqref="J20:J24">
    <cfRule type="containsText" dxfId="1169" priority="486" operator="containsText" text="Moderado">
      <formula>NOT(ISERROR(SEARCH("Moderado",J20)))</formula>
    </cfRule>
  </conditionalFormatting>
  <conditionalFormatting sqref="J20:J24">
    <cfRule type="containsText" dxfId="1168" priority="484" operator="containsText" text="Bajo">
      <formula>NOT(ISERROR(SEARCH("Bajo",J20)))</formula>
    </cfRule>
    <cfRule type="containsText" dxfId="1167" priority="485" operator="containsText" text="Extremo">
      <formula>NOT(ISERROR(SEARCH("Extremo",J20)))</formula>
    </cfRule>
  </conditionalFormatting>
  <conditionalFormatting sqref="K20:K24">
    <cfRule type="containsText" dxfId="1166" priority="482" operator="containsText" text="Baja">
      <formula>NOT(ISERROR(SEARCH("Baja",K20)))</formula>
    </cfRule>
    <cfRule type="containsText" dxfId="1165" priority="483" operator="containsText" text="Muy Baja">
      <formula>NOT(ISERROR(SEARCH("Muy Baja",K20)))</formula>
    </cfRule>
  </conditionalFormatting>
  <conditionalFormatting sqref="K20:K24">
    <cfRule type="containsText" dxfId="1164" priority="480" operator="containsText" text="Muy Alta">
      <formula>NOT(ISERROR(SEARCH("Muy Alta",K20)))</formula>
    </cfRule>
    <cfRule type="containsText" dxfId="1163" priority="481" operator="containsText" text="Alta">
      <formula>NOT(ISERROR(SEARCH("Alta",K20)))</formula>
    </cfRule>
  </conditionalFormatting>
  <conditionalFormatting sqref="L20:L24">
    <cfRule type="containsText" dxfId="1162" priority="476" operator="containsText" text="Catastrófico">
      <formula>NOT(ISERROR(SEARCH("Catastrófico",L20)))</formula>
    </cfRule>
    <cfRule type="containsText" dxfId="1161" priority="477" operator="containsText" text="Mayor">
      <formula>NOT(ISERROR(SEARCH("Mayor",L20)))</formula>
    </cfRule>
    <cfRule type="containsText" dxfId="1160" priority="478" operator="containsText" text="Menor">
      <formula>NOT(ISERROR(SEARCH("Menor",L20)))</formula>
    </cfRule>
    <cfRule type="containsText" dxfId="1159" priority="479" operator="containsText" text="Leve">
      <formula>NOT(ISERROR(SEARCH("Leve",L20)))</formula>
    </cfRule>
  </conditionalFormatting>
  <conditionalFormatting sqref="K30:L30">
    <cfRule type="containsText" dxfId="1158" priority="470" operator="containsText" text="3- Moderado">
      <formula>NOT(ISERROR(SEARCH("3- Moderado",K30)))</formula>
    </cfRule>
    <cfRule type="containsText" dxfId="1157" priority="471" operator="containsText" text="6- Moderado">
      <formula>NOT(ISERROR(SEARCH("6- Moderado",K30)))</formula>
    </cfRule>
    <cfRule type="containsText" dxfId="1156" priority="472" operator="containsText" text="4- Moderado">
      <formula>NOT(ISERROR(SEARCH("4- Moderado",K30)))</formula>
    </cfRule>
    <cfRule type="containsText" dxfId="1155" priority="473" operator="containsText" text="3- Bajo">
      <formula>NOT(ISERROR(SEARCH("3- Bajo",K30)))</formula>
    </cfRule>
    <cfRule type="containsText" dxfId="1154" priority="474" operator="containsText" text="4- Bajo">
      <formula>NOT(ISERROR(SEARCH("4- Bajo",K30)))</formula>
    </cfRule>
    <cfRule type="containsText" dxfId="1153" priority="475" operator="containsText" text="1- Bajo">
      <formula>NOT(ISERROR(SEARCH("1- Bajo",K30)))</formula>
    </cfRule>
  </conditionalFormatting>
  <conditionalFormatting sqref="H30:I30">
    <cfRule type="containsText" dxfId="1152" priority="464" operator="containsText" text="3- Moderado">
      <formula>NOT(ISERROR(SEARCH("3- Moderado",H30)))</formula>
    </cfRule>
    <cfRule type="containsText" dxfId="1151" priority="465" operator="containsText" text="6- Moderado">
      <formula>NOT(ISERROR(SEARCH("6- Moderado",H30)))</formula>
    </cfRule>
    <cfRule type="containsText" dxfId="1150" priority="466" operator="containsText" text="4- Moderado">
      <formula>NOT(ISERROR(SEARCH("4- Moderado",H30)))</formula>
    </cfRule>
    <cfRule type="containsText" dxfId="1149" priority="467" operator="containsText" text="3- Bajo">
      <formula>NOT(ISERROR(SEARCH("3- Bajo",H30)))</formula>
    </cfRule>
    <cfRule type="containsText" dxfId="1148" priority="468" operator="containsText" text="4- Bajo">
      <formula>NOT(ISERROR(SEARCH("4- Bajo",H30)))</formula>
    </cfRule>
    <cfRule type="containsText" dxfId="1147" priority="469" operator="containsText" text="1- Bajo">
      <formula>NOT(ISERROR(SEARCH("1- Bajo",H30)))</formula>
    </cfRule>
  </conditionalFormatting>
  <conditionalFormatting sqref="A30 C30:E30">
    <cfRule type="containsText" dxfId="1146" priority="458" operator="containsText" text="3- Moderado">
      <formula>NOT(ISERROR(SEARCH("3- Moderado",A30)))</formula>
    </cfRule>
    <cfRule type="containsText" dxfId="1145" priority="459" operator="containsText" text="6- Moderado">
      <formula>NOT(ISERROR(SEARCH("6- Moderado",A30)))</formula>
    </cfRule>
    <cfRule type="containsText" dxfId="1144" priority="460" operator="containsText" text="4- Moderado">
      <formula>NOT(ISERROR(SEARCH("4- Moderado",A30)))</formula>
    </cfRule>
    <cfRule type="containsText" dxfId="1143" priority="461" operator="containsText" text="3- Bajo">
      <formula>NOT(ISERROR(SEARCH("3- Bajo",A30)))</formula>
    </cfRule>
    <cfRule type="containsText" dxfId="1142" priority="462" operator="containsText" text="4- Bajo">
      <formula>NOT(ISERROR(SEARCH("4- Bajo",A30)))</formula>
    </cfRule>
    <cfRule type="containsText" dxfId="1141" priority="463" operator="containsText" text="1- Bajo">
      <formula>NOT(ISERROR(SEARCH("1- Bajo",A30)))</formula>
    </cfRule>
  </conditionalFormatting>
  <conditionalFormatting sqref="F30:G30">
    <cfRule type="containsText" dxfId="1140" priority="452" operator="containsText" text="3- Moderado">
      <formula>NOT(ISERROR(SEARCH("3- Moderado",F30)))</formula>
    </cfRule>
    <cfRule type="containsText" dxfId="1139" priority="453" operator="containsText" text="6- Moderado">
      <formula>NOT(ISERROR(SEARCH("6- Moderado",F30)))</formula>
    </cfRule>
    <cfRule type="containsText" dxfId="1138" priority="454" operator="containsText" text="4- Moderado">
      <formula>NOT(ISERROR(SEARCH("4- Moderado",F30)))</formula>
    </cfRule>
    <cfRule type="containsText" dxfId="1137" priority="455" operator="containsText" text="3- Bajo">
      <formula>NOT(ISERROR(SEARCH("3- Bajo",F30)))</formula>
    </cfRule>
    <cfRule type="containsText" dxfId="1136" priority="456" operator="containsText" text="4- Bajo">
      <formula>NOT(ISERROR(SEARCH("4- Bajo",F30)))</formula>
    </cfRule>
    <cfRule type="containsText" dxfId="1135" priority="457" operator="containsText" text="1- Bajo">
      <formula>NOT(ISERROR(SEARCH("1- Bajo",F30)))</formula>
    </cfRule>
  </conditionalFormatting>
  <conditionalFormatting sqref="J30:J34">
    <cfRule type="containsText" dxfId="1134" priority="447" operator="containsText" text="Bajo">
      <formula>NOT(ISERROR(SEARCH("Bajo",J30)))</formula>
    </cfRule>
    <cfRule type="containsText" dxfId="1133" priority="448" operator="containsText" text="Moderado">
      <formula>NOT(ISERROR(SEARCH("Moderado",J30)))</formula>
    </cfRule>
    <cfRule type="containsText" dxfId="1132" priority="449" operator="containsText" text="Alto">
      <formula>NOT(ISERROR(SEARCH("Alto",J30)))</formula>
    </cfRule>
    <cfRule type="containsText" dxfId="1131"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1130" priority="422" operator="containsText" text="Moderado">
      <formula>NOT(ISERROR(SEARCH("Moderado",M30)))</formula>
    </cfRule>
    <cfRule type="containsText" dxfId="1129" priority="442" operator="containsText" text="Bajo">
      <formula>NOT(ISERROR(SEARCH("Bajo",M30)))</formula>
    </cfRule>
    <cfRule type="containsText" dxfId="1128" priority="443" operator="containsText" text="Moderado">
      <formula>NOT(ISERROR(SEARCH("Moderado",M30)))</formula>
    </cfRule>
    <cfRule type="containsText" dxfId="1127" priority="444" operator="containsText" text="Alto">
      <formula>NOT(ISERROR(SEARCH("Alto",M30)))</formula>
    </cfRule>
    <cfRule type="containsText" dxfId="1126"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1125" priority="436" operator="containsText" text="3- Moderado">
      <formula>NOT(ISERROR(SEARCH("3- Moderado",N30)))</formula>
    </cfRule>
    <cfRule type="containsText" dxfId="1124" priority="437" operator="containsText" text="6- Moderado">
      <formula>NOT(ISERROR(SEARCH("6- Moderado",N30)))</formula>
    </cfRule>
    <cfRule type="containsText" dxfId="1123" priority="438" operator="containsText" text="4- Moderado">
      <formula>NOT(ISERROR(SEARCH("4- Moderado",N30)))</formula>
    </cfRule>
    <cfRule type="containsText" dxfId="1122" priority="439" operator="containsText" text="3- Bajo">
      <formula>NOT(ISERROR(SEARCH("3- Bajo",N30)))</formula>
    </cfRule>
    <cfRule type="containsText" dxfId="1121" priority="440" operator="containsText" text="4- Bajo">
      <formula>NOT(ISERROR(SEARCH("4- Bajo",N30)))</formula>
    </cfRule>
    <cfRule type="containsText" dxfId="1120" priority="441" operator="containsText" text="1- Bajo">
      <formula>NOT(ISERROR(SEARCH("1- Bajo",N30)))</formula>
    </cfRule>
  </conditionalFormatting>
  <conditionalFormatting sqref="H30:H34">
    <cfRule type="containsText" dxfId="1119" priority="423" operator="containsText" text="Muy Alta">
      <formula>NOT(ISERROR(SEARCH("Muy Alta",H30)))</formula>
    </cfRule>
    <cfRule type="containsText" dxfId="1118" priority="424" operator="containsText" text="Alta">
      <formula>NOT(ISERROR(SEARCH("Alta",H30)))</formula>
    </cfRule>
    <cfRule type="containsText" dxfId="1117" priority="425" operator="containsText" text="Muy Alta">
      <formula>NOT(ISERROR(SEARCH("Muy Alta",H30)))</formula>
    </cfRule>
    <cfRule type="containsText" dxfId="1116" priority="430" operator="containsText" text="Muy Baja">
      <formula>NOT(ISERROR(SEARCH("Muy Baja",H30)))</formula>
    </cfRule>
    <cfRule type="containsText" dxfId="1115" priority="431" operator="containsText" text="Baja">
      <formula>NOT(ISERROR(SEARCH("Baja",H30)))</formula>
    </cfRule>
    <cfRule type="containsText" dxfId="1114" priority="432" operator="containsText" text="Media">
      <formula>NOT(ISERROR(SEARCH("Media",H30)))</formula>
    </cfRule>
    <cfRule type="containsText" dxfId="1113" priority="433" operator="containsText" text="Alta">
      <formula>NOT(ISERROR(SEARCH("Alta",H30)))</formula>
    </cfRule>
    <cfRule type="containsText" dxfId="1112" priority="435" operator="containsText" text="Muy Alta">
      <formula>NOT(ISERROR(SEARCH("Muy Alta",H30)))</formula>
    </cfRule>
  </conditionalFormatting>
  <conditionalFormatting sqref="I30:I34">
    <cfRule type="containsText" dxfId="1111" priority="426" operator="containsText" text="Catastrófico">
      <formula>NOT(ISERROR(SEARCH("Catastrófico",I30)))</formula>
    </cfRule>
    <cfRule type="containsText" dxfId="1110" priority="427" operator="containsText" text="Mayor">
      <formula>NOT(ISERROR(SEARCH("Mayor",I30)))</formula>
    </cfRule>
    <cfRule type="containsText" dxfId="1109" priority="428" operator="containsText" text="Menor">
      <formula>NOT(ISERROR(SEARCH("Menor",I30)))</formula>
    </cfRule>
    <cfRule type="containsText" dxfId="1108" priority="429" operator="containsText" text="Leve">
      <formula>NOT(ISERROR(SEARCH("Leve",I30)))</formula>
    </cfRule>
    <cfRule type="containsText" dxfId="1107" priority="434" operator="containsText" text="Moderado">
      <formula>NOT(ISERROR(SEARCH("Moderado",I30)))</formula>
    </cfRule>
  </conditionalFormatting>
  <conditionalFormatting sqref="K30:K34">
    <cfRule type="containsText" dxfId="1106" priority="421" operator="containsText" text="Media">
      <formula>NOT(ISERROR(SEARCH("Media",K30)))</formula>
    </cfRule>
  </conditionalFormatting>
  <conditionalFormatting sqref="L30:L34">
    <cfRule type="containsText" dxfId="1105" priority="420" operator="containsText" text="Moderado">
      <formula>NOT(ISERROR(SEARCH("Moderado",L30)))</formula>
    </cfRule>
  </conditionalFormatting>
  <conditionalFormatting sqref="J30:J34">
    <cfRule type="containsText" dxfId="1104" priority="419" operator="containsText" text="Moderado">
      <formula>NOT(ISERROR(SEARCH("Moderado",J30)))</formula>
    </cfRule>
  </conditionalFormatting>
  <conditionalFormatting sqref="J30:J34">
    <cfRule type="containsText" dxfId="1103" priority="417" operator="containsText" text="Bajo">
      <formula>NOT(ISERROR(SEARCH("Bajo",J30)))</formula>
    </cfRule>
    <cfRule type="containsText" dxfId="1102" priority="418" operator="containsText" text="Extremo">
      <formula>NOT(ISERROR(SEARCH("Extremo",J30)))</formula>
    </cfRule>
  </conditionalFormatting>
  <conditionalFormatting sqref="K30:K34">
    <cfRule type="containsText" dxfId="1101" priority="415" operator="containsText" text="Baja">
      <formula>NOT(ISERROR(SEARCH("Baja",K30)))</formula>
    </cfRule>
    <cfRule type="containsText" dxfId="1100" priority="416" operator="containsText" text="Muy Baja">
      <formula>NOT(ISERROR(SEARCH("Muy Baja",K30)))</formula>
    </cfRule>
  </conditionalFormatting>
  <conditionalFormatting sqref="K30:K34">
    <cfRule type="containsText" dxfId="1099" priority="413" operator="containsText" text="Muy Alta">
      <formula>NOT(ISERROR(SEARCH("Muy Alta",K30)))</formula>
    </cfRule>
    <cfRule type="containsText" dxfId="1098" priority="414" operator="containsText" text="Alta">
      <formula>NOT(ISERROR(SEARCH("Alta",K30)))</formula>
    </cfRule>
  </conditionalFormatting>
  <conditionalFormatting sqref="L30:L34">
    <cfRule type="containsText" dxfId="1097" priority="409" operator="containsText" text="Catastrófico">
      <formula>NOT(ISERROR(SEARCH("Catastrófico",L30)))</formula>
    </cfRule>
    <cfRule type="containsText" dxfId="1096" priority="410" operator="containsText" text="Mayor">
      <formula>NOT(ISERROR(SEARCH("Mayor",L30)))</formula>
    </cfRule>
    <cfRule type="containsText" dxfId="1095" priority="411" operator="containsText" text="Menor">
      <formula>NOT(ISERROR(SEARCH("Menor",L30)))</formula>
    </cfRule>
    <cfRule type="containsText" dxfId="1094" priority="412" operator="containsText" text="Leve">
      <formula>NOT(ISERROR(SEARCH("Leve",L30)))</formula>
    </cfRule>
  </conditionalFormatting>
  <conditionalFormatting sqref="K35:L35">
    <cfRule type="containsText" dxfId="1093" priority="403" operator="containsText" text="3- Moderado">
      <formula>NOT(ISERROR(SEARCH("3- Moderado",K35)))</formula>
    </cfRule>
    <cfRule type="containsText" dxfId="1092" priority="404" operator="containsText" text="6- Moderado">
      <formula>NOT(ISERROR(SEARCH("6- Moderado",K35)))</formula>
    </cfRule>
    <cfRule type="containsText" dxfId="1091" priority="405" operator="containsText" text="4- Moderado">
      <formula>NOT(ISERROR(SEARCH("4- Moderado",K35)))</formula>
    </cfRule>
    <cfRule type="containsText" dxfId="1090" priority="406" operator="containsText" text="3- Bajo">
      <formula>NOT(ISERROR(SEARCH("3- Bajo",K35)))</formula>
    </cfRule>
    <cfRule type="containsText" dxfId="1089" priority="407" operator="containsText" text="4- Bajo">
      <formula>NOT(ISERROR(SEARCH("4- Bajo",K35)))</formula>
    </cfRule>
    <cfRule type="containsText" dxfId="1088" priority="408" operator="containsText" text="1- Bajo">
      <formula>NOT(ISERROR(SEARCH("1- Bajo",K35)))</formula>
    </cfRule>
  </conditionalFormatting>
  <conditionalFormatting sqref="H35:I35">
    <cfRule type="containsText" dxfId="1087" priority="397" operator="containsText" text="3- Moderado">
      <formula>NOT(ISERROR(SEARCH("3- Moderado",H35)))</formula>
    </cfRule>
    <cfRule type="containsText" dxfId="1086" priority="398" operator="containsText" text="6- Moderado">
      <formula>NOT(ISERROR(SEARCH("6- Moderado",H35)))</formula>
    </cfRule>
    <cfRule type="containsText" dxfId="1085" priority="399" operator="containsText" text="4- Moderado">
      <formula>NOT(ISERROR(SEARCH("4- Moderado",H35)))</formula>
    </cfRule>
    <cfRule type="containsText" dxfId="1084" priority="400" operator="containsText" text="3- Bajo">
      <formula>NOT(ISERROR(SEARCH("3- Bajo",H35)))</formula>
    </cfRule>
    <cfRule type="containsText" dxfId="1083" priority="401" operator="containsText" text="4- Bajo">
      <formula>NOT(ISERROR(SEARCH("4- Bajo",H35)))</formula>
    </cfRule>
    <cfRule type="containsText" dxfId="1082" priority="402" operator="containsText" text="1- Bajo">
      <formula>NOT(ISERROR(SEARCH("1- Bajo",H35)))</formula>
    </cfRule>
  </conditionalFormatting>
  <conditionalFormatting sqref="A35 C35:E35">
    <cfRule type="containsText" dxfId="1081" priority="391" operator="containsText" text="3- Moderado">
      <formula>NOT(ISERROR(SEARCH("3- Moderado",A35)))</formula>
    </cfRule>
    <cfRule type="containsText" dxfId="1080" priority="392" operator="containsText" text="6- Moderado">
      <formula>NOT(ISERROR(SEARCH("6- Moderado",A35)))</formula>
    </cfRule>
    <cfRule type="containsText" dxfId="1079" priority="393" operator="containsText" text="4- Moderado">
      <formula>NOT(ISERROR(SEARCH("4- Moderado",A35)))</formula>
    </cfRule>
    <cfRule type="containsText" dxfId="1078" priority="394" operator="containsText" text="3- Bajo">
      <formula>NOT(ISERROR(SEARCH("3- Bajo",A35)))</formula>
    </cfRule>
    <cfRule type="containsText" dxfId="1077" priority="395" operator="containsText" text="4- Bajo">
      <formula>NOT(ISERROR(SEARCH("4- Bajo",A35)))</formula>
    </cfRule>
    <cfRule type="containsText" dxfId="1076" priority="396" operator="containsText" text="1- Bajo">
      <formula>NOT(ISERROR(SEARCH("1- Bajo",A35)))</formula>
    </cfRule>
  </conditionalFormatting>
  <conditionalFormatting sqref="F35:G35">
    <cfRule type="containsText" dxfId="1075" priority="385" operator="containsText" text="3- Moderado">
      <formula>NOT(ISERROR(SEARCH("3- Moderado",F35)))</formula>
    </cfRule>
    <cfRule type="containsText" dxfId="1074" priority="386" operator="containsText" text="6- Moderado">
      <formula>NOT(ISERROR(SEARCH("6- Moderado",F35)))</formula>
    </cfRule>
    <cfRule type="containsText" dxfId="1073" priority="387" operator="containsText" text="4- Moderado">
      <formula>NOT(ISERROR(SEARCH("4- Moderado",F35)))</formula>
    </cfRule>
    <cfRule type="containsText" dxfId="1072" priority="388" operator="containsText" text="3- Bajo">
      <formula>NOT(ISERROR(SEARCH("3- Bajo",F35)))</formula>
    </cfRule>
    <cfRule type="containsText" dxfId="1071" priority="389" operator="containsText" text="4- Bajo">
      <formula>NOT(ISERROR(SEARCH("4- Bajo",F35)))</formula>
    </cfRule>
    <cfRule type="containsText" dxfId="1070" priority="390" operator="containsText" text="1- Bajo">
      <formula>NOT(ISERROR(SEARCH("1- Bajo",F35)))</formula>
    </cfRule>
  </conditionalFormatting>
  <conditionalFormatting sqref="J35:J39">
    <cfRule type="containsText" dxfId="1069" priority="380" operator="containsText" text="Bajo">
      <formula>NOT(ISERROR(SEARCH("Bajo",J35)))</formula>
    </cfRule>
    <cfRule type="containsText" dxfId="1068" priority="381" operator="containsText" text="Moderado">
      <formula>NOT(ISERROR(SEARCH("Moderado",J35)))</formula>
    </cfRule>
    <cfRule type="containsText" dxfId="1067" priority="382" operator="containsText" text="Alto">
      <formula>NOT(ISERROR(SEARCH("Alto",J35)))</formula>
    </cfRule>
    <cfRule type="containsText" dxfId="1066"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1065" priority="355" operator="containsText" text="Moderado">
      <formula>NOT(ISERROR(SEARCH("Moderado",M35)))</formula>
    </cfRule>
    <cfRule type="containsText" dxfId="1064" priority="375" operator="containsText" text="Bajo">
      <formula>NOT(ISERROR(SEARCH("Bajo",M35)))</formula>
    </cfRule>
    <cfRule type="containsText" dxfId="1063" priority="376" operator="containsText" text="Moderado">
      <formula>NOT(ISERROR(SEARCH("Moderado",M35)))</formula>
    </cfRule>
    <cfRule type="containsText" dxfId="1062" priority="377" operator="containsText" text="Alto">
      <formula>NOT(ISERROR(SEARCH("Alto",M35)))</formula>
    </cfRule>
    <cfRule type="containsText" dxfId="1061"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1060" priority="369" operator="containsText" text="3- Moderado">
      <formula>NOT(ISERROR(SEARCH("3- Moderado",N35)))</formula>
    </cfRule>
    <cfRule type="containsText" dxfId="1059" priority="370" operator="containsText" text="6- Moderado">
      <formula>NOT(ISERROR(SEARCH("6- Moderado",N35)))</formula>
    </cfRule>
    <cfRule type="containsText" dxfId="1058" priority="371" operator="containsText" text="4- Moderado">
      <formula>NOT(ISERROR(SEARCH("4- Moderado",N35)))</formula>
    </cfRule>
    <cfRule type="containsText" dxfId="1057" priority="372" operator="containsText" text="3- Bajo">
      <formula>NOT(ISERROR(SEARCH("3- Bajo",N35)))</formula>
    </cfRule>
    <cfRule type="containsText" dxfId="1056" priority="373" operator="containsText" text="4- Bajo">
      <formula>NOT(ISERROR(SEARCH("4- Bajo",N35)))</formula>
    </cfRule>
    <cfRule type="containsText" dxfId="1055" priority="374" operator="containsText" text="1- Bajo">
      <formula>NOT(ISERROR(SEARCH("1- Bajo",N35)))</formula>
    </cfRule>
  </conditionalFormatting>
  <conditionalFormatting sqref="H35:H39">
    <cfRule type="containsText" dxfId="1054" priority="356" operator="containsText" text="Muy Alta">
      <formula>NOT(ISERROR(SEARCH("Muy Alta",H35)))</formula>
    </cfRule>
    <cfRule type="containsText" dxfId="1053" priority="357" operator="containsText" text="Alta">
      <formula>NOT(ISERROR(SEARCH("Alta",H35)))</formula>
    </cfRule>
    <cfRule type="containsText" dxfId="1052" priority="358" operator="containsText" text="Muy Alta">
      <formula>NOT(ISERROR(SEARCH("Muy Alta",H35)))</formula>
    </cfRule>
    <cfRule type="containsText" dxfId="1051" priority="363" operator="containsText" text="Muy Baja">
      <formula>NOT(ISERROR(SEARCH("Muy Baja",H35)))</formula>
    </cfRule>
    <cfRule type="containsText" dxfId="1050" priority="364" operator="containsText" text="Baja">
      <formula>NOT(ISERROR(SEARCH("Baja",H35)))</formula>
    </cfRule>
    <cfRule type="containsText" dxfId="1049" priority="365" operator="containsText" text="Media">
      <formula>NOT(ISERROR(SEARCH("Media",H35)))</formula>
    </cfRule>
    <cfRule type="containsText" dxfId="1048" priority="366" operator="containsText" text="Alta">
      <formula>NOT(ISERROR(SEARCH("Alta",H35)))</formula>
    </cfRule>
    <cfRule type="containsText" dxfId="1047" priority="368" operator="containsText" text="Muy Alta">
      <formula>NOT(ISERROR(SEARCH("Muy Alta",H35)))</formula>
    </cfRule>
  </conditionalFormatting>
  <conditionalFormatting sqref="I35:I39">
    <cfRule type="containsText" dxfId="1046" priority="359" operator="containsText" text="Catastrófico">
      <formula>NOT(ISERROR(SEARCH("Catastrófico",I35)))</formula>
    </cfRule>
    <cfRule type="containsText" dxfId="1045" priority="360" operator="containsText" text="Mayor">
      <formula>NOT(ISERROR(SEARCH("Mayor",I35)))</formula>
    </cfRule>
    <cfRule type="containsText" dxfId="1044" priority="361" operator="containsText" text="Menor">
      <formula>NOT(ISERROR(SEARCH("Menor",I35)))</formula>
    </cfRule>
    <cfRule type="containsText" dxfId="1043" priority="362" operator="containsText" text="Leve">
      <formula>NOT(ISERROR(SEARCH("Leve",I35)))</formula>
    </cfRule>
    <cfRule type="containsText" dxfId="1042" priority="367" operator="containsText" text="Moderado">
      <formula>NOT(ISERROR(SEARCH("Moderado",I35)))</formula>
    </cfRule>
  </conditionalFormatting>
  <conditionalFormatting sqref="K35:K39">
    <cfRule type="containsText" dxfId="1041" priority="354" operator="containsText" text="Media">
      <formula>NOT(ISERROR(SEARCH("Media",K35)))</formula>
    </cfRule>
  </conditionalFormatting>
  <conditionalFormatting sqref="L35:L39">
    <cfRule type="containsText" dxfId="1040" priority="353" operator="containsText" text="Moderado">
      <formula>NOT(ISERROR(SEARCH("Moderado",L35)))</formula>
    </cfRule>
  </conditionalFormatting>
  <conditionalFormatting sqref="J35:J39">
    <cfRule type="containsText" dxfId="1039" priority="352" operator="containsText" text="Moderado">
      <formula>NOT(ISERROR(SEARCH("Moderado",J35)))</formula>
    </cfRule>
  </conditionalFormatting>
  <conditionalFormatting sqref="J35:J39">
    <cfRule type="containsText" dxfId="1038" priority="350" operator="containsText" text="Bajo">
      <formula>NOT(ISERROR(SEARCH("Bajo",J35)))</formula>
    </cfRule>
    <cfRule type="containsText" dxfId="1037" priority="351" operator="containsText" text="Extremo">
      <formula>NOT(ISERROR(SEARCH("Extremo",J35)))</formula>
    </cfRule>
  </conditionalFormatting>
  <conditionalFormatting sqref="K35:K39">
    <cfRule type="containsText" dxfId="1036" priority="348" operator="containsText" text="Baja">
      <formula>NOT(ISERROR(SEARCH("Baja",K35)))</formula>
    </cfRule>
    <cfRule type="containsText" dxfId="1035" priority="349" operator="containsText" text="Muy Baja">
      <formula>NOT(ISERROR(SEARCH("Muy Baja",K35)))</formula>
    </cfRule>
  </conditionalFormatting>
  <conditionalFormatting sqref="K35:K39">
    <cfRule type="containsText" dxfId="1034" priority="346" operator="containsText" text="Muy Alta">
      <formula>NOT(ISERROR(SEARCH("Muy Alta",K35)))</formula>
    </cfRule>
    <cfRule type="containsText" dxfId="1033" priority="347" operator="containsText" text="Alta">
      <formula>NOT(ISERROR(SEARCH("Alta",K35)))</formula>
    </cfRule>
  </conditionalFormatting>
  <conditionalFormatting sqref="L35:L39">
    <cfRule type="containsText" dxfId="1032" priority="342" operator="containsText" text="Catastrófico">
      <formula>NOT(ISERROR(SEARCH("Catastrófico",L35)))</formula>
    </cfRule>
    <cfRule type="containsText" dxfId="1031" priority="343" operator="containsText" text="Mayor">
      <formula>NOT(ISERROR(SEARCH("Mayor",L35)))</formula>
    </cfRule>
    <cfRule type="containsText" dxfId="1030" priority="344" operator="containsText" text="Menor">
      <formula>NOT(ISERROR(SEARCH("Menor",L35)))</formula>
    </cfRule>
    <cfRule type="containsText" dxfId="1029" priority="345" operator="containsText" text="Leve">
      <formula>NOT(ISERROR(SEARCH("Leve",L35)))</formula>
    </cfRule>
  </conditionalFormatting>
  <conditionalFormatting sqref="K40:L40">
    <cfRule type="containsText" dxfId="1028" priority="336" operator="containsText" text="3- Moderado">
      <formula>NOT(ISERROR(SEARCH("3- Moderado",K40)))</formula>
    </cfRule>
    <cfRule type="containsText" dxfId="1027" priority="337" operator="containsText" text="6- Moderado">
      <formula>NOT(ISERROR(SEARCH("6- Moderado",K40)))</formula>
    </cfRule>
    <cfRule type="containsText" dxfId="1026" priority="338" operator="containsText" text="4- Moderado">
      <formula>NOT(ISERROR(SEARCH("4- Moderado",K40)))</formula>
    </cfRule>
    <cfRule type="containsText" dxfId="1025" priority="339" operator="containsText" text="3- Bajo">
      <formula>NOT(ISERROR(SEARCH("3- Bajo",K40)))</formula>
    </cfRule>
    <cfRule type="containsText" dxfId="1024" priority="340" operator="containsText" text="4- Bajo">
      <formula>NOT(ISERROR(SEARCH("4- Bajo",K40)))</formula>
    </cfRule>
    <cfRule type="containsText" dxfId="1023" priority="341" operator="containsText" text="1- Bajo">
      <formula>NOT(ISERROR(SEARCH("1- Bajo",K40)))</formula>
    </cfRule>
  </conditionalFormatting>
  <conditionalFormatting sqref="H40:I40">
    <cfRule type="containsText" dxfId="1022" priority="330" operator="containsText" text="3- Moderado">
      <formula>NOT(ISERROR(SEARCH("3- Moderado",H40)))</formula>
    </cfRule>
    <cfRule type="containsText" dxfId="1021" priority="331" operator="containsText" text="6- Moderado">
      <formula>NOT(ISERROR(SEARCH("6- Moderado",H40)))</formula>
    </cfRule>
    <cfRule type="containsText" dxfId="1020" priority="332" operator="containsText" text="4- Moderado">
      <formula>NOT(ISERROR(SEARCH("4- Moderado",H40)))</formula>
    </cfRule>
    <cfRule type="containsText" dxfId="1019" priority="333" operator="containsText" text="3- Bajo">
      <formula>NOT(ISERROR(SEARCH("3- Bajo",H40)))</formula>
    </cfRule>
    <cfRule type="containsText" dxfId="1018" priority="334" operator="containsText" text="4- Bajo">
      <formula>NOT(ISERROR(SEARCH("4- Bajo",H40)))</formula>
    </cfRule>
    <cfRule type="containsText" dxfId="1017" priority="335" operator="containsText" text="1- Bajo">
      <formula>NOT(ISERROR(SEARCH("1- Bajo",H40)))</formula>
    </cfRule>
  </conditionalFormatting>
  <conditionalFormatting sqref="A40 C40:E40">
    <cfRule type="containsText" dxfId="1016" priority="324" operator="containsText" text="3- Moderado">
      <formula>NOT(ISERROR(SEARCH("3- Moderado",A40)))</formula>
    </cfRule>
    <cfRule type="containsText" dxfId="1015" priority="325" operator="containsText" text="6- Moderado">
      <formula>NOT(ISERROR(SEARCH("6- Moderado",A40)))</formula>
    </cfRule>
    <cfRule type="containsText" dxfId="1014" priority="326" operator="containsText" text="4- Moderado">
      <formula>NOT(ISERROR(SEARCH("4- Moderado",A40)))</formula>
    </cfRule>
    <cfRule type="containsText" dxfId="1013" priority="327" operator="containsText" text="3- Bajo">
      <formula>NOT(ISERROR(SEARCH("3- Bajo",A40)))</formula>
    </cfRule>
    <cfRule type="containsText" dxfId="1012" priority="328" operator="containsText" text="4- Bajo">
      <formula>NOT(ISERROR(SEARCH("4- Bajo",A40)))</formula>
    </cfRule>
    <cfRule type="containsText" dxfId="1011" priority="329" operator="containsText" text="1- Bajo">
      <formula>NOT(ISERROR(SEARCH("1- Bajo",A40)))</formula>
    </cfRule>
  </conditionalFormatting>
  <conditionalFormatting sqref="F40:G40">
    <cfRule type="containsText" dxfId="1010" priority="318" operator="containsText" text="3- Moderado">
      <formula>NOT(ISERROR(SEARCH("3- Moderado",F40)))</formula>
    </cfRule>
    <cfRule type="containsText" dxfId="1009" priority="319" operator="containsText" text="6- Moderado">
      <formula>NOT(ISERROR(SEARCH("6- Moderado",F40)))</formula>
    </cfRule>
    <cfRule type="containsText" dxfId="1008" priority="320" operator="containsText" text="4- Moderado">
      <formula>NOT(ISERROR(SEARCH("4- Moderado",F40)))</formula>
    </cfRule>
    <cfRule type="containsText" dxfId="1007" priority="321" operator="containsText" text="3- Bajo">
      <formula>NOT(ISERROR(SEARCH("3- Bajo",F40)))</formula>
    </cfRule>
    <cfRule type="containsText" dxfId="1006" priority="322" operator="containsText" text="4- Bajo">
      <formula>NOT(ISERROR(SEARCH("4- Bajo",F40)))</formula>
    </cfRule>
    <cfRule type="containsText" dxfId="1005" priority="323" operator="containsText" text="1- Bajo">
      <formula>NOT(ISERROR(SEARCH("1- Bajo",F40)))</formula>
    </cfRule>
  </conditionalFormatting>
  <conditionalFormatting sqref="J40:J44">
    <cfRule type="containsText" dxfId="1004" priority="313" operator="containsText" text="Bajo">
      <formula>NOT(ISERROR(SEARCH("Bajo",J40)))</formula>
    </cfRule>
    <cfRule type="containsText" dxfId="1003" priority="314" operator="containsText" text="Moderado">
      <formula>NOT(ISERROR(SEARCH("Moderado",J40)))</formula>
    </cfRule>
    <cfRule type="containsText" dxfId="1002" priority="315" operator="containsText" text="Alto">
      <formula>NOT(ISERROR(SEARCH("Alto",J40)))</formula>
    </cfRule>
    <cfRule type="containsText" dxfId="1001"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1000" priority="288" operator="containsText" text="Moderado">
      <formula>NOT(ISERROR(SEARCH("Moderado",M40)))</formula>
    </cfRule>
    <cfRule type="containsText" dxfId="999" priority="308" operator="containsText" text="Bajo">
      <formula>NOT(ISERROR(SEARCH("Bajo",M40)))</formula>
    </cfRule>
    <cfRule type="containsText" dxfId="998" priority="309" operator="containsText" text="Moderado">
      <formula>NOT(ISERROR(SEARCH("Moderado",M40)))</formula>
    </cfRule>
    <cfRule type="containsText" dxfId="997" priority="310" operator="containsText" text="Alto">
      <formula>NOT(ISERROR(SEARCH("Alto",M40)))</formula>
    </cfRule>
    <cfRule type="containsText" dxfId="996"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995" priority="302" operator="containsText" text="3- Moderado">
      <formula>NOT(ISERROR(SEARCH("3- Moderado",N40)))</formula>
    </cfRule>
    <cfRule type="containsText" dxfId="994" priority="303" operator="containsText" text="6- Moderado">
      <formula>NOT(ISERROR(SEARCH("6- Moderado",N40)))</formula>
    </cfRule>
    <cfRule type="containsText" dxfId="993" priority="304" operator="containsText" text="4- Moderado">
      <formula>NOT(ISERROR(SEARCH("4- Moderado",N40)))</formula>
    </cfRule>
    <cfRule type="containsText" dxfId="992" priority="305" operator="containsText" text="3- Bajo">
      <formula>NOT(ISERROR(SEARCH("3- Bajo",N40)))</formula>
    </cfRule>
    <cfRule type="containsText" dxfId="991" priority="306" operator="containsText" text="4- Bajo">
      <formula>NOT(ISERROR(SEARCH("4- Bajo",N40)))</formula>
    </cfRule>
    <cfRule type="containsText" dxfId="990" priority="307" operator="containsText" text="1- Bajo">
      <formula>NOT(ISERROR(SEARCH("1- Bajo",N40)))</formula>
    </cfRule>
  </conditionalFormatting>
  <conditionalFormatting sqref="H40:H44">
    <cfRule type="containsText" dxfId="989" priority="289" operator="containsText" text="Muy Alta">
      <formula>NOT(ISERROR(SEARCH("Muy Alta",H40)))</formula>
    </cfRule>
    <cfRule type="containsText" dxfId="988" priority="290" operator="containsText" text="Alta">
      <formula>NOT(ISERROR(SEARCH("Alta",H40)))</formula>
    </cfRule>
    <cfRule type="containsText" dxfId="987" priority="291" operator="containsText" text="Muy Alta">
      <formula>NOT(ISERROR(SEARCH("Muy Alta",H40)))</formula>
    </cfRule>
    <cfRule type="containsText" dxfId="986" priority="296" operator="containsText" text="Muy Baja">
      <formula>NOT(ISERROR(SEARCH("Muy Baja",H40)))</formula>
    </cfRule>
    <cfRule type="containsText" dxfId="985" priority="297" operator="containsText" text="Baja">
      <formula>NOT(ISERROR(SEARCH("Baja",H40)))</formula>
    </cfRule>
    <cfRule type="containsText" dxfId="984" priority="298" operator="containsText" text="Media">
      <formula>NOT(ISERROR(SEARCH("Media",H40)))</formula>
    </cfRule>
    <cfRule type="containsText" dxfId="983" priority="299" operator="containsText" text="Alta">
      <formula>NOT(ISERROR(SEARCH("Alta",H40)))</formula>
    </cfRule>
    <cfRule type="containsText" dxfId="982" priority="301" operator="containsText" text="Muy Alta">
      <formula>NOT(ISERROR(SEARCH("Muy Alta",H40)))</formula>
    </cfRule>
  </conditionalFormatting>
  <conditionalFormatting sqref="I40:I44">
    <cfRule type="containsText" dxfId="981" priority="292" operator="containsText" text="Catastrófico">
      <formula>NOT(ISERROR(SEARCH("Catastrófico",I40)))</formula>
    </cfRule>
    <cfRule type="containsText" dxfId="980" priority="293" operator="containsText" text="Mayor">
      <formula>NOT(ISERROR(SEARCH("Mayor",I40)))</formula>
    </cfRule>
    <cfRule type="containsText" dxfId="979" priority="294" operator="containsText" text="Menor">
      <formula>NOT(ISERROR(SEARCH("Menor",I40)))</formula>
    </cfRule>
    <cfRule type="containsText" dxfId="978" priority="295" operator="containsText" text="Leve">
      <formula>NOT(ISERROR(SEARCH("Leve",I40)))</formula>
    </cfRule>
    <cfRule type="containsText" dxfId="977" priority="300" operator="containsText" text="Moderado">
      <formula>NOT(ISERROR(SEARCH("Moderado",I40)))</formula>
    </cfRule>
  </conditionalFormatting>
  <conditionalFormatting sqref="K40:K44">
    <cfRule type="containsText" dxfId="976" priority="287" operator="containsText" text="Media">
      <formula>NOT(ISERROR(SEARCH("Media",K40)))</formula>
    </cfRule>
  </conditionalFormatting>
  <conditionalFormatting sqref="L40:L44">
    <cfRule type="containsText" dxfId="975" priority="286" operator="containsText" text="Moderado">
      <formula>NOT(ISERROR(SEARCH("Moderado",L40)))</formula>
    </cfRule>
  </conditionalFormatting>
  <conditionalFormatting sqref="J40:J44">
    <cfRule type="containsText" dxfId="974" priority="285" operator="containsText" text="Moderado">
      <formula>NOT(ISERROR(SEARCH("Moderado",J40)))</formula>
    </cfRule>
  </conditionalFormatting>
  <conditionalFormatting sqref="J40:J44">
    <cfRule type="containsText" dxfId="973" priority="283" operator="containsText" text="Bajo">
      <formula>NOT(ISERROR(SEARCH("Bajo",J40)))</formula>
    </cfRule>
    <cfRule type="containsText" dxfId="972" priority="284" operator="containsText" text="Extremo">
      <formula>NOT(ISERROR(SEARCH("Extremo",J40)))</formula>
    </cfRule>
  </conditionalFormatting>
  <conditionalFormatting sqref="K40:K44">
    <cfRule type="containsText" dxfId="971" priority="281" operator="containsText" text="Baja">
      <formula>NOT(ISERROR(SEARCH("Baja",K40)))</formula>
    </cfRule>
    <cfRule type="containsText" dxfId="970" priority="282" operator="containsText" text="Muy Baja">
      <formula>NOT(ISERROR(SEARCH("Muy Baja",K40)))</formula>
    </cfRule>
  </conditionalFormatting>
  <conditionalFormatting sqref="K40:K44">
    <cfRule type="containsText" dxfId="969" priority="279" operator="containsText" text="Muy Alta">
      <formula>NOT(ISERROR(SEARCH("Muy Alta",K40)))</formula>
    </cfRule>
    <cfRule type="containsText" dxfId="968" priority="280" operator="containsText" text="Alta">
      <formula>NOT(ISERROR(SEARCH("Alta",K40)))</formula>
    </cfRule>
  </conditionalFormatting>
  <conditionalFormatting sqref="L40:L44">
    <cfRule type="containsText" dxfId="967" priority="275" operator="containsText" text="Catastrófico">
      <formula>NOT(ISERROR(SEARCH("Catastrófico",L40)))</formula>
    </cfRule>
    <cfRule type="containsText" dxfId="966" priority="276" operator="containsText" text="Mayor">
      <formula>NOT(ISERROR(SEARCH("Mayor",L40)))</formula>
    </cfRule>
    <cfRule type="containsText" dxfId="965" priority="277" operator="containsText" text="Menor">
      <formula>NOT(ISERROR(SEARCH("Menor",L40)))</formula>
    </cfRule>
    <cfRule type="containsText" dxfId="964" priority="278" operator="containsText" text="Leve">
      <formula>NOT(ISERROR(SEARCH("Leve",L40)))</formula>
    </cfRule>
  </conditionalFormatting>
  <conditionalFormatting sqref="K45:L45">
    <cfRule type="containsText" dxfId="963" priority="269" operator="containsText" text="3- Moderado">
      <formula>NOT(ISERROR(SEARCH("3- Moderado",K45)))</formula>
    </cfRule>
    <cfRule type="containsText" dxfId="962" priority="270" operator="containsText" text="6- Moderado">
      <formula>NOT(ISERROR(SEARCH("6- Moderado",K45)))</formula>
    </cfRule>
    <cfRule type="containsText" dxfId="961" priority="271" operator="containsText" text="4- Moderado">
      <formula>NOT(ISERROR(SEARCH("4- Moderado",K45)))</formula>
    </cfRule>
    <cfRule type="containsText" dxfId="960" priority="272" operator="containsText" text="3- Bajo">
      <formula>NOT(ISERROR(SEARCH("3- Bajo",K45)))</formula>
    </cfRule>
    <cfRule type="containsText" dxfId="959" priority="273" operator="containsText" text="4- Bajo">
      <formula>NOT(ISERROR(SEARCH("4- Bajo",K45)))</formula>
    </cfRule>
    <cfRule type="containsText" dxfId="958" priority="274" operator="containsText" text="1- Bajo">
      <formula>NOT(ISERROR(SEARCH("1- Bajo",K45)))</formula>
    </cfRule>
  </conditionalFormatting>
  <conditionalFormatting sqref="H45:I45">
    <cfRule type="containsText" dxfId="957" priority="263" operator="containsText" text="3- Moderado">
      <formula>NOT(ISERROR(SEARCH("3- Moderado",H45)))</formula>
    </cfRule>
    <cfRule type="containsText" dxfId="956" priority="264" operator="containsText" text="6- Moderado">
      <formula>NOT(ISERROR(SEARCH("6- Moderado",H45)))</formula>
    </cfRule>
    <cfRule type="containsText" dxfId="955" priority="265" operator="containsText" text="4- Moderado">
      <formula>NOT(ISERROR(SEARCH("4- Moderado",H45)))</formula>
    </cfRule>
    <cfRule type="containsText" dxfId="954" priority="266" operator="containsText" text="3- Bajo">
      <formula>NOT(ISERROR(SEARCH("3- Bajo",H45)))</formula>
    </cfRule>
    <cfRule type="containsText" dxfId="953" priority="267" operator="containsText" text="4- Bajo">
      <formula>NOT(ISERROR(SEARCH("4- Bajo",H45)))</formula>
    </cfRule>
    <cfRule type="containsText" dxfId="952" priority="268" operator="containsText" text="1- Bajo">
      <formula>NOT(ISERROR(SEARCH("1- Bajo",H45)))</formula>
    </cfRule>
  </conditionalFormatting>
  <conditionalFormatting sqref="A45 C45:E45">
    <cfRule type="containsText" dxfId="951" priority="257" operator="containsText" text="3- Moderado">
      <formula>NOT(ISERROR(SEARCH("3- Moderado",A45)))</formula>
    </cfRule>
    <cfRule type="containsText" dxfId="950" priority="258" operator="containsText" text="6- Moderado">
      <formula>NOT(ISERROR(SEARCH("6- Moderado",A45)))</formula>
    </cfRule>
    <cfRule type="containsText" dxfId="949" priority="259" operator="containsText" text="4- Moderado">
      <formula>NOT(ISERROR(SEARCH("4- Moderado",A45)))</formula>
    </cfRule>
    <cfRule type="containsText" dxfId="948" priority="260" operator="containsText" text="3- Bajo">
      <formula>NOT(ISERROR(SEARCH("3- Bajo",A45)))</formula>
    </cfRule>
    <cfRule type="containsText" dxfId="947" priority="261" operator="containsText" text="4- Bajo">
      <formula>NOT(ISERROR(SEARCH("4- Bajo",A45)))</formula>
    </cfRule>
    <cfRule type="containsText" dxfId="946" priority="262" operator="containsText" text="1- Bajo">
      <formula>NOT(ISERROR(SEARCH("1- Bajo",A45)))</formula>
    </cfRule>
  </conditionalFormatting>
  <conditionalFormatting sqref="F45:G45">
    <cfRule type="containsText" dxfId="945" priority="251" operator="containsText" text="3- Moderado">
      <formula>NOT(ISERROR(SEARCH("3- Moderado",F45)))</formula>
    </cfRule>
    <cfRule type="containsText" dxfId="944" priority="252" operator="containsText" text="6- Moderado">
      <formula>NOT(ISERROR(SEARCH("6- Moderado",F45)))</formula>
    </cfRule>
    <cfRule type="containsText" dxfId="943" priority="253" operator="containsText" text="4- Moderado">
      <formula>NOT(ISERROR(SEARCH("4- Moderado",F45)))</formula>
    </cfRule>
    <cfRule type="containsText" dxfId="942" priority="254" operator="containsText" text="3- Bajo">
      <formula>NOT(ISERROR(SEARCH("3- Bajo",F45)))</formula>
    </cfRule>
    <cfRule type="containsText" dxfId="941" priority="255" operator="containsText" text="4- Bajo">
      <formula>NOT(ISERROR(SEARCH("4- Bajo",F45)))</formula>
    </cfRule>
    <cfRule type="containsText" dxfId="940" priority="256" operator="containsText" text="1- Bajo">
      <formula>NOT(ISERROR(SEARCH("1- Bajo",F45)))</formula>
    </cfRule>
  </conditionalFormatting>
  <conditionalFormatting sqref="J45:J49">
    <cfRule type="containsText" dxfId="939" priority="246" operator="containsText" text="Bajo">
      <formula>NOT(ISERROR(SEARCH("Bajo",J45)))</formula>
    </cfRule>
    <cfRule type="containsText" dxfId="938" priority="247" operator="containsText" text="Moderado">
      <formula>NOT(ISERROR(SEARCH("Moderado",J45)))</formula>
    </cfRule>
    <cfRule type="containsText" dxfId="937" priority="248" operator="containsText" text="Alto">
      <formula>NOT(ISERROR(SEARCH("Alto",J45)))</formula>
    </cfRule>
    <cfRule type="containsText" dxfId="936"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935" priority="221" operator="containsText" text="Moderado">
      <formula>NOT(ISERROR(SEARCH("Moderado",M45)))</formula>
    </cfRule>
    <cfRule type="containsText" dxfId="934" priority="241" operator="containsText" text="Bajo">
      <formula>NOT(ISERROR(SEARCH("Bajo",M45)))</formula>
    </cfRule>
    <cfRule type="containsText" dxfId="933" priority="242" operator="containsText" text="Moderado">
      <formula>NOT(ISERROR(SEARCH("Moderado",M45)))</formula>
    </cfRule>
    <cfRule type="containsText" dxfId="932" priority="243" operator="containsText" text="Alto">
      <formula>NOT(ISERROR(SEARCH("Alto",M45)))</formula>
    </cfRule>
    <cfRule type="containsText" dxfId="931"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930" priority="235" operator="containsText" text="3- Moderado">
      <formula>NOT(ISERROR(SEARCH("3- Moderado",N45)))</formula>
    </cfRule>
    <cfRule type="containsText" dxfId="929" priority="236" operator="containsText" text="6- Moderado">
      <formula>NOT(ISERROR(SEARCH("6- Moderado",N45)))</formula>
    </cfRule>
    <cfRule type="containsText" dxfId="928" priority="237" operator="containsText" text="4- Moderado">
      <formula>NOT(ISERROR(SEARCH("4- Moderado",N45)))</formula>
    </cfRule>
    <cfRule type="containsText" dxfId="927" priority="238" operator="containsText" text="3- Bajo">
      <formula>NOT(ISERROR(SEARCH("3- Bajo",N45)))</formula>
    </cfRule>
    <cfRule type="containsText" dxfId="926" priority="239" operator="containsText" text="4- Bajo">
      <formula>NOT(ISERROR(SEARCH("4- Bajo",N45)))</formula>
    </cfRule>
    <cfRule type="containsText" dxfId="925" priority="240" operator="containsText" text="1- Bajo">
      <formula>NOT(ISERROR(SEARCH("1- Bajo",N45)))</formula>
    </cfRule>
  </conditionalFormatting>
  <conditionalFormatting sqref="H45:H49">
    <cfRule type="containsText" dxfId="924" priority="222" operator="containsText" text="Muy Alta">
      <formula>NOT(ISERROR(SEARCH("Muy Alta",H45)))</formula>
    </cfRule>
    <cfRule type="containsText" dxfId="923" priority="223" operator="containsText" text="Alta">
      <formula>NOT(ISERROR(SEARCH("Alta",H45)))</formula>
    </cfRule>
    <cfRule type="containsText" dxfId="922" priority="224" operator="containsText" text="Muy Alta">
      <formula>NOT(ISERROR(SEARCH("Muy Alta",H45)))</formula>
    </cfRule>
    <cfRule type="containsText" dxfId="921" priority="229" operator="containsText" text="Muy Baja">
      <formula>NOT(ISERROR(SEARCH("Muy Baja",H45)))</formula>
    </cfRule>
    <cfRule type="containsText" dxfId="920" priority="230" operator="containsText" text="Baja">
      <formula>NOT(ISERROR(SEARCH("Baja",H45)))</formula>
    </cfRule>
    <cfRule type="containsText" dxfId="919" priority="231" operator="containsText" text="Media">
      <formula>NOT(ISERROR(SEARCH("Media",H45)))</formula>
    </cfRule>
    <cfRule type="containsText" dxfId="918" priority="232" operator="containsText" text="Alta">
      <formula>NOT(ISERROR(SEARCH("Alta",H45)))</formula>
    </cfRule>
    <cfRule type="containsText" dxfId="917" priority="234" operator="containsText" text="Muy Alta">
      <formula>NOT(ISERROR(SEARCH("Muy Alta",H45)))</formula>
    </cfRule>
  </conditionalFormatting>
  <conditionalFormatting sqref="I45:I49">
    <cfRule type="containsText" dxfId="916" priority="225" operator="containsText" text="Catastrófico">
      <formula>NOT(ISERROR(SEARCH("Catastrófico",I45)))</formula>
    </cfRule>
    <cfRule type="containsText" dxfId="915" priority="226" operator="containsText" text="Mayor">
      <formula>NOT(ISERROR(SEARCH("Mayor",I45)))</formula>
    </cfRule>
    <cfRule type="containsText" dxfId="914" priority="227" operator="containsText" text="Menor">
      <formula>NOT(ISERROR(SEARCH("Menor",I45)))</formula>
    </cfRule>
    <cfRule type="containsText" dxfId="913" priority="228" operator="containsText" text="Leve">
      <formula>NOT(ISERROR(SEARCH("Leve",I45)))</formula>
    </cfRule>
    <cfRule type="containsText" dxfId="912" priority="233" operator="containsText" text="Moderado">
      <formula>NOT(ISERROR(SEARCH("Moderado",I45)))</formula>
    </cfRule>
  </conditionalFormatting>
  <conditionalFormatting sqref="K45:K49">
    <cfRule type="containsText" dxfId="911" priority="220" operator="containsText" text="Media">
      <formula>NOT(ISERROR(SEARCH("Media",K45)))</formula>
    </cfRule>
  </conditionalFormatting>
  <conditionalFormatting sqref="L45:L49">
    <cfRule type="containsText" dxfId="910" priority="219" operator="containsText" text="Moderado">
      <formula>NOT(ISERROR(SEARCH("Moderado",L45)))</formula>
    </cfRule>
  </conditionalFormatting>
  <conditionalFormatting sqref="J45:J49">
    <cfRule type="containsText" dxfId="909" priority="218" operator="containsText" text="Moderado">
      <formula>NOT(ISERROR(SEARCH("Moderado",J45)))</formula>
    </cfRule>
  </conditionalFormatting>
  <conditionalFormatting sqref="J45:J49">
    <cfRule type="containsText" dxfId="908" priority="216" operator="containsText" text="Bajo">
      <formula>NOT(ISERROR(SEARCH("Bajo",J45)))</formula>
    </cfRule>
    <cfRule type="containsText" dxfId="907" priority="217" operator="containsText" text="Extremo">
      <formula>NOT(ISERROR(SEARCH("Extremo",J45)))</formula>
    </cfRule>
  </conditionalFormatting>
  <conditionalFormatting sqref="K45:K49">
    <cfRule type="containsText" dxfId="906" priority="214" operator="containsText" text="Baja">
      <formula>NOT(ISERROR(SEARCH("Baja",K45)))</formula>
    </cfRule>
    <cfRule type="containsText" dxfId="905" priority="215" operator="containsText" text="Muy Baja">
      <formula>NOT(ISERROR(SEARCH("Muy Baja",K45)))</formula>
    </cfRule>
  </conditionalFormatting>
  <conditionalFormatting sqref="K45:K49">
    <cfRule type="containsText" dxfId="904" priority="212" operator="containsText" text="Muy Alta">
      <formula>NOT(ISERROR(SEARCH("Muy Alta",K45)))</formula>
    </cfRule>
    <cfRule type="containsText" dxfId="903" priority="213" operator="containsText" text="Alta">
      <formula>NOT(ISERROR(SEARCH("Alta",K45)))</formula>
    </cfRule>
  </conditionalFormatting>
  <conditionalFormatting sqref="L45:L49">
    <cfRule type="containsText" dxfId="902" priority="208" operator="containsText" text="Catastrófico">
      <formula>NOT(ISERROR(SEARCH("Catastrófico",L45)))</formula>
    </cfRule>
    <cfRule type="containsText" dxfId="901" priority="209" operator="containsText" text="Mayor">
      <formula>NOT(ISERROR(SEARCH("Mayor",L45)))</formula>
    </cfRule>
    <cfRule type="containsText" dxfId="900" priority="210" operator="containsText" text="Menor">
      <formula>NOT(ISERROR(SEARCH("Menor",L45)))</formula>
    </cfRule>
    <cfRule type="containsText" dxfId="899" priority="211" operator="containsText" text="Leve">
      <formula>NOT(ISERROR(SEARCH("Leve",L45)))</formula>
    </cfRule>
  </conditionalFormatting>
  <conditionalFormatting sqref="K50:L50">
    <cfRule type="containsText" dxfId="898" priority="202" operator="containsText" text="3- Moderado">
      <formula>NOT(ISERROR(SEARCH("3- Moderado",K50)))</formula>
    </cfRule>
    <cfRule type="containsText" dxfId="897" priority="203" operator="containsText" text="6- Moderado">
      <formula>NOT(ISERROR(SEARCH("6- Moderado",K50)))</formula>
    </cfRule>
    <cfRule type="containsText" dxfId="896" priority="204" operator="containsText" text="4- Moderado">
      <formula>NOT(ISERROR(SEARCH("4- Moderado",K50)))</formula>
    </cfRule>
    <cfRule type="containsText" dxfId="895" priority="205" operator="containsText" text="3- Bajo">
      <formula>NOT(ISERROR(SEARCH("3- Bajo",K50)))</formula>
    </cfRule>
    <cfRule type="containsText" dxfId="894" priority="206" operator="containsText" text="4- Bajo">
      <formula>NOT(ISERROR(SEARCH("4- Bajo",K50)))</formula>
    </cfRule>
    <cfRule type="containsText" dxfId="893" priority="207" operator="containsText" text="1- Bajo">
      <formula>NOT(ISERROR(SEARCH("1- Bajo",K50)))</formula>
    </cfRule>
  </conditionalFormatting>
  <conditionalFormatting sqref="H50:I50">
    <cfRule type="containsText" dxfId="892" priority="196" operator="containsText" text="3- Moderado">
      <formula>NOT(ISERROR(SEARCH("3- Moderado",H50)))</formula>
    </cfRule>
    <cfRule type="containsText" dxfId="891" priority="197" operator="containsText" text="6- Moderado">
      <formula>NOT(ISERROR(SEARCH("6- Moderado",H50)))</formula>
    </cfRule>
    <cfRule type="containsText" dxfId="890" priority="198" operator="containsText" text="4- Moderado">
      <formula>NOT(ISERROR(SEARCH("4- Moderado",H50)))</formula>
    </cfRule>
    <cfRule type="containsText" dxfId="889" priority="199" operator="containsText" text="3- Bajo">
      <formula>NOT(ISERROR(SEARCH("3- Bajo",H50)))</formula>
    </cfRule>
    <cfRule type="containsText" dxfId="888" priority="200" operator="containsText" text="4- Bajo">
      <formula>NOT(ISERROR(SEARCH("4- Bajo",H50)))</formula>
    </cfRule>
    <cfRule type="containsText" dxfId="887" priority="201" operator="containsText" text="1- Bajo">
      <formula>NOT(ISERROR(SEARCH("1- Bajo",H50)))</formula>
    </cfRule>
  </conditionalFormatting>
  <conditionalFormatting sqref="A50 C50:E50">
    <cfRule type="containsText" dxfId="886" priority="190" operator="containsText" text="3- Moderado">
      <formula>NOT(ISERROR(SEARCH("3- Moderado",A50)))</formula>
    </cfRule>
    <cfRule type="containsText" dxfId="885" priority="191" operator="containsText" text="6- Moderado">
      <formula>NOT(ISERROR(SEARCH("6- Moderado",A50)))</formula>
    </cfRule>
    <cfRule type="containsText" dxfId="884" priority="192" operator="containsText" text="4- Moderado">
      <formula>NOT(ISERROR(SEARCH("4- Moderado",A50)))</formula>
    </cfRule>
    <cfRule type="containsText" dxfId="883" priority="193" operator="containsText" text="3- Bajo">
      <formula>NOT(ISERROR(SEARCH("3- Bajo",A50)))</formula>
    </cfRule>
    <cfRule type="containsText" dxfId="882" priority="194" operator="containsText" text="4- Bajo">
      <formula>NOT(ISERROR(SEARCH("4- Bajo",A50)))</formula>
    </cfRule>
    <cfRule type="containsText" dxfId="881" priority="195" operator="containsText" text="1- Bajo">
      <formula>NOT(ISERROR(SEARCH("1- Bajo",A50)))</formula>
    </cfRule>
  </conditionalFormatting>
  <conditionalFormatting sqref="F50:G50">
    <cfRule type="containsText" dxfId="880" priority="184" operator="containsText" text="3- Moderado">
      <formula>NOT(ISERROR(SEARCH("3- Moderado",F50)))</formula>
    </cfRule>
    <cfRule type="containsText" dxfId="879" priority="185" operator="containsText" text="6- Moderado">
      <formula>NOT(ISERROR(SEARCH("6- Moderado",F50)))</formula>
    </cfRule>
    <cfRule type="containsText" dxfId="878" priority="186" operator="containsText" text="4- Moderado">
      <formula>NOT(ISERROR(SEARCH("4- Moderado",F50)))</formula>
    </cfRule>
    <cfRule type="containsText" dxfId="877" priority="187" operator="containsText" text="3- Bajo">
      <formula>NOT(ISERROR(SEARCH("3- Bajo",F50)))</formula>
    </cfRule>
    <cfRule type="containsText" dxfId="876" priority="188" operator="containsText" text="4- Bajo">
      <formula>NOT(ISERROR(SEARCH("4- Bajo",F50)))</formula>
    </cfRule>
    <cfRule type="containsText" dxfId="875" priority="189" operator="containsText" text="1- Bajo">
      <formula>NOT(ISERROR(SEARCH("1- Bajo",F50)))</formula>
    </cfRule>
  </conditionalFormatting>
  <conditionalFormatting sqref="J50:J54">
    <cfRule type="containsText" dxfId="874" priority="179" operator="containsText" text="Bajo">
      <formula>NOT(ISERROR(SEARCH("Bajo",J50)))</formula>
    </cfRule>
    <cfRule type="containsText" dxfId="873" priority="180" operator="containsText" text="Moderado">
      <formula>NOT(ISERROR(SEARCH("Moderado",J50)))</formula>
    </cfRule>
    <cfRule type="containsText" dxfId="872" priority="181" operator="containsText" text="Alto">
      <formula>NOT(ISERROR(SEARCH("Alto",J50)))</formula>
    </cfRule>
    <cfRule type="containsText" dxfId="871"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870" priority="154" operator="containsText" text="Moderado">
      <formula>NOT(ISERROR(SEARCH("Moderado",M50)))</formula>
    </cfRule>
    <cfRule type="containsText" dxfId="869" priority="174" operator="containsText" text="Bajo">
      <formula>NOT(ISERROR(SEARCH("Bajo",M50)))</formula>
    </cfRule>
    <cfRule type="containsText" dxfId="868" priority="175" operator="containsText" text="Moderado">
      <formula>NOT(ISERROR(SEARCH("Moderado",M50)))</formula>
    </cfRule>
    <cfRule type="containsText" dxfId="867" priority="176" operator="containsText" text="Alto">
      <formula>NOT(ISERROR(SEARCH("Alto",M50)))</formula>
    </cfRule>
    <cfRule type="containsText" dxfId="866"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865" priority="168" operator="containsText" text="3- Moderado">
      <formula>NOT(ISERROR(SEARCH("3- Moderado",N50)))</formula>
    </cfRule>
    <cfRule type="containsText" dxfId="864" priority="169" operator="containsText" text="6- Moderado">
      <formula>NOT(ISERROR(SEARCH("6- Moderado",N50)))</formula>
    </cfRule>
    <cfRule type="containsText" dxfId="863" priority="170" operator="containsText" text="4- Moderado">
      <formula>NOT(ISERROR(SEARCH("4- Moderado",N50)))</formula>
    </cfRule>
    <cfRule type="containsText" dxfId="862" priority="171" operator="containsText" text="3- Bajo">
      <formula>NOT(ISERROR(SEARCH("3- Bajo",N50)))</formula>
    </cfRule>
    <cfRule type="containsText" dxfId="861" priority="172" operator="containsText" text="4- Bajo">
      <formula>NOT(ISERROR(SEARCH("4- Bajo",N50)))</formula>
    </cfRule>
    <cfRule type="containsText" dxfId="860" priority="173" operator="containsText" text="1- Bajo">
      <formula>NOT(ISERROR(SEARCH("1- Bajo",N50)))</formula>
    </cfRule>
  </conditionalFormatting>
  <conditionalFormatting sqref="H50:H54">
    <cfRule type="containsText" dxfId="859" priority="155" operator="containsText" text="Muy Alta">
      <formula>NOT(ISERROR(SEARCH("Muy Alta",H50)))</formula>
    </cfRule>
    <cfRule type="containsText" dxfId="858" priority="156" operator="containsText" text="Alta">
      <formula>NOT(ISERROR(SEARCH("Alta",H50)))</formula>
    </cfRule>
    <cfRule type="containsText" dxfId="857" priority="157" operator="containsText" text="Muy Alta">
      <formula>NOT(ISERROR(SEARCH("Muy Alta",H50)))</formula>
    </cfRule>
    <cfRule type="containsText" dxfId="856" priority="162" operator="containsText" text="Muy Baja">
      <formula>NOT(ISERROR(SEARCH("Muy Baja",H50)))</formula>
    </cfRule>
    <cfRule type="containsText" dxfId="855" priority="163" operator="containsText" text="Baja">
      <formula>NOT(ISERROR(SEARCH("Baja",H50)))</formula>
    </cfRule>
    <cfRule type="containsText" dxfId="854" priority="164" operator="containsText" text="Media">
      <formula>NOT(ISERROR(SEARCH("Media",H50)))</formula>
    </cfRule>
    <cfRule type="containsText" dxfId="853" priority="165" operator="containsText" text="Alta">
      <formula>NOT(ISERROR(SEARCH("Alta",H50)))</formula>
    </cfRule>
    <cfRule type="containsText" dxfId="852" priority="167" operator="containsText" text="Muy Alta">
      <formula>NOT(ISERROR(SEARCH("Muy Alta",H50)))</formula>
    </cfRule>
  </conditionalFormatting>
  <conditionalFormatting sqref="I50:I54">
    <cfRule type="containsText" dxfId="851" priority="158" operator="containsText" text="Catastrófico">
      <formula>NOT(ISERROR(SEARCH("Catastrófico",I50)))</formula>
    </cfRule>
    <cfRule type="containsText" dxfId="850" priority="159" operator="containsText" text="Mayor">
      <formula>NOT(ISERROR(SEARCH("Mayor",I50)))</formula>
    </cfRule>
    <cfRule type="containsText" dxfId="849" priority="160" operator="containsText" text="Menor">
      <formula>NOT(ISERROR(SEARCH("Menor",I50)))</formula>
    </cfRule>
    <cfRule type="containsText" dxfId="848" priority="161" operator="containsText" text="Leve">
      <formula>NOT(ISERROR(SEARCH("Leve",I50)))</formula>
    </cfRule>
    <cfRule type="containsText" dxfId="847" priority="166" operator="containsText" text="Moderado">
      <formula>NOT(ISERROR(SEARCH("Moderado",I50)))</formula>
    </cfRule>
  </conditionalFormatting>
  <conditionalFormatting sqref="K50:K54">
    <cfRule type="containsText" dxfId="846" priority="153" operator="containsText" text="Media">
      <formula>NOT(ISERROR(SEARCH("Media",K50)))</formula>
    </cfRule>
  </conditionalFormatting>
  <conditionalFormatting sqref="L50:L54">
    <cfRule type="containsText" dxfId="845" priority="152" operator="containsText" text="Moderado">
      <formula>NOT(ISERROR(SEARCH("Moderado",L50)))</formula>
    </cfRule>
  </conditionalFormatting>
  <conditionalFormatting sqref="J50:J54">
    <cfRule type="containsText" dxfId="844" priority="151" operator="containsText" text="Moderado">
      <formula>NOT(ISERROR(SEARCH("Moderado",J50)))</formula>
    </cfRule>
  </conditionalFormatting>
  <conditionalFormatting sqref="J50:J54">
    <cfRule type="containsText" dxfId="843" priority="149" operator="containsText" text="Bajo">
      <formula>NOT(ISERROR(SEARCH("Bajo",J50)))</formula>
    </cfRule>
    <cfRule type="containsText" dxfId="842" priority="150" operator="containsText" text="Extremo">
      <formula>NOT(ISERROR(SEARCH("Extremo",J50)))</formula>
    </cfRule>
  </conditionalFormatting>
  <conditionalFormatting sqref="K50:K54">
    <cfRule type="containsText" dxfId="841" priority="147" operator="containsText" text="Baja">
      <formula>NOT(ISERROR(SEARCH("Baja",K50)))</formula>
    </cfRule>
    <cfRule type="containsText" dxfId="840" priority="148" operator="containsText" text="Muy Baja">
      <formula>NOT(ISERROR(SEARCH("Muy Baja",K50)))</formula>
    </cfRule>
  </conditionalFormatting>
  <conditionalFormatting sqref="K50:K54">
    <cfRule type="containsText" dxfId="839" priority="145" operator="containsText" text="Muy Alta">
      <formula>NOT(ISERROR(SEARCH("Muy Alta",K50)))</formula>
    </cfRule>
    <cfRule type="containsText" dxfId="838" priority="146" operator="containsText" text="Alta">
      <formula>NOT(ISERROR(SEARCH("Alta",K50)))</formula>
    </cfRule>
  </conditionalFormatting>
  <conditionalFormatting sqref="L50:L54">
    <cfRule type="containsText" dxfId="837" priority="141" operator="containsText" text="Catastrófico">
      <formula>NOT(ISERROR(SEARCH("Catastrófico",L50)))</formula>
    </cfRule>
    <cfRule type="containsText" dxfId="836" priority="142" operator="containsText" text="Mayor">
      <formula>NOT(ISERROR(SEARCH("Mayor",L50)))</formula>
    </cfRule>
    <cfRule type="containsText" dxfId="835" priority="143" operator="containsText" text="Menor">
      <formula>NOT(ISERROR(SEARCH("Menor",L50)))</formula>
    </cfRule>
    <cfRule type="containsText" dxfId="834" priority="144" operator="containsText" text="Leve">
      <formula>NOT(ISERROR(SEARCH("Leve",L50)))</formula>
    </cfRule>
  </conditionalFormatting>
  <conditionalFormatting sqref="K55:L55 K60:L60">
    <cfRule type="containsText" dxfId="833" priority="135" operator="containsText" text="3- Moderado">
      <formula>NOT(ISERROR(SEARCH("3- Moderado",K55)))</formula>
    </cfRule>
    <cfRule type="containsText" dxfId="832" priority="136" operator="containsText" text="6- Moderado">
      <formula>NOT(ISERROR(SEARCH("6- Moderado",K55)))</formula>
    </cfRule>
    <cfRule type="containsText" dxfId="831" priority="137" operator="containsText" text="4- Moderado">
      <formula>NOT(ISERROR(SEARCH("4- Moderado",K55)))</formula>
    </cfRule>
    <cfRule type="containsText" dxfId="830" priority="138" operator="containsText" text="3- Bajo">
      <formula>NOT(ISERROR(SEARCH("3- Bajo",K55)))</formula>
    </cfRule>
    <cfRule type="containsText" dxfId="829" priority="139" operator="containsText" text="4- Bajo">
      <formula>NOT(ISERROR(SEARCH("4- Bajo",K55)))</formula>
    </cfRule>
    <cfRule type="containsText" dxfId="828" priority="140" operator="containsText" text="1- Bajo">
      <formula>NOT(ISERROR(SEARCH("1- Bajo",K55)))</formula>
    </cfRule>
  </conditionalFormatting>
  <conditionalFormatting sqref="H55:I55 H60:I60">
    <cfRule type="containsText" dxfId="827" priority="129" operator="containsText" text="3- Moderado">
      <formula>NOT(ISERROR(SEARCH("3- Moderado",H55)))</formula>
    </cfRule>
    <cfRule type="containsText" dxfId="826" priority="130" operator="containsText" text="6- Moderado">
      <formula>NOT(ISERROR(SEARCH("6- Moderado",H55)))</formula>
    </cfRule>
    <cfRule type="containsText" dxfId="825" priority="131" operator="containsText" text="4- Moderado">
      <formula>NOT(ISERROR(SEARCH("4- Moderado",H55)))</formula>
    </cfRule>
    <cfRule type="containsText" dxfId="824" priority="132" operator="containsText" text="3- Bajo">
      <formula>NOT(ISERROR(SEARCH("3- Bajo",H55)))</formula>
    </cfRule>
    <cfRule type="containsText" dxfId="823" priority="133" operator="containsText" text="4- Bajo">
      <formula>NOT(ISERROR(SEARCH("4- Bajo",H55)))</formula>
    </cfRule>
    <cfRule type="containsText" dxfId="822" priority="134" operator="containsText" text="1- Bajo">
      <formula>NOT(ISERROR(SEARCH("1- Bajo",H55)))</formula>
    </cfRule>
  </conditionalFormatting>
  <conditionalFormatting sqref="A55 C55:E55 A60 C60:E60">
    <cfRule type="containsText" dxfId="821" priority="123" operator="containsText" text="3- Moderado">
      <formula>NOT(ISERROR(SEARCH("3- Moderado",A55)))</formula>
    </cfRule>
    <cfRule type="containsText" dxfId="820" priority="124" operator="containsText" text="6- Moderado">
      <formula>NOT(ISERROR(SEARCH("6- Moderado",A55)))</formula>
    </cfRule>
    <cfRule type="containsText" dxfId="819" priority="125" operator="containsText" text="4- Moderado">
      <formula>NOT(ISERROR(SEARCH("4- Moderado",A55)))</formula>
    </cfRule>
    <cfRule type="containsText" dxfId="818" priority="126" operator="containsText" text="3- Bajo">
      <formula>NOT(ISERROR(SEARCH("3- Bajo",A55)))</formula>
    </cfRule>
    <cfRule type="containsText" dxfId="817" priority="127" operator="containsText" text="4- Bajo">
      <formula>NOT(ISERROR(SEARCH("4- Bajo",A55)))</formula>
    </cfRule>
    <cfRule type="containsText" dxfId="816" priority="128" operator="containsText" text="1- Bajo">
      <formula>NOT(ISERROR(SEARCH("1- Bajo",A55)))</formula>
    </cfRule>
  </conditionalFormatting>
  <conditionalFormatting sqref="F55:G55 F60:G60">
    <cfRule type="containsText" dxfId="815" priority="117" operator="containsText" text="3- Moderado">
      <formula>NOT(ISERROR(SEARCH("3- Moderado",F55)))</formula>
    </cfRule>
    <cfRule type="containsText" dxfId="814" priority="118" operator="containsText" text="6- Moderado">
      <formula>NOT(ISERROR(SEARCH("6- Moderado",F55)))</formula>
    </cfRule>
    <cfRule type="containsText" dxfId="813" priority="119" operator="containsText" text="4- Moderado">
      <formula>NOT(ISERROR(SEARCH("4- Moderado",F55)))</formula>
    </cfRule>
    <cfRule type="containsText" dxfId="812" priority="120" operator="containsText" text="3- Bajo">
      <formula>NOT(ISERROR(SEARCH("3- Bajo",F55)))</formula>
    </cfRule>
    <cfRule type="containsText" dxfId="811" priority="121" operator="containsText" text="4- Bajo">
      <formula>NOT(ISERROR(SEARCH("4- Bajo",F55)))</formula>
    </cfRule>
    <cfRule type="containsText" dxfId="810" priority="122" operator="containsText" text="1- Bajo">
      <formula>NOT(ISERROR(SEARCH("1- Bajo",F55)))</formula>
    </cfRule>
  </conditionalFormatting>
  <conditionalFormatting sqref="J55:J64">
    <cfRule type="containsText" dxfId="809" priority="112" operator="containsText" text="Bajo">
      <formula>NOT(ISERROR(SEARCH("Bajo",J55)))</formula>
    </cfRule>
    <cfRule type="containsText" dxfId="808" priority="113" operator="containsText" text="Moderado">
      <formula>NOT(ISERROR(SEARCH("Moderado",J55)))</formula>
    </cfRule>
    <cfRule type="containsText" dxfId="807" priority="114" operator="containsText" text="Alto">
      <formula>NOT(ISERROR(SEARCH("Alto",J55)))</formula>
    </cfRule>
    <cfRule type="containsText" dxfId="806" priority="115" operator="containsText" text="Extremo">
      <formula>NOT(ISERROR(SEARCH("Extremo",J55)))</formula>
    </cfRule>
    <cfRule type="colorScale" priority="116">
      <colorScale>
        <cfvo type="min"/>
        <cfvo type="max"/>
        <color rgb="FFFF7128"/>
        <color rgb="FFFFEF9C"/>
      </colorScale>
    </cfRule>
  </conditionalFormatting>
  <conditionalFormatting sqref="M55:M64">
    <cfRule type="containsText" dxfId="805" priority="87" operator="containsText" text="Moderado">
      <formula>NOT(ISERROR(SEARCH("Moderado",M55)))</formula>
    </cfRule>
    <cfRule type="containsText" dxfId="804" priority="107" operator="containsText" text="Bajo">
      <formula>NOT(ISERROR(SEARCH("Bajo",M55)))</formula>
    </cfRule>
    <cfRule type="containsText" dxfId="803" priority="108" operator="containsText" text="Moderado">
      <formula>NOT(ISERROR(SEARCH("Moderado",M55)))</formula>
    </cfRule>
    <cfRule type="containsText" dxfId="802" priority="109" operator="containsText" text="Alto">
      <formula>NOT(ISERROR(SEARCH("Alto",M55)))</formula>
    </cfRule>
    <cfRule type="containsText" dxfId="801" priority="110" operator="containsText" text="Extremo">
      <formula>NOT(ISERROR(SEARCH("Extremo",M55)))</formula>
    </cfRule>
    <cfRule type="colorScale" priority="111">
      <colorScale>
        <cfvo type="min"/>
        <cfvo type="max"/>
        <color rgb="FFFF7128"/>
        <color rgb="FFFFEF9C"/>
      </colorScale>
    </cfRule>
  </conditionalFormatting>
  <conditionalFormatting sqref="N55 N60">
    <cfRule type="containsText" dxfId="800" priority="101" operator="containsText" text="3- Moderado">
      <formula>NOT(ISERROR(SEARCH("3- Moderado",N55)))</formula>
    </cfRule>
    <cfRule type="containsText" dxfId="799" priority="102" operator="containsText" text="6- Moderado">
      <formula>NOT(ISERROR(SEARCH("6- Moderado",N55)))</formula>
    </cfRule>
    <cfRule type="containsText" dxfId="798" priority="103" operator="containsText" text="4- Moderado">
      <formula>NOT(ISERROR(SEARCH("4- Moderado",N55)))</formula>
    </cfRule>
    <cfRule type="containsText" dxfId="797" priority="104" operator="containsText" text="3- Bajo">
      <formula>NOT(ISERROR(SEARCH("3- Bajo",N55)))</formula>
    </cfRule>
    <cfRule type="containsText" dxfId="796" priority="105" operator="containsText" text="4- Bajo">
      <formula>NOT(ISERROR(SEARCH("4- Bajo",N55)))</formula>
    </cfRule>
    <cfRule type="containsText" dxfId="795" priority="106" operator="containsText" text="1- Bajo">
      <formula>NOT(ISERROR(SEARCH("1- Bajo",N55)))</formula>
    </cfRule>
  </conditionalFormatting>
  <conditionalFormatting sqref="H55:H64">
    <cfRule type="containsText" dxfId="794" priority="88" operator="containsText" text="Muy Alta">
      <formula>NOT(ISERROR(SEARCH("Muy Alta",H55)))</formula>
    </cfRule>
    <cfRule type="containsText" dxfId="793" priority="89" operator="containsText" text="Alta">
      <formula>NOT(ISERROR(SEARCH("Alta",H55)))</formula>
    </cfRule>
    <cfRule type="containsText" dxfId="792" priority="90" operator="containsText" text="Muy Alta">
      <formula>NOT(ISERROR(SEARCH("Muy Alta",H55)))</formula>
    </cfRule>
    <cfRule type="containsText" dxfId="791" priority="95" operator="containsText" text="Muy Baja">
      <formula>NOT(ISERROR(SEARCH("Muy Baja",H55)))</formula>
    </cfRule>
    <cfRule type="containsText" dxfId="790" priority="96" operator="containsText" text="Baja">
      <formula>NOT(ISERROR(SEARCH("Baja",H55)))</formula>
    </cfRule>
    <cfRule type="containsText" dxfId="789" priority="97" operator="containsText" text="Media">
      <formula>NOT(ISERROR(SEARCH("Media",H55)))</formula>
    </cfRule>
    <cfRule type="containsText" dxfId="788" priority="98" operator="containsText" text="Alta">
      <formula>NOT(ISERROR(SEARCH("Alta",H55)))</formula>
    </cfRule>
    <cfRule type="containsText" dxfId="787" priority="100" operator="containsText" text="Muy Alta">
      <formula>NOT(ISERROR(SEARCH("Muy Alta",H55)))</formula>
    </cfRule>
  </conditionalFormatting>
  <conditionalFormatting sqref="I55:I64">
    <cfRule type="containsText" dxfId="786" priority="91" operator="containsText" text="Catastrófico">
      <formula>NOT(ISERROR(SEARCH("Catastrófico",I55)))</formula>
    </cfRule>
    <cfRule type="containsText" dxfId="785" priority="92" operator="containsText" text="Mayor">
      <formula>NOT(ISERROR(SEARCH("Mayor",I55)))</formula>
    </cfRule>
    <cfRule type="containsText" dxfId="784" priority="93" operator="containsText" text="Menor">
      <formula>NOT(ISERROR(SEARCH("Menor",I55)))</formula>
    </cfRule>
    <cfRule type="containsText" dxfId="783" priority="94" operator="containsText" text="Leve">
      <formula>NOT(ISERROR(SEARCH("Leve",I55)))</formula>
    </cfRule>
    <cfRule type="containsText" dxfId="782" priority="99" operator="containsText" text="Moderado">
      <formula>NOT(ISERROR(SEARCH("Moderado",I55)))</formula>
    </cfRule>
  </conditionalFormatting>
  <conditionalFormatting sqref="K55:K64">
    <cfRule type="containsText" dxfId="781" priority="86" operator="containsText" text="Media">
      <formula>NOT(ISERROR(SEARCH("Media",K55)))</formula>
    </cfRule>
  </conditionalFormatting>
  <conditionalFormatting sqref="L55:L64">
    <cfRule type="containsText" dxfId="780" priority="85" operator="containsText" text="Moderado">
      <formula>NOT(ISERROR(SEARCH("Moderado",L55)))</formula>
    </cfRule>
  </conditionalFormatting>
  <conditionalFormatting sqref="J55:J64">
    <cfRule type="containsText" dxfId="779" priority="84" operator="containsText" text="Moderado">
      <formula>NOT(ISERROR(SEARCH("Moderado",J55)))</formula>
    </cfRule>
  </conditionalFormatting>
  <conditionalFormatting sqref="J55:J64">
    <cfRule type="containsText" dxfId="778" priority="82" operator="containsText" text="Bajo">
      <formula>NOT(ISERROR(SEARCH("Bajo",J55)))</formula>
    </cfRule>
    <cfRule type="containsText" dxfId="777" priority="83" operator="containsText" text="Extremo">
      <formula>NOT(ISERROR(SEARCH("Extremo",J55)))</formula>
    </cfRule>
  </conditionalFormatting>
  <conditionalFormatting sqref="K55:K64">
    <cfRule type="containsText" dxfId="776" priority="80" operator="containsText" text="Baja">
      <formula>NOT(ISERROR(SEARCH("Baja",K55)))</formula>
    </cfRule>
    <cfRule type="containsText" dxfId="775" priority="81" operator="containsText" text="Muy Baja">
      <formula>NOT(ISERROR(SEARCH("Muy Baja",K55)))</formula>
    </cfRule>
  </conditionalFormatting>
  <conditionalFormatting sqref="K55:K64">
    <cfRule type="containsText" dxfId="774" priority="78" operator="containsText" text="Muy Alta">
      <formula>NOT(ISERROR(SEARCH("Muy Alta",K55)))</formula>
    </cfRule>
    <cfRule type="containsText" dxfId="773" priority="79" operator="containsText" text="Alta">
      <formula>NOT(ISERROR(SEARCH("Alta",K55)))</formula>
    </cfRule>
  </conditionalFormatting>
  <conditionalFormatting sqref="L55:L64">
    <cfRule type="containsText" dxfId="772" priority="74" operator="containsText" text="Catastrófico">
      <formula>NOT(ISERROR(SEARCH("Catastrófico",L55)))</formula>
    </cfRule>
    <cfRule type="containsText" dxfId="771" priority="75" operator="containsText" text="Mayor">
      <formula>NOT(ISERROR(SEARCH("Mayor",L55)))</formula>
    </cfRule>
    <cfRule type="containsText" dxfId="770" priority="76" operator="containsText" text="Menor">
      <formula>NOT(ISERROR(SEARCH("Menor",L55)))</formula>
    </cfRule>
    <cfRule type="containsText" dxfId="769" priority="77" operator="containsText" text="Leve">
      <formula>NOT(ISERROR(SEARCH("Leve",L55)))</formula>
    </cfRule>
  </conditionalFormatting>
  <conditionalFormatting sqref="K25:L25">
    <cfRule type="containsText" dxfId="768" priority="68" operator="containsText" text="3- Moderado">
      <formula>NOT(ISERROR(SEARCH("3- Moderado",K25)))</formula>
    </cfRule>
    <cfRule type="containsText" dxfId="767" priority="69" operator="containsText" text="6- Moderado">
      <formula>NOT(ISERROR(SEARCH("6- Moderado",K25)))</formula>
    </cfRule>
    <cfRule type="containsText" dxfId="766" priority="70" operator="containsText" text="4- Moderado">
      <formula>NOT(ISERROR(SEARCH("4- Moderado",K25)))</formula>
    </cfRule>
    <cfRule type="containsText" dxfId="765" priority="71" operator="containsText" text="3- Bajo">
      <formula>NOT(ISERROR(SEARCH("3- Bajo",K25)))</formula>
    </cfRule>
    <cfRule type="containsText" dxfId="764" priority="72" operator="containsText" text="4- Bajo">
      <formula>NOT(ISERROR(SEARCH("4- Bajo",K25)))</formula>
    </cfRule>
    <cfRule type="containsText" dxfId="763" priority="73" operator="containsText" text="1- Bajo">
      <formula>NOT(ISERROR(SEARCH("1- Bajo",K25)))</formula>
    </cfRule>
  </conditionalFormatting>
  <conditionalFormatting sqref="H25:I25">
    <cfRule type="containsText" dxfId="762" priority="62" operator="containsText" text="3- Moderado">
      <formula>NOT(ISERROR(SEARCH("3- Moderado",H25)))</formula>
    </cfRule>
    <cfRule type="containsText" dxfId="761" priority="63" operator="containsText" text="6- Moderado">
      <formula>NOT(ISERROR(SEARCH("6- Moderado",H25)))</formula>
    </cfRule>
    <cfRule type="containsText" dxfId="760" priority="64" operator="containsText" text="4- Moderado">
      <formula>NOT(ISERROR(SEARCH("4- Moderado",H25)))</formula>
    </cfRule>
    <cfRule type="containsText" dxfId="759" priority="65" operator="containsText" text="3- Bajo">
      <formula>NOT(ISERROR(SEARCH("3- Bajo",H25)))</formula>
    </cfRule>
    <cfRule type="containsText" dxfId="758" priority="66" operator="containsText" text="4- Bajo">
      <formula>NOT(ISERROR(SEARCH("4- Bajo",H25)))</formula>
    </cfRule>
    <cfRule type="containsText" dxfId="757" priority="67" operator="containsText" text="1- Bajo">
      <formula>NOT(ISERROR(SEARCH("1- Bajo",H25)))</formula>
    </cfRule>
  </conditionalFormatting>
  <conditionalFormatting sqref="A25 C25:E25">
    <cfRule type="containsText" dxfId="756" priority="56" operator="containsText" text="3- Moderado">
      <formula>NOT(ISERROR(SEARCH("3- Moderado",A25)))</formula>
    </cfRule>
    <cfRule type="containsText" dxfId="755" priority="57" operator="containsText" text="6- Moderado">
      <formula>NOT(ISERROR(SEARCH("6- Moderado",A25)))</formula>
    </cfRule>
    <cfRule type="containsText" dxfId="754" priority="58" operator="containsText" text="4- Moderado">
      <formula>NOT(ISERROR(SEARCH("4- Moderado",A25)))</formula>
    </cfRule>
    <cfRule type="containsText" dxfId="753" priority="59" operator="containsText" text="3- Bajo">
      <formula>NOT(ISERROR(SEARCH("3- Bajo",A25)))</formula>
    </cfRule>
    <cfRule type="containsText" dxfId="752" priority="60" operator="containsText" text="4- Bajo">
      <formula>NOT(ISERROR(SEARCH("4- Bajo",A25)))</formula>
    </cfRule>
    <cfRule type="containsText" dxfId="751" priority="61" operator="containsText" text="1- Bajo">
      <formula>NOT(ISERROR(SEARCH("1- Bajo",A25)))</formula>
    </cfRule>
  </conditionalFormatting>
  <conditionalFormatting sqref="F25:G25">
    <cfRule type="containsText" dxfId="750" priority="50" operator="containsText" text="3- Moderado">
      <formula>NOT(ISERROR(SEARCH("3- Moderado",F25)))</formula>
    </cfRule>
    <cfRule type="containsText" dxfId="749" priority="51" operator="containsText" text="6- Moderado">
      <formula>NOT(ISERROR(SEARCH("6- Moderado",F25)))</formula>
    </cfRule>
    <cfRule type="containsText" dxfId="748" priority="52" operator="containsText" text="4- Moderado">
      <formula>NOT(ISERROR(SEARCH("4- Moderado",F25)))</formula>
    </cfRule>
    <cfRule type="containsText" dxfId="747" priority="53" operator="containsText" text="3- Bajo">
      <formula>NOT(ISERROR(SEARCH("3- Bajo",F25)))</formula>
    </cfRule>
    <cfRule type="containsText" dxfId="746" priority="54" operator="containsText" text="4- Bajo">
      <formula>NOT(ISERROR(SEARCH("4- Bajo",F25)))</formula>
    </cfRule>
    <cfRule type="containsText" dxfId="745" priority="55" operator="containsText" text="1- Bajo">
      <formula>NOT(ISERROR(SEARCH("1- Bajo",F25)))</formula>
    </cfRule>
  </conditionalFormatting>
  <conditionalFormatting sqref="J25:J29">
    <cfRule type="containsText" dxfId="744" priority="45" operator="containsText" text="Bajo">
      <formula>NOT(ISERROR(SEARCH("Bajo",J25)))</formula>
    </cfRule>
    <cfRule type="containsText" dxfId="743" priority="46" operator="containsText" text="Moderado">
      <formula>NOT(ISERROR(SEARCH("Moderado",J25)))</formula>
    </cfRule>
    <cfRule type="containsText" dxfId="742" priority="47" operator="containsText" text="Alto">
      <formula>NOT(ISERROR(SEARCH("Alto",J25)))</formula>
    </cfRule>
    <cfRule type="containsText" dxfId="741"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740" priority="20" operator="containsText" text="Moderado">
      <formula>NOT(ISERROR(SEARCH("Moderado",M25)))</formula>
    </cfRule>
    <cfRule type="containsText" dxfId="739" priority="40" operator="containsText" text="Bajo">
      <formula>NOT(ISERROR(SEARCH("Bajo",M25)))</formula>
    </cfRule>
    <cfRule type="containsText" dxfId="738" priority="41" operator="containsText" text="Moderado">
      <formula>NOT(ISERROR(SEARCH("Moderado",M25)))</formula>
    </cfRule>
    <cfRule type="containsText" dxfId="737" priority="42" operator="containsText" text="Alto">
      <formula>NOT(ISERROR(SEARCH("Alto",M25)))</formula>
    </cfRule>
    <cfRule type="containsText" dxfId="736"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735" priority="34" operator="containsText" text="3- Moderado">
      <formula>NOT(ISERROR(SEARCH("3- Moderado",N25)))</formula>
    </cfRule>
    <cfRule type="containsText" dxfId="734" priority="35" operator="containsText" text="6- Moderado">
      <formula>NOT(ISERROR(SEARCH("6- Moderado",N25)))</formula>
    </cfRule>
    <cfRule type="containsText" dxfId="733" priority="36" operator="containsText" text="4- Moderado">
      <formula>NOT(ISERROR(SEARCH("4- Moderado",N25)))</formula>
    </cfRule>
    <cfRule type="containsText" dxfId="732" priority="37" operator="containsText" text="3- Bajo">
      <formula>NOT(ISERROR(SEARCH("3- Bajo",N25)))</formula>
    </cfRule>
    <cfRule type="containsText" dxfId="731" priority="38" operator="containsText" text="4- Bajo">
      <formula>NOT(ISERROR(SEARCH("4- Bajo",N25)))</formula>
    </cfRule>
    <cfRule type="containsText" dxfId="730" priority="39" operator="containsText" text="1- Bajo">
      <formula>NOT(ISERROR(SEARCH("1- Bajo",N25)))</formula>
    </cfRule>
  </conditionalFormatting>
  <conditionalFormatting sqref="H25:H29">
    <cfRule type="containsText" dxfId="729" priority="21" operator="containsText" text="Muy Alta">
      <formula>NOT(ISERROR(SEARCH("Muy Alta",H25)))</formula>
    </cfRule>
    <cfRule type="containsText" dxfId="728" priority="22" operator="containsText" text="Alta">
      <formula>NOT(ISERROR(SEARCH("Alta",H25)))</formula>
    </cfRule>
    <cfRule type="containsText" dxfId="727" priority="23" operator="containsText" text="Muy Alta">
      <formula>NOT(ISERROR(SEARCH("Muy Alta",H25)))</formula>
    </cfRule>
    <cfRule type="containsText" dxfId="726" priority="28" operator="containsText" text="Muy Baja">
      <formula>NOT(ISERROR(SEARCH("Muy Baja",H25)))</formula>
    </cfRule>
    <cfRule type="containsText" dxfId="725" priority="29" operator="containsText" text="Baja">
      <formula>NOT(ISERROR(SEARCH("Baja",H25)))</formula>
    </cfRule>
    <cfRule type="containsText" dxfId="724" priority="30" operator="containsText" text="Media">
      <formula>NOT(ISERROR(SEARCH("Media",H25)))</formula>
    </cfRule>
    <cfRule type="containsText" dxfId="723" priority="31" operator="containsText" text="Alta">
      <formula>NOT(ISERROR(SEARCH("Alta",H25)))</formula>
    </cfRule>
    <cfRule type="containsText" dxfId="722" priority="33" operator="containsText" text="Muy Alta">
      <formula>NOT(ISERROR(SEARCH("Muy Alta",H25)))</formula>
    </cfRule>
  </conditionalFormatting>
  <conditionalFormatting sqref="I25:I29">
    <cfRule type="containsText" dxfId="721" priority="24" operator="containsText" text="Catastrófico">
      <formula>NOT(ISERROR(SEARCH("Catastrófico",I25)))</formula>
    </cfRule>
    <cfRule type="containsText" dxfId="720" priority="25" operator="containsText" text="Mayor">
      <formula>NOT(ISERROR(SEARCH("Mayor",I25)))</formula>
    </cfRule>
    <cfRule type="containsText" dxfId="719" priority="26" operator="containsText" text="Menor">
      <formula>NOT(ISERROR(SEARCH("Menor",I25)))</formula>
    </cfRule>
    <cfRule type="containsText" dxfId="718" priority="27" operator="containsText" text="Leve">
      <formula>NOT(ISERROR(SEARCH("Leve",I25)))</formula>
    </cfRule>
    <cfRule type="containsText" dxfId="717" priority="32" operator="containsText" text="Moderado">
      <formula>NOT(ISERROR(SEARCH("Moderado",I25)))</formula>
    </cfRule>
  </conditionalFormatting>
  <conditionalFormatting sqref="K25:K29">
    <cfRule type="containsText" dxfId="716" priority="19" operator="containsText" text="Media">
      <formula>NOT(ISERROR(SEARCH("Media",K25)))</formula>
    </cfRule>
  </conditionalFormatting>
  <conditionalFormatting sqref="L25:L29">
    <cfRule type="containsText" dxfId="715" priority="18" operator="containsText" text="Moderado">
      <formula>NOT(ISERROR(SEARCH("Moderado",L25)))</formula>
    </cfRule>
  </conditionalFormatting>
  <conditionalFormatting sqref="J25:J29">
    <cfRule type="containsText" dxfId="714" priority="17" operator="containsText" text="Moderado">
      <formula>NOT(ISERROR(SEARCH("Moderado",J25)))</formula>
    </cfRule>
  </conditionalFormatting>
  <conditionalFormatting sqref="J25:J29">
    <cfRule type="containsText" dxfId="713" priority="15" operator="containsText" text="Bajo">
      <formula>NOT(ISERROR(SEARCH("Bajo",J25)))</formula>
    </cfRule>
    <cfRule type="containsText" dxfId="712" priority="16" operator="containsText" text="Extremo">
      <formula>NOT(ISERROR(SEARCH("Extremo",J25)))</formula>
    </cfRule>
  </conditionalFormatting>
  <conditionalFormatting sqref="K25:K29">
    <cfRule type="containsText" dxfId="711" priority="13" operator="containsText" text="Baja">
      <formula>NOT(ISERROR(SEARCH("Baja",K25)))</formula>
    </cfRule>
    <cfRule type="containsText" dxfId="710" priority="14" operator="containsText" text="Muy Baja">
      <formula>NOT(ISERROR(SEARCH("Muy Baja",K25)))</formula>
    </cfRule>
  </conditionalFormatting>
  <conditionalFormatting sqref="K25:K29">
    <cfRule type="containsText" dxfId="709" priority="11" operator="containsText" text="Muy Alta">
      <formula>NOT(ISERROR(SEARCH("Muy Alta",K25)))</formula>
    </cfRule>
    <cfRule type="containsText" dxfId="708" priority="12" operator="containsText" text="Alta">
      <formula>NOT(ISERROR(SEARCH("Alta",K25)))</formula>
    </cfRule>
  </conditionalFormatting>
  <conditionalFormatting sqref="L25:L29">
    <cfRule type="containsText" dxfId="707" priority="7" operator="containsText" text="Catastrófico">
      <formula>NOT(ISERROR(SEARCH("Catastrófico",L25)))</formula>
    </cfRule>
    <cfRule type="containsText" dxfId="706" priority="8" operator="containsText" text="Mayor">
      <formula>NOT(ISERROR(SEARCH("Mayor",L25)))</formula>
    </cfRule>
    <cfRule type="containsText" dxfId="705" priority="9" operator="containsText" text="Menor">
      <formula>NOT(ISERROR(SEARCH("Menor",L25)))</formula>
    </cfRule>
    <cfRule type="containsText" dxfId="704" priority="10" operator="containsText" text="Leve">
      <formula>NOT(ISERROR(SEARCH("Leve",L25)))</formula>
    </cfRule>
  </conditionalFormatting>
  <conditionalFormatting sqref="B10 B15 B20 B25 B30 B35 B40 B45 B50 B55 B60">
    <cfRule type="containsText" dxfId="703" priority="1" operator="containsText" text="3- Moderado">
      <formula>NOT(ISERROR(SEARCH("3- Moderado",B10)))</formula>
    </cfRule>
    <cfRule type="containsText" dxfId="702" priority="2" operator="containsText" text="6- Moderado">
      <formula>NOT(ISERROR(SEARCH("6- Moderado",B10)))</formula>
    </cfRule>
    <cfRule type="containsText" dxfId="701" priority="3" operator="containsText" text="4- Moderado">
      <formula>NOT(ISERROR(SEARCH("4- Moderado",B10)))</formula>
    </cfRule>
    <cfRule type="containsText" dxfId="700" priority="4" operator="containsText" text="3- Bajo">
      <formula>NOT(ISERROR(SEARCH("3- Bajo",B10)))</formula>
    </cfRule>
    <cfRule type="containsText" dxfId="699" priority="5" operator="containsText" text="4- Bajo">
      <formula>NOT(ISERROR(SEARCH("4- Bajo",B10)))</formula>
    </cfRule>
    <cfRule type="containsText" dxfId="698" priority="6" operator="containsText" text="1- Bajo">
      <formula>NOT(ISERROR(SEARCH("1- Bajo",B10)))</formula>
    </cfRule>
  </conditionalFormatting>
  <dataValidations count="7">
    <dataValidation allowBlank="1" showInputMessage="1" showErrorMessage="1" prompt="Seleccionar el tipo de riesgo teniendo en cuenta que  factor organizaconal afecta. Ver explicacion en hoja " sqref="E8" xr:uid="{00000000-0002-0000-0E00-000000000000}"/>
    <dataValidation allowBlank="1" showInputMessage="1" showErrorMessage="1" prompt="Registrar qué factor  que ocasina el riesgo: un facot identtficado el contexto._x000a_O  personas, recursos, estilo de direccion , factores externos, , codiciones ambientales" sqref="F8:G8" xr:uid="{00000000-0002-0000-0E00-000001000000}"/>
    <dataValidation allowBlank="1" showInputMessage="1" showErrorMessage="1" prompt="Que tan factible es que materialize el riesgo?" sqref="H8" xr:uid="{00000000-0002-0000-0E00-000002000000}"/>
    <dataValidation allowBlank="1" showInputMessage="1" showErrorMessage="1" prompt="El grado de afectación puede ser " sqref="I8" xr:uid="{00000000-0002-0000-0E00-000003000000}"/>
    <dataValidation allowBlank="1" showInputMessage="1" showErrorMessage="1" prompt="Describir las actividades que se van a desarrollar para el proyecto" sqref="O7" xr:uid="{00000000-0002-0000-0E00-000004000000}"/>
    <dataValidation allowBlank="1" showInputMessage="1" showErrorMessage="1" prompt="Seleccionar si el responsable es el responsable de las acciones es el nivel central" sqref="P7:P8" xr:uid="{00000000-0002-0000-0E00-000005000000}"/>
    <dataValidation allowBlank="1" showInputMessage="1" showErrorMessage="1" prompt="seleccionar si el responsable de ejecutar las acciones es el nivel central" sqref="Q8:R8" xr:uid="{00000000-0002-0000-0E00-000006000000}"/>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39997558519241921"/>
  </sheetPr>
  <dimension ref="A1:JS64"/>
  <sheetViews>
    <sheetView topLeftCell="A55" zoomScale="71" zoomScaleNormal="71" workbookViewId="0">
      <selection activeCell="A65" sqref="A65"/>
    </sheetView>
  </sheetViews>
  <sheetFormatPr defaultColWidth="11.42578125" defaultRowHeight="15"/>
  <cols>
    <col min="1" max="2" width="18.42578125" style="77" customWidth="1"/>
    <col min="3" max="3" width="15.5703125" customWidth="1"/>
    <col min="4" max="4" width="27.5703125" style="77" customWidth="1"/>
    <col min="5" max="5" width="18" style="169" customWidth="1"/>
    <col min="6" max="6" width="40.140625" customWidth="1"/>
    <col min="7" max="7" width="20.42578125" customWidth="1"/>
    <col min="8" max="8" width="10.42578125" style="170" customWidth="1"/>
    <col min="9" max="9" width="11.42578125" style="170" customWidth="1"/>
    <col min="10" max="10" width="10.140625" style="171" customWidth="1"/>
    <col min="11" max="11" width="11.42578125" style="170" customWidth="1"/>
    <col min="12" max="12" width="10.85546875" style="170" customWidth="1"/>
    <col min="13" max="13" width="18.28515625" style="170"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6"/>
  </cols>
  <sheetData>
    <row r="1" spans="1:279" s="142" customFormat="1" ht="16.5" customHeight="1">
      <c r="A1" s="387"/>
      <c r="B1" s="388"/>
      <c r="C1" s="388"/>
      <c r="D1" s="510" t="s">
        <v>691</v>
      </c>
      <c r="E1" s="510"/>
      <c r="F1" s="510"/>
      <c r="G1" s="510"/>
      <c r="H1" s="510"/>
      <c r="I1" s="510"/>
      <c r="J1" s="510"/>
      <c r="K1" s="510"/>
      <c r="L1" s="510"/>
      <c r="M1" s="510"/>
      <c r="N1" s="510"/>
      <c r="O1" s="510"/>
      <c r="P1" s="510"/>
      <c r="Q1" s="511"/>
      <c r="R1" s="226"/>
      <c r="S1" s="379" t="s">
        <v>250</v>
      </c>
      <c r="T1" s="379"/>
      <c r="U1" s="379"/>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41"/>
      <c r="BW1" s="141"/>
      <c r="BX1" s="141"/>
      <c r="BY1" s="141"/>
      <c r="BZ1" s="141"/>
      <c r="CA1" s="141"/>
      <c r="CB1" s="141"/>
      <c r="CC1" s="141"/>
      <c r="CD1" s="141"/>
      <c r="CE1" s="141"/>
      <c r="CF1" s="141"/>
      <c r="CG1" s="141"/>
      <c r="CH1" s="141"/>
      <c r="CI1" s="141"/>
      <c r="CJ1" s="141"/>
      <c r="CK1" s="141"/>
      <c r="CL1" s="141"/>
      <c r="CM1" s="141"/>
      <c r="CN1" s="141"/>
      <c r="CO1" s="141"/>
      <c r="CP1" s="141"/>
      <c r="CQ1" s="141"/>
      <c r="CR1" s="141"/>
      <c r="CS1" s="141"/>
      <c r="CT1" s="141"/>
      <c r="CU1" s="141"/>
      <c r="CV1" s="141"/>
      <c r="CW1" s="141"/>
      <c r="CX1" s="141"/>
      <c r="CY1" s="141"/>
      <c r="CZ1" s="141"/>
      <c r="DA1" s="141"/>
      <c r="DB1" s="141"/>
      <c r="DC1" s="141"/>
      <c r="DD1" s="141"/>
      <c r="DE1" s="141"/>
      <c r="DF1" s="141"/>
      <c r="DG1" s="141"/>
      <c r="DH1" s="141"/>
      <c r="DI1" s="141"/>
      <c r="DJ1" s="141"/>
      <c r="DK1" s="141"/>
      <c r="DL1" s="141"/>
      <c r="DM1" s="141"/>
      <c r="DN1" s="141"/>
      <c r="DO1" s="141"/>
      <c r="DP1" s="141"/>
      <c r="DQ1" s="141"/>
      <c r="DR1" s="141"/>
      <c r="DS1" s="141"/>
      <c r="DT1" s="141"/>
      <c r="DU1" s="141"/>
      <c r="DV1" s="141"/>
      <c r="DW1" s="141"/>
      <c r="DX1" s="141"/>
      <c r="DY1" s="141"/>
      <c r="DZ1" s="141"/>
      <c r="EA1" s="141"/>
      <c r="EB1" s="141"/>
      <c r="EC1" s="141"/>
      <c r="ED1" s="141"/>
      <c r="EE1" s="141"/>
      <c r="EF1" s="141"/>
      <c r="EG1" s="141"/>
      <c r="EH1" s="141"/>
      <c r="EI1" s="141"/>
      <c r="EJ1" s="141"/>
      <c r="EK1" s="141"/>
      <c r="EL1" s="141"/>
      <c r="EM1" s="141"/>
      <c r="EN1" s="141"/>
      <c r="EO1" s="141"/>
      <c r="EP1" s="141"/>
      <c r="EQ1" s="141"/>
      <c r="ER1" s="141"/>
      <c r="ES1" s="141"/>
      <c r="ET1" s="141"/>
      <c r="EU1" s="141"/>
      <c r="EV1" s="141"/>
      <c r="EW1" s="141"/>
      <c r="EX1" s="141"/>
      <c r="EY1" s="141"/>
      <c r="EZ1" s="141"/>
      <c r="FA1" s="141"/>
      <c r="FB1" s="141"/>
      <c r="FC1" s="141"/>
      <c r="FD1" s="141"/>
      <c r="FE1" s="141"/>
      <c r="FF1" s="141"/>
      <c r="FG1" s="141"/>
      <c r="FH1" s="141"/>
      <c r="FI1" s="141"/>
      <c r="FJ1" s="141"/>
      <c r="FK1" s="141"/>
      <c r="FL1" s="141"/>
      <c r="FM1" s="141"/>
      <c r="FN1" s="141"/>
      <c r="FO1" s="141"/>
      <c r="FP1" s="141"/>
      <c r="FQ1" s="141"/>
      <c r="FR1" s="141"/>
      <c r="FS1" s="141"/>
      <c r="FT1" s="141"/>
      <c r="FU1" s="141"/>
      <c r="FV1" s="141"/>
      <c r="FW1" s="141"/>
      <c r="FX1" s="141"/>
      <c r="FY1" s="141"/>
      <c r="FZ1" s="141"/>
      <c r="GA1" s="141"/>
      <c r="GB1" s="141"/>
      <c r="GC1" s="141"/>
      <c r="GD1" s="141"/>
      <c r="GE1" s="141"/>
      <c r="GF1" s="141"/>
      <c r="GG1" s="141"/>
      <c r="GH1" s="141"/>
      <c r="GI1" s="141"/>
      <c r="GJ1" s="141"/>
      <c r="GK1" s="141"/>
      <c r="GL1" s="141"/>
      <c r="GM1" s="141"/>
      <c r="GN1" s="141"/>
      <c r="GO1" s="141"/>
      <c r="GP1" s="141"/>
      <c r="GQ1" s="141"/>
      <c r="GR1" s="141"/>
      <c r="GS1" s="141"/>
      <c r="GT1" s="141"/>
      <c r="GU1" s="141"/>
      <c r="GV1" s="141"/>
      <c r="GW1" s="141"/>
      <c r="GX1" s="141"/>
      <c r="GY1" s="141"/>
      <c r="GZ1" s="141"/>
      <c r="HA1" s="141"/>
      <c r="HB1" s="141"/>
      <c r="HC1" s="141"/>
      <c r="HD1" s="141"/>
      <c r="HE1" s="141"/>
      <c r="HF1" s="141"/>
      <c r="HG1" s="141"/>
      <c r="HH1" s="141"/>
      <c r="HI1" s="141"/>
      <c r="HJ1" s="141"/>
      <c r="HK1" s="141"/>
      <c r="HL1" s="141"/>
      <c r="HM1" s="141"/>
      <c r="HN1" s="141"/>
      <c r="HO1" s="141"/>
      <c r="HP1" s="141"/>
      <c r="HQ1" s="141"/>
      <c r="HR1" s="141"/>
      <c r="HS1" s="141"/>
      <c r="HT1" s="141"/>
      <c r="HU1" s="141"/>
      <c r="HV1" s="141"/>
      <c r="HW1" s="141"/>
      <c r="HX1" s="141"/>
      <c r="HY1" s="141"/>
      <c r="HZ1" s="141"/>
      <c r="IA1" s="141"/>
      <c r="IB1" s="141"/>
      <c r="IC1" s="141"/>
      <c r="ID1" s="141"/>
      <c r="IE1" s="141"/>
      <c r="IF1" s="141"/>
      <c r="IG1" s="141"/>
      <c r="IH1" s="141"/>
      <c r="II1" s="141"/>
      <c r="IJ1" s="141"/>
      <c r="IK1" s="141"/>
      <c r="IL1" s="141"/>
      <c r="IM1" s="141"/>
      <c r="IN1" s="141"/>
      <c r="IO1" s="141"/>
      <c r="IP1" s="141"/>
      <c r="IQ1" s="141"/>
      <c r="IR1" s="141"/>
      <c r="IS1" s="141"/>
      <c r="IT1" s="141"/>
      <c r="IU1" s="141"/>
      <c r="IV1" s="141"/>
      <c r="IW1" s="141"/>
      <c r="IX1" s="141"/>
      <c r="IY1" s="141"/>
      <c r="IZ1" s="141"/>
      <c r="JA1" s="141"/>
      <c r="JB1" s="141"/>
      <c r="JC1" s="141"/>
      <c r="JD1" s="141"/>
      <c r="JE1" s="141"/>
      <c r="JF1" s="141"/>
      <c r="JG1" s="141"/>
      <c r="JH1" s="141"/>
      <c r="JI1" s="141"/>
      <c r="JJ1" s="141"/>
      <c r="JK1" s="141"/>
      <c r="JL1" s="141"/>
      <c r="JM1" s="141"/>
      <c r="JN1" s="141"/>
      <c r="JO1" s="141"/>
      <c r="JP1" s="141"/>
      <c r="JQ1" s="141"/>
      <c r="JR1" s="141"/>
      <c r="JS1" s="141"/>
    </row>
    <row r="2" spans="1:279" s="142" customFormat="1" ht="39.75" customHeight="1">
      <c r="A2" s="389"/>
      <c r="B2" s="390"/>
      <c r="C2" s="390"/>
      <c r="D2" s="512"/>
      <c r="E2" s="512"/>
      <c r="F2" s="512"/>
      <c r="G2" s="512"/>
      <c r="H2" s="512"/>
      <c r="I2" s="512"/>
      <c r="J2" s="512"/>
      <c r="K2" s="512"/>
      <c r="L2" s="512"/>
      <c r="M2" s="512"/>
      <c r="N2" s="512"/>
      <c r="O2" s="512"/>
      <c r="P2" s="512"/>
      <c r="Q2" s="513"/>
      <c r="R2" s="226"/>
      <c r="S2" s="379"/>
      <c r="T2" s="379"/>
      <c r="U2" s="379"/>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row>
    <row r="3" spans="1:279" s="142" customFormat="1" ht="3" customHeight="1">
      <c r="A3" s="2"/>
      <c r="B3" s="2"/>
      <c r="C3" s="220"/>
      <c r="D3" s="512"/>
      <c r="E3" s="512"/>
      <c r="F3" s="512"/>
      <c r="G3" s="512"/>
      <c r="H3" s="512"/>
      <c r="I3" s="512"/>
      <c r="J3" s="512"/>
      <c r="K3" s="512"/>
      <c r="L3" s="512"/>
      <c r="M3" s="512"/>
      <c r="N3" s="512"/>
      <c r="O3" s="512"/>
      <c r="P3" s="512"/>
      <c r="Q3" s="513"/>
      <c r="R3" s="226"/>
      <c r="S3" s="379"/>
      <c r="T3" s="379"/>
      <c r="U3" s="379"/>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row>
    <row r="4" spans="1:279" s="142" customFormat="1" ht="41.25" customHeight="1">
      <c r="A4" s="380" t="s">
        <v>251</v>
      </c>
      <c r="B4" s="381"/>
      <c r="C4" s="382"/>
      <c r="D4" s="383" t="str">
        <f>'Mapa Final'!D4</f>
        <v>Administración de Justicia</v>
      </c>
      <c r="E4" s="384"/>
      <c r="F4" s="384"/>
      <c r="G4" s="384"/>
      <c r="H4" s="384"/>
      <c r="I4" s="384"/>
      <c r="J4" s="384"/>
      <c r="K4" s="384"/>
      <c r="L4" s="384"/>
      <c r="M4" s="384"/>
      <c r="N4" s="385"/>
      <c r="O4" s="386"/>
      <c r="P4" s="386"/>
      <c r="Q4" s="386"/>
      <c r="R4" s="220"/>
      <c r="S4" s="1"/>
      <c r="T4" s="1"/>
      <c r="U4" s="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row>
    <row r="5" spans="1:279" s="142" customFormat="1" ht="52.5" customHeight="1">
      <c r="A5" s="380" t="s">
        <v>253</v>
      </c>
      <c r="B5" s="381"/>
      <c r="C5" s="382"/>
      <c r="D5" s="391" t="str">
        <f>'Mapa Final'!D5</f>
        <v>Administrar justicia dirigiendo la actuación procesal, hacia la emisión de una decisión de carácter definitivo mediante la aplicación de la normatividad vigente.</v>
      </c>
      <c r="E5" s="392"/>
      <c r="F5" s="392"/>
      <c r="G5" s="392"/>
      <c r="H5" s="392"/>
      <c r="I5" s="392"/>
      <c r="J5" s="392"/>
      <c r="K5" s="392"/>
      <c r="L5" s="392"/>
      <c r="M5" s="392"/>
      <c r="N5" s="393"/>
      <c r="O5" s="1"/>
      <c r="P5" s="1"/>
      <c r="Q5" s="1"/>
      <c r="R5" s="1"/>
      <c r="S5" s="1"/>
      <c r="T5" s="1"/>
      <c r="U5" s="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c r="DQ5" s="141"/>
      <c r="DR5" s="141"/>
      <c r="DS5" s="141"/>
      <c r="DT5" s="141"/>
      <c r="DU5" s="141"/>
      <c r="DV5" s="141"/>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141"/>
      <c r="FA5" s="141"/>
      <c r="FB5" s="141"/>
      <c r="FC5" s="141"/>
      <c r="FD5" s="141"/>
      <c r="FE5" s="141"/>
      <c r="FF5" s="141"/>
      <c r="FG5" s="141"/>
      <c r="FH5" s="141"/>
      <c r="FI5" s="141"/>
      <c r="FJ5" s="141"/>
      <c r="FK5" s="141"/>
      <c r="FL5" s="141"/>
      <c r="FM5" s="141"/>
      <c r="FN5" s="141"/>
      <c r="FO5" s="141"/>
      <c r="FP5" s="141"/>
      <c r="FQ5" s="141"/>
      <c r="FR5" s="141"/>
      <c r="FS5" s="141"/>
      <c r="FT5" s="141"/>
      <c r="FU5" s="141"/>
      <c r="FV5" s="141"/>
      <c r="FW5" s="141"/>
      <c r="FX5" s="141"/>
      <c r="FY5" s="141"/>
      <c r="FZ5" s="141"/>
      <c r="GA5" s="141"/>
      <c r="GB5" s="141"/>
      <c r="GC5" s="141"/>
      <c r="GD5" s="141"/>
      <c r="GE5" s="141"/>
      <c r="GF5" s="141"/>
      <c r="GG5" s="141"/>
      <c r="GH5" s="141"/>
      <c r="GI5" s="141"/>
      <c r="GJ5" s="141"/>
      <c r="GK5" s="141"/>
      <c r="GL5" s="141"/>
      <c r="GM5" s="141"/>
      <c r="GN5" s="141"/>
      <c r="GO5" s="141"/>
      <c r="GP5" s="141"/>
      <c r="GQ5" s="141"/>
      <c r="GR5" s="141"/>
      <c r="GS5" s="141"/>
      <c r="GT5" s="141"/>
      <c r="GU5" s="141"/>
      <c r="GV5" s="141"/>
      <c r="GW5" s="141"/>
      <c r="GX5" s="141"/>
      <c r="GY5" s="141"/>
      <c r="GZ5" s="141"/>
      <c r="HA5" s="141"/>
      <c r="HB5" s="141"/>
      <c r="HC5" s="141"/>
      <c r="HD5" s="141"/>
      <c r="HE5" s="141"/>
      <c r="HF5" s="141"/>
      <c r="HG5" s="141"/>
      <c r="HH5" s="141"/>
      <c r="HI5" s="141"/>
      <c r="HJ5" s="141"/>
      <c r="HK5" s="141"/>
      <c r="HL5" s="141"/>
      <c r="HM5" s="141"/>
      <c r="HN5" s="141"/>
      <c r="HO5" s="141"/>
      <c r="HP5" s="141"/>
      <c r="HQ5" s="141"/>
      <c r="HR5" s="141"/>
      <c r="HS5" s="141"/>
      <c r="HT5" s="141"/>
      <c r="HU5" s="141"/>
      <c r="HV5" s="141"/>
      <c r="HW5" s="141"/>
      <c r="HX5" s="141"/>
      <c r="HY5" s="141"/>
      <c r="HZ5" s="141"/>
      <c r="IA5" s="141"/>
      <c r="IB5" s="141"/>
      <c r="IC5" s="141"/>
      <c r="ID5" s="141"/>
      <c r="IE5" s="141"/>
      <c r="IF5" s="141"/>
      <c r="IG5" s="141"/>
      <c r="IH5" s="141"/>
      <c r="II5" s="141"/>
      <c r="IJ5" s="141"/>
      <c r="IK5" s="141"/>
      <c r="IL5" s="141"/>
      <c r="IM5" s="141"/>
      <c r="IN5" s="141"/>
      <c r="IO5" s="141"/>
      <c r="IP5" s="141"/>
      <c r="IQ5" s="141"/>
      <c r="IR5" s="141"/>
      <c r="IS5" s="141"/>
      <c r="IT5" s="141"/>
      <c r="IU5" s="141"/>
      <c r="IV5" s="141"/>
      <c r="IW5" s="141"/>
      <c r="IX5" s="141"/>
      <c r="IY5" s="141"/>
      <c r="IZ5" s="141"/>
      <c r="JA5" s="141"/>
      <c r="JB5" s="141"/>
      <c r="JC5" s="141"/>
      <c r="JD5" s="141"/>
      <c r="JE5" s="141"/>
      <c r="JF5" s="141"/>
      <c r="JG5" s="141"/>
      <c r="JH5" s="141"/>
      <c r="JI5" s="141"/>
      <c r="JJ5" s="141"/>
      <c r="JK5" s="141"/>
      <c r="JL5" s="141"/>
      <c r="JM5" s="141"/>
      <c r="JN5" s="141"/>
      <c r="JO5" s="141"/>
      <c r="JP5" s="141"/>
      <c r="JQ5" s="141"/>
      <c r="JR5" s="141"/>
      <c r="JS5" s="141"/>
    </row>
    <row r="6" spans="1:279" s="142" customFormat="1" ht="32.25" customHeight="1" thickBot="1">
      <c r="A6" s="380" t="s">
        <v>254</v>
      </c>
      <c r="B6" s="381"/>
      <c r="C6" s="382"/>
      <c r="D6" s="391" t="str">
        <f>'Mapa Final'!D6</f>
        <v>Despachos Judiciales y Oficina de Apoyo para los Juzgados Civiles Municipales de Ejecución de Sentencias de Cali.</v>
      </c>
      <c r="E6" s="392"/>
      <c r="F6" s="392"/>
      <c r="G6" s="392"/>
      <c r="H6" s="392"/>
      <c r="I6" s="392"/>
      <c r="J6" s="392"/>
      <c r="K6" s="392"/>
      <c r="L6" s="392"/>
      <c r="M6" s="392"/>
      <c r="N6" s="393"/>
      <c r="O6" s="1"/>
      <c r="P6" s="1"/>
      <c r="Q6" s="1"/>
      <c r="R6" s="1"/>
      <c r="S6" s="1"/>
      <c r="T6" s="1"/>
      <c r="U6" s="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141"/>
      <c r="GZ6" s="141"/>
      <c r="HA6" s="141"/>
      <c r="HB6" s="141"/>
      <c r="HC6" s="141"/>
      <c r="HD6" s="141"/>
      <c r="HE6" s="141"/>
      <c r="HF6" s="141"/>
      <c r="HG6" s="141"/>
      <c r="HH6" s="141"/>
      <c r="HI6" s="141"/>
      <c r="HJ6" s="141"/>
      <c r="HK6" s="141"/>
      <c r="HL6" s="141"/>
      <c r="HM6" s="141"/>
      <c r="HN6" s="141"/>
      <c r="HO6" s="141"/>
      <c r="HP6" s="141"/>
      <c r="HQ6" s="141"/>
      <c r="HR6" s="141"/>
      <c r="HS6" s="141"/>
      <c r="HT6" s="141"/>
      <c r="HU6" s="141"/>
      <c r="HV6" s="141"/>
      <c r="HW6" s="141"/>
      <c r="HX6" s="141"/>
      <c r="HY6" s="141"/>
      <c r="HZ6" s="141"/>
      <c r="IA6" s="141"/>
      <c r="IB6" s="141"/>
      <c r="IC6" s="141"/>
      <c r="ID6" s="141"/>
      <c r="IE6" s="141"/>
      <c r="IF6" s="141"/>
      <c r="IG6" s="141"/>
      <c r="IH6" s="141"/>
      <c r="II6" s="141"/>
      <c r="IJ6" s="141"/>
      <c r="IK6" s="141"/>
      <c r="IL6" s="141"/>
      <c r="IM6" s="141"/>
      <c r="IN6" s="141"/>
      <c r="IO6" s="141"/>
      <c r="IP6" s="141"/>
      <c r="IQ6" s="141"/>
      <c r="IR6" s="141"/>
      <c r="IS6" s="141"/>
      <c r="IT6" s="141"/>
      <c r="IU6" s="141"/>
      <c r="IV6" s="141"/>
      <c r="IW6" s="141"/>
      <c r="IX6" s="141"/>
      <c r="IY6" s="141"/>
      <c r="IZ6" s="141"/>
      <c r="JA6" s="141"/>
      <c r="JB6" s="141"/>
      <c r="JC6" s="141"/>
      <c r="JD6" s="141"/>
      <c r="JE6" s="141"/>
      <c r="JF6" s="141"/>
      <c r="JG6" s="141"/>
      <c r="JH6" s="141"/>
      <c r="JI6" s="141"/>
      <c r="JJ6" s="141"/>
      <c r="JK6" s="141"/>
      <c r="JL6" s="141"/>
      <c r="JM6" s="141"/>
      <c r="JN6" s="141"/>
      <c r="JO6" s="141"/>
      <c r="JP6" s="141"/>
      <c r="JQ6" s="141"/>
      <c r="JR6" s="141"/>
      <c r="JS6" s="141"/>
    </row>
    <row r="7" spans="1:279" s="157" customFormat="1" ht="38.25" customHeight="1" thickTop="1" thickBot="1">
      <c r="A7" s="505" t="s">
        <v>629</v>
      </c>
      <c r="B7" s="506"/>
      <c r="C7" s="506"/>
      <c r="D7" s="506"/>
      <c r="E7" s="506"/>
      <c r="F7" s="507"/>
      <c r="G7" s="155"/>
      <c r="H7" s="508" t="s">
        <v>630</v>
      </c>
      <c r="I7" s="508"/>
      <c r="J7" s="508"/>
      <c r="K7" s="508" t="s">
        <v>631</v>
      </c>
      <c r="L7" s="508"/>
      <c r="M7" s="508"/>
      <c r="N7" s="509" t="s">
        <v>574</v>
      </c>
      <c r="O7" s="514" t="s">
        <v>632</v>
      </c>
      <c r="P7" s="516" t="s">
        <v>633</v>
      </c>
      <c r="Q7" s="519"/>
      <c r="R7" s="517"/>
      <c r="S7" s="516" t="s">
        <v>634</v>
      </c>
      <c r="T7" s="517"/>
      <c r="U7" s="518" t="s">
        <v>692</v>
      </c>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156"/>
      <c r="BZ7" s="156"/>
      <c r="CA7" s="156"/>
      <c r="CB7" s="156"/>
      <c r="CC7" s="156"/>
      <c r="CD7" s="156"/>
      <c r="CE7" s="156"/>
      <c r="CF7" s="156"/>
      <c r="CG7" s="156"/>
      <c r="CH7" s="156"/>
      <c r="CI7" s="156"/>
      <c r="CJ7" s="156"/>
      <c r="CK7" s="156"/>
      <c r="CL7" s="156"/>
      <c r="CM7" s="156"/>
      <c r="CN7" s="156"/>
      <c r="CO7" s="156"/>
      <c r="CP7" s="156"/>
      <c r="CQ7" s="156"/>
      <c r="CR7" s="156"/>
      <c r="CS7" s="156"/>
      <c r="CT7" s="156"/>
      <c r="CU7" s="156"/>
      <c r="CV7" s="156"/>
      <c r="CW7" s="156"/>
      <c r="CX7" s="156"/>
      <c r="CY7" s="156"/>
      <c r="CZ7" s="156"/>
      <c r="DA7" s="156"/>
      <c r="DB7" s="156"/>
      <c r="DC7" s="156"/>
      <c r="DD7" s="156"/>
      <c r="DE7" s="156"/>
      <c r="DF7" s="156"/>
      <c r="DG7" s="156"/>
      <c r="DH7" s="156"/>
      <c r="DI7" s="156"/>
      <c r="DJ7" s="156"/>
      <c r="DK7" s="156"/>
      <c r="DL7" s="156"/>
      <c r="DM7" s="156"/>
      <c r="DN7" s="156"/>
      <c r="DO7" s="156"/>
      <c r="DP7" s="156"/>
      <c r="DQ7" s="156"/>
      <c r="DR7" s="156"/>
      <c r="DS7" s="156"/>
      <c r="DT7" s="156"/>
      <c r="DU7" s="156"/>
      <c r="DV7" s="156"/>
      <c r="DW7" s="156"/>
      <c r="DX7" s="156"/>
      <c r="DY7" s="156"/>
      <c r="DZ7" s="156"/>
      <c r="EA7" s="156"/>
      <c r="EB7" s="156"/>
      <c r="EC7" s="156"/>
      <c r="ED7" s="156"/>
      <c r="EE7" s="156"/>
      <c r="EF7" s="156"/>
      <c r="EG7" s="156"/>
      <c r="EH7" s="156"/>
      <c r="EI7" s="156"/>
      <c r="EJ7" s="156"/>
      <c r="EK7" s="156"/>
      <c r="EL7" s="156"/>
      <c r="EM7" s="156"/>
      <c r="EN7" s="156"/>
      <c r="EO7" s="156"/>
      <c r="EP7" s="156"/>
      <c r="EQ7" s="156"/>
      <c r="ER7" s="156"/>
      <c r="ES7" s="156"/>
      <c r="ET7" s="156"/>
      <c r="EU7" s="156"/>
      <c r="EV7" s="156"/>
      <c r="EW7" s="156"/>
      <c r="EX7" s="156"/>
      <c r="EY7" s="156"/>
      <c r="EZ7" s="156"/>
      <c r="FA7" s="156"/>
      <c r="FB7" s="156"/>
      <c r="FC7" s="156"/>
      <c r="FD7" s="156"/>
      <c r="FE7" s="156"/>
      <c r="FF7" s="156"/>
      <c r="FG7" s="156"/>
      <c r="FH7" s="156"/>
      <c r="FI7" s="156"/>
      <c r="FJ7" s="156"/>
      <c r="FK7" s="156"/>
      <c r="FL7" s="156"/>
      <c r="FM7" s="156"/>
      <c r="FN7" s="156"/>
      <c r="FO7" s="156"/>
      <c r="FP7" s="156"/>
      <c r="FQ7" s="156"/>
      <c r="FR7" s="156"/>
      <c r="FS7" s="156"/>
      <c r="FT7" s="156"/>
      <c r="FU7" s="156"/>
    </row>
    <row r="8" spans="1:279" s="164" customFormat="1" ht="81" customHeight="1" thickTop="1" thickBot="1">
      <c r="A8" s="158" t="s">
        <v>27</v>
      </c>
      <c r="B8" s="158" t="s">
        <v>262</v>
      </c>
      <c r="C8" s="159" t="s">
        <v>203</v>
      </c>
      <c r="D8" s="160" t="s">
        <v>636</v>
      </c>
      <c r="E8" s="225" t="s">
        <v>207</v>
      </c>
      <c r="F8" s="225" t="s">
        <v>209</v>
      </c>
      <c r="G8" s="225" t="s">
        <v>211</v>
      </c>
      <c r="H8" s="161" t="s">
        <v>637</v>
      </c>
      <c r="I8" s="161" t="s">
        <v>565</v>
      </c>
      <c r="J8" s="161" t="s">
        <v>638</v>
      </c>
      <c r="K8" s="161" t="s">
        <v>637</v>
      </c>
      <c r="L8" s="161" t="s">
        <v>639</v>
      </c>
      <c r="M8" s="161" t="s">
        <v>638</v>
      </c>
      <c r="N8" s="509"/>
      <c r="O8" s="515"/>
      <c r="P8" s="162" t="s">
        <v>640</v>
      </c>
      <c r="Q8" s="162" t="s">
        <v>641</v>
      </c>
      <c r="R8" s="162" t="s">
        <v>642</v>
      </c>
      <c r="S8" s="162" t="s">
        <v>643</v>
      </c>
      <c r="T8" s="162" t="s">
        <v>644</v>
      </c>
      <c r="U8" s="518"/>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c r="DT8" s="163"/>
      <c r="DU8" s="163"/>
      <c r="DV8" s="163"/>
      <c r="DW8" s="163"/>
      <c r="DX8" s="163"/>
      <c r="DY8" s="163"/>
      <c r="DZ8" s="163"/>
      <c r="EA8" s="163"/>
      <c r="EB8" s="163"/>
      <c r="EC8" s="163"/>
      <c r="ED8" s="163"/>
      <c r="EE8" s="163"/>
      <c r="EF8" s="163"/>
      <c r="EG8" s="163"/>
      <c r="EH8" s="163"/>
      <c r="EI8" s="163"/>
      <c r="EJ8" s="163"/>
      <c r="EK8" s="163"/>
      <c r="EL8" s="163"/>
      <c r="EM8" s="163"/>
      <c r="EN8" s="163"/>
      <c r="EO8" s="163"/>
      <c r="EP8" s="163"/>
      <c r="EQ8" s="163"/>
      <c r="ER8" s="163"/>
      <c r="ES8" s="163"/>
      <c r="ET8" s="163"/>
      <c r="EU8" s="163"/>
      <c r="EV8" s="163"/>
      <c r="EW8" s="163"/>
      <c r="EX8" s="163"/>
      <c r="EY8" s="163"/>
      <c r="EZ8" s="163"/>
      <c r="FA8" s="163"/>
      <c r="FB8" s="163"/>
      <c r="FC8" s="163"/>
      <c r="FD8" s="163"/>
      <c r="FE8" s="163"/>
      <c r="FF8" s="163"/>
      <c r="FG8" s="163"/>
      <c r="FH8" s="163"/>
      <c r="FI8" s="163"/>
      <c r="FJ8" s="163"/>
      <c r="FK8" s="163"/>
      <c r="FL8" s="163"/>
      <c r="FM8" s="163"/>
      <c r="FN8" s="163"/>
      <c r="FO8" s="163"/>
      <c r="FP8" s="163"/>
      <c r="FQ8" s="163"/>
      <c r="FR8" s="163"/>
      <c r="FS8" s="163"/>
      <c r="FT8" s="163"/>
      <c r="FU8" s="163"/>
    </row>
    <row r="9" spans="1:279" s="165" customFormat="1" ht="10.5" customHeight="1" thickTop="1" thickBot="1">
      <c r="A9" s="520"/>
      <c r="B9" s="521"/>
      <c r="C9" s="521"/>
      <c r="D9" s="521"/>
      <c r="E9" s="521"/>
      <c r="F9" s="521"/>
      <c r="G9" s="521"/>
      <c r="H9" s="521"/>
      <c r="I9" s="521"/>
      <c r="J9" s="521"/>
      <c r="K9" s="521"/>
      <c r="L9" s="521"/>
      <c r="M9" s="521"/>
      <c r="N9" s="521"/>
      <c r="U9" s="166"/>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c r="BS9" s="167"/>
      <c r="BT9" s="167"/>
      <c r="BU9" s="167"/>
      <c r="BV9" s="167"/>
      <c r="BW9" s="167"/>
      <c r="BX9" s="167"/>
      <c r="BY9" s="167"/>
      <c r="BZ9" s="167"/>
      <c r="CA9" s="167"/>
      <c r="CB9" s="167"/>
      <c r="CC9" s="167"/>
      <c r="CD9" s="167"/>
      <c r="CE9" s="167"/>
      <c r="CF9" s="167"/>
      <c r="CG9" s="167"/>
      <c r="CH9" s="167"/>
      <c r="CI9" s="167"/>
      <c r="CJ9" s="167"/>
      <c r="CK9" s="167"/>
      <c r="CL9" s="167"/>
      <c r="CM9" s="167"/>
      <c r="CN9" s="167"/>
      <c r="CO9" s="167"/>
      <c r="CP9" s="167"/>
      <c r="CQ9" s="167"/>
      <c r="CR9" s="167"/>
      <c r="CS9" s="167"/>
      <c r="CT9" s="167"/>
      <c r="CU9" s="167"/>
      <c r="CV9" s="167"/>
      <c r="CW9" s="167"/>
      <c r="CX9" s="167"/>
      <c r="CY9" s="167"/>
      <c r="CZ9" s="167"/>
      <c r="DA9" s="167"/>
      <c r="DB9" s="167"/>
      <c r="DC9" s="167"/>
      <c r="DD9" s="167"/>
      <c r="DE9" s="167"/>
      <c r="DF9" s="167"/>
      <c r="DG9" s="167"/>
      <c r="DH9" s="167"/>
      <c r="DI9" s="167"/>
      <c r="DJ9" s="167"/>
      <c r="DK9" s="167"/>
      <c r="DL9" s="167"/>
      <c r="DM9" s="167"/>
      <c r="DN9" s="167"/>
      <c r="DO9" s="167"/>
      <c r="DP9" s="167"/>
      <c r="DQ9" s="167"/>
      <c r="DR9" s="167"/>
      <c r="DS9" s="167"/>
      <c r="DT9" s="167"/>
      <c r="DU9" s="167"/>
      <c r="DV9" s="167"/>
      <c r="DW9" s="167"/>
      <c r="DX9" s="167"/>
      <c r="DY9" s="167"/>
      <c r="DZ9" s="167"/>
      <c r="EA9" s="167"/>
      <c r="EB9" s="167"/>
      <c r="EC9" s="167"/>
      <c r="ED9" s="167"/>
      <c r="EE9" s="167"/>
      <c r="EF9" s="167"/>
      <c r="EG9" s="167"/>
      <c r="EH9" s="167"/>
      <c r="EI9" s="167"/>
      <c r="EJ9" s="167"/>
      <c r="EK9" s="167"/>
      <c r="EL9" s="167"/>
      <c r="EM9" s="167"/>
      <c r="EN9" s="167"/>
      <c r="EO9" s="167"/>
      <c r="EP9" s="167"/>
      <c r="EQ9" s="167"/>
      <c r="ER9" s="167"/>
      <c r="ES9" s="167"/>
      <c r="ET9" s="167"/>
      <c r="EU9" s="167"/>
      <c r="EV9" s="167"/>
      <c r="EW9" s="167"/>
      <c r="EX9" s="167"/>
      <c r="EY9" s="167"/>
      <c r="EZ9" s="167"/>
      <c r="FA9" s="167"/>
      <c r="FB9" s="167"/>
      <c r="FC9" s="167"/>
      <c r="FD9" s="167"/>
      <c r="FE9" s="167"/>
      <c r="FF9" s="167"/>
      <c r="FG9" s="167"/>
      <c r="FH9" s="167"/>
      <c r="FI9" s="167"/>
      <c r="FJ9" s="167"/>
      <c r="FK9" s="167"/>
      <c r="FL9" s="167"/>
      <c r="FM9" s="167"/>
      <c r="FN9" s="167"/>
      <c r="FO9" s="167"/>
      <c r="FP9" s="167"/>
      <c r="FQ9" s="167"/>
      <c r="FR9" s="167"/>
      <c r="FS9" s="167"/>
      <c r="FT9" s="167"/>
      <c r="FU9" s="167"/>
    </row>
    <row r="10" spans="1:279" s="168" customFormat="1" ht="15" customHeight="1">
      <c r="A10" s="493">
        <f>'Mapa Final'!A10</f>
        <v>1</v>
      </c>
      <c r="B10" s="490" t="str">
        <f>'Mapa Final'!B10</f>
        <v>Vencimiento de Términos</v>
      </c>
      <c r="C10" s="490" t="str">
        <f>'Mapa Final'!C10</f>
        <v>Afectación en la Prestación del Servicio de Justicia</v>
      </c>
      <c r="D10" s="490" t="str">
        <f>'Mapa Final'!D10</f>
        <v xml:space="preserve">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4.Demora en la entrega del reparto por parte de la Oficina de Apoyo.
5.Afectación del orden público, genera mayor demanda y congestión de la justicia.
</v>
      </c>
      <c r="E10" s="496" t="str">
        <f>'Mapa Final'!E10</f>
        <v xml:space="preserve"> Actuaciones procesales después del vencimiento de los términos legales  </v>
      </c>
      <c r="F10" s="496" t="str">
        <f>'Mapa Final'!F10</f>
        <v xml:space="preserve">Posibilidad de vulneración de los derechos fundamentales y economicos de los ciudadanos  debido a las  actuaciones procesales después del vencimiento de los términos legales  </v>
      </c>
      <c r="G10" s="496" t="str">
        <f>'Mapa Final'!G10</f>
        <v>Usuarios, productos y prácticas organizacionales</v>
      </c>
      <c r="H10" s="499" t="str">
        <f>'Mapa Final'!I10</f>
        <v>Muy Alta</v>
      </c>
      <c r="I10" s="502" t="str">
        <f>'Mapa Final'!L10</f>
        <v>Mayor</v>
      </c>
      <c r="J10" s="480" t="str">
        <f>'Mapa Final'!N10</f>
        <v xml:space="preserve">Alto </v>
      </c>
      <c r="K10" s="483" t="str">
        <f>'Mapa Final'!AA10</f>
        <v>Media</v>
      </c>
      <c r="L10" s="483" t="str">
        <f>'Mapa Final'!AE10</f>
        <v>Mayor</v>
      </c>
      <c r="M10" s="486" t="str">
        <f>'Mapa Final'!AG10</f>
        <v xml:space="preserve">Alto </v>
      </c>
      <c r="N10" s="483" t="str">
        <f>'Mapa Final'!AH10</f>
        <v>Reducir(mitigar)</v>
      </c>
      <c r="O10" s="477"/>
      <c r="P10" s="477"/>
      <c r="Q10" s="477"/>
      <c r="R10" s="477"/>
      <c r="S10" s="477" t="s">
        <v>693</v>
      </c>
      <c r="T10" s="477"/>
      <c r="U10" s="477"/>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row>
    <row r="11" spans="1:279" s="168" customFormat="1" ht="13.5" customHeight="1">
      <c r="A11" s="494"/>
      <c r="B11" s="491"/>
      <c r="C11" s="491"/>
      <c r="D11" s="491"/>
      <c r="E11" s="497"/>
      <c r="F11" s="497"/>
      <c r="G11" s="497"/>
      <c r="H11" s="500"/>
      <c r="I11" s="503"/>
      <c r="J11" s="481"/>
      <c r="K11" s="484"/>
      <c r="L11" s="484"/>
      <c r="M11" s="487"/>
      <c r="N11" s="484"/>
      <c r="O11" s="478"/>
      <c r="P11" s="478"/>
      <c r="Q11" s="478"/>
      <c r="R11" s="478"/>
      <c r="S11" s="478"/>
      <c r="T11" s="478"/>
      <c r="U11" s="478"/>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row>
    <row r="12" spans="1:279" s="168" customFormat="1" ht="13.5" customHeight="1">
      <c r="A12" s="494"/>
      <c r="B12" s="491"/>
      <c r="C12" s="491"/>
      <c r="D12" s="491"/>
      <c r="E12" s="497"/>
      <c r="F12" s="497"/>
      <c r="G12" s="497"/>
      <c r="H12" s="500"/>
      <c r="I12" s="503"/>
      <c r="J12" s="481"/>
      <c r="K12" s="484"/>
      <c r="L12" s="484"/>
      <c r="M12" s="487"/>
      <c r="N12" s="484"/>
      <c r="O12" s="478"/>
      <c r="P12" s="478"/>
      <c r="Q12" s="478"/>
      <c r="R12" s="478"/>
      <c r="S12" s="478"/>
      <c r="T12" s="478"/>
      <c r="U12" s="478"/>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row>
    <row r="13" spans="1:279" s="168" customFormat="1" ht="13.5" customHeight="1">
      <c r="A13" s="494"/>
      <c r="B13" s="491"/>
      <c r="C13" s="491"/>
      <c r="D13" s="491"/>
      <c r="E13" s="497"/>
      <c r="F13" s="497"/>
      <c r="G13" s="497"/>
      <c r="H13" s="500"/>
      <c r="I13" s="503"/>
      <c r="J13" s="481"/>
      <c r="K13" s="484"/>
      <c r="L13" s="484"/>
      <c r="M13" s="487"/>
      <c r="N13" s="484"/>
      <c r="O13" s="478"/>
      <c r="P13" s="478"/>
      <c r="Q13" s="478"/>
      <c r="R13" s="478"/>
      <c r="S13" s="478"/>
      <c r="T13" s="478"/>
      <c r="U13" s="478"/>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row>
    <row r="14" spans="1:279" s="168" customFormat="1" ht="238.5" customHeight="1" thickBot="1">
      <c r="A14" s="495"/>
      <c r="B14" s="492"/>
      <c r="C14" s="492"/>
      <c r="D14" s="492"/>
      <c r="E14" s="498"/>
      <c r="F14" s="498"/>
      <c r="G14" s="498"/>
      <c r="H14" s="501"/>
      <c r="I14" s="504"/>
      <c r="J14" s="482"/>
      <c r="K14" s="485"/>
      <c r="L14" s="485"/>
      <c r="M14" s="488"/>
      <c r="N14" s="485"/>
      <c r="O14" s="479"/>
      <c r="P14" s="479"/>
      <c r="Q14" s="479"/>
      <c r="R14" s="479"/>
      <c r="S14" s="479"/>
      <c r="T14" s="479"/>
      <c r="U14" s="479"/>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row>
    <row r="15" spans="1:279" s="168" customFormat="1" ht="15" customHeight="1">
      <c r="A15" s="493">
        <f>'Mapa Final'!A15</f>
        <v>2</v>
      </c>
      <c r="B15" s="490" t="str">
        <f>'Mapa Final'!B15</f>
        <v>Suspensión o no realización de las Audiencias Programadas</v>
      </c>
      <c r="C15" s="490" t="str">
        <f>'Mapa Final'!C15</f>
        <v>Afectación en la Prestación del Servicio de Justicia</v>
      </c>
      <c r="D15" s="490" t="str">
        <f>'Mapa Final'!D15</f>
        <v xml:space="preserve">1.Falta de herramientas tecnológicas que permitan el buen desarrollo de la audiencia (Sistema de Grabación, Software, Hardware, microfonos, diademas entre otros)
2.Programación de audiencias sin tener en cuenta tiempos de duración para su realización y los tiempos para publicación de audiencia.
3.Falta de comunicación oportuna, errores en la notificación a las partes interesadas externas
4.Carencia de internet, o energia y  conectividad adecuada para los  equipos en las sedes judiciales y salas de audiencias.
</v>
      </c>
      <c r="E15" s="496" t="str">
        <f>'Mapa Final'!E15</f>
        <v>Incumplimiento en la realización de las audiencias programadas</v>
      </c>
      <c r="F15" s="496" t="str">
        <f>'Mapa Final'!F15</f>
        <v>Posibilidad de vulneración de los derechos fundamentales  y economicos de los ciudadanos  debido al Incumplimiento en la realización de las audiencias programadas</v>
      </c>
      <c r="G15" s="496" t="str">
        <f>'Mapa Final'!G15</f>
        <v>Usuarios, productos y prácticas organizacionales</v>
      </c>
      <c r="H15" s="499" t="str">
        <f>'Mapa Final'!I15</f>
        <v>Media</v>
      </c>
      <c r="I15" s="502" t="str">
        <f>'Mapa Final'!L15</f>
        <v>Leve</v>
      </c>
      <c r="J15" s="480" t="str">
        <f>'Mapa Final'!N15</f>
        <v>Moderado</v>
      </c>
      <c r="K15" s="483" t="str">
        <f>'Mapa Final'!AA15</f>
        <v>Baja</v>
      </c>
      <c r="L15" s="483" t="str">
        <f>'Mapa Final'!AE15</f>
        <v>Leve</v>
      </c>
      <c r="M15" s="486" t="str">
        <f>'Mapa Final'!AG15</f>
        <v>Bajo</v>
      </c>
      <c r="N15" s="483" t="str">
        <f>'Mapa Final'!AH15</f>
        <v>Aceptar</v>
      </c>
      <c r="O15" s="477"/>
      <c r="P15" s="477"/>
      <c r="Q15" s="477"/>
      <c r="R15" s="477"/>
      <c r="S15" s="477"/>
      <c r="T15" s="477"/>
      <c r="U15" s="477"/>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row>
    <row r="16" spans="1:279" s="168" customFormat="1" ht="13.5" customHeight="1">
      <c r="A16" s="494"/>
      <c r="B16" s="491"/>
      <c r="C16" s="491"/>
      <c r="D16" s="491"/>
      <c r="E16" s="497"/>
      <c r="F16" s="497"/>
      <c r="G16" s="497"/>
      <c r="H16" s="500"/>
      <c r="I16" s="503"/>
      <c r="J16" s="481"/>
      <c r="K16" s="484"/>
      <c r="L16" s="484"/>
      <c r="M16" s="487"/>
      <c r="N16" s="484"/>
      <c r="O16" s="478"/>
      <c r="P16" s="478"/>
      <c r="Q16" s="478"/>
      <c r="R16" s="478"/>
      <c r="S16" s="478"/>
      <c r="T16" s="478"/>
      <c r="U16" s="478"/>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row>
    <row r="17" spans="1:177" s="168" customFormat="1" ht="13.5" customHeight="1">
      <c r="A17" s="494"/>
      <c r="B17" s="491"/>
      <c r="C17" s="491"/>
      <c r="D17" s="491"/>
      <c r="E17" s="497"/>
      <c r="F17" s="497"/>
      <c r="G17" s="497"/>
      <c r="H17" s="500"/>
      <c r="I17" s="503"/>
      <c r="J17" s="481"/>
      <c r="K17" s="484"/>
      <c r="L17" s="484"/>
      <c r="M17" s="487"/>
      <c r="N17" s="484"/>
      <c r="O17" s="478"/>
      <c r="P17" s="478"/>
      <c r="Q17" s="478"/>
      <c r="R17" s="478"/>
      <c r="S17" s="478"/>
      <c r="T17" s="478"/>
      <c r="U17" s="478"/>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row>
    <row r="18" spans="1:177" s="168" customFormat="1" ht="13.5" customHeight="1">
      <c r="A18" s="494"/>
      <c r="B18" s="491"/>
      <c r="C18" s="491"/>
      <c r="D18" s="491"/>
      <c r="E18" s="497"/>
      <c r="F18" s="497"/>
      <c r="G18" s="497"/>
      <c r="H18" s="500"/>
      <c r="I18" s="503"/>
      <c r="J18" s="481"/>
      <c r="K18" s="484"/>
      <c r="L18" s="484"/>
      <c r="M18" s="487"/>
      <c r="N18" s="484"/>
      <c r="O18" s="478"/>
      <c r="P18" s="478"/>
      <c r="Q18" s="478"/>
      <c r="R18" s="478"/>
      <c r="S18" s="478"/>
      <c r="T18" s="478"/>
      <c r="U18" s="478"/>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row>
    <row r="19" spans="1:177" s="168" customFormat="1" ht="255.75" customHeight="1" thickBot="1">
      <c r="A19" s="495"/>
      <c r="B19" s="492"/>
      <c r="C19" s="492"/>
      <c r="D19" s="492"/>
      <c r="E19" s="498"/>
      <c r="F19" s="498"/>
      <c r="G19" s="498"/>
      <c r="H19" s="501"/>
      <c r="I19" s="504"/>
      <c r="J19" s="482"/>
      <c r="K19" s="485"/>
      <c r="L19" s="485"/>
      <c r="M19" s="488"/>
      <c r="N19" s="485"/>
      <c r="O19" s="479"/>
      <c r="P19" s="479"/>
      <c r="Q19" s="479"/>
      <c r="R19" s="479"/>
      <c r="S19" s="479"/>
      <c r="T19" s="479"/>
      <c r="U19" s="479"/>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row>
    <row r="20" spans="1:177" ht="15" customHeight="1">
      <c r="A20" s="493">
        <f>'Mapa Final'!A20</f>
        <v>3</v>
      </c>
      <c r="B20" s="490" t="str">
        <f>'Mapa Final'!B20</f>
        <v>Incumplimiento de los objetivos y metas trazadas para el cumplimiento de los términos legales.</v>
      </c>
      <c r="C20" s="490" t="str">
        <f>'Mapa Final'!C20</f>
        <v>Incumplimiento de las metas establecidas</v>
      </c>
      <c r="D20" s="490" t="str">
        <f>'Mapa Final'!D20</f>
        <v xml:space="preserve">1.Imprecisión al establecer lineamientos de planeaciòn  para el desarrollo de las tareas propias del despacho.
2.Deficiencia en las competencias necesarias del personal del despacho. 
3.Insuficiencia de equipos, falla de los equipos y soporte tecnológicos para el trabajo presencial y  virtual.
5.Insuficiencia de personal para la carga laboral presentada.
</v>
      </c>
      <c r="E20" s="496" t="str">
        <f>'Mapa Final'!E20</f>
        <v>Alto  volumen  de los trámites procesales</v>
      </c>
      <c r="F20" s="496" t="str">
        <f>'Mapa Final'!F20</f>
        <v>Posibilidad de Incumplimiento de las metas establecidas debido al alto de volumen  de trámites procesales</v>
      </c>
      <c r="G20" s="496" t="str">
        <f>'Mapa Final'!G20</f>
        <v>Usuarios, productos y prácticas organizacionales</v>
      </c>
      <c r="H20" s="499" t="str">
        <f>'Mapa Final'!I20</f>
        <v>Muy Alta</v>
      </c>
      <c r="I20" s="502" t="str">
        <f>'Mapa Final'!L20</f>
        <v>Leve</v>
      </c>
      <c r="J20" s="480" t="str">
        <f>'Mapa Final'!N20</f>
        <v xml:space="preserve">Alto </v>
      </c>
      <c r="K20" s="483" t="str">
        <f>'Mapa Final'!AA20</f>
        <v>Media</v>
      </c>
      <c r="L20" s="483" t="str">
        <f>'Mapa Final'!AE20</f>
        <v>Leve</v>
      </c>
      <c r="M20" s="486" t="str">
        <f>'Mapa Final'!AG20</f>
        <v>Moderado</v>
      </c>
      <c r="N20" s="483" t="str">
        <f>'Mapa Final'!AH20</f>
        <v>Aceptar</v>
      </c>
      <c r="O20" s="477"/>
      <c r="P20" s="477"/>
      <c r="Q20" s="477"/>
      <c r="R20" s="477"/>
      <c r="S20" s="477"/>
      <c r="T20" s="477"/>
      <c r="U20" s="477"/>
      <c r="V20" s="34"/>
      <c r="W20" s="34"/>
    </row>
    <row r="21" spans="1:177">
      <c r="A21" s="494"/>
      <c r="B21" s="491"/>
      <c r="C21" s="491"/>
      <c r="D21" s="491"/>
      <c r="E21" s="497"/>
      <c r="F21" s="497"/>
      <c r="G21" s="497"/>
      <c r="H21" s="500"/>
      <c r="I21" s="503"/>
      <c r="J21" s="481"/>
      <c r="K21" s="484"/>
      <c r="L21" s="484"/>
      <c r="M21" s="487"/>
      <c r="N21" s="484"/>
      <c r="O21" s="478"/>
      <c r="P21" s="478"/>
      <c r="Q21" s="478"/>
      <c r="R21" s="478"/>
      <c r="S21" s="478"/>
      <c r="T21" s="478"/>
      <c r="U21" s="478"/>
      <c r="V21" s="34"/>
      <c r="W21" s="34"/>
    </row>
    <row r="22" spans="1:177">
      <c r="A22" s="494"/>
      <c r="B22" s="491"/>
      <c r="C22" s="491"/>
      <c r="D22" s="491"/>
      <c r="E22" s="497"/>
      <c r="F22" s="497"/>
      <c r="G22" s="497"/>
      <c r="H22" s="500"/>
      <c r="I22" s="503"/>
      <c r="J22" s="481"/>
      <c r="K22" s="484"/>
      <c r="L22" s="484"/>
      <c r="M22" s="487"/>
      <c r="N22" s="484"/>
      <c r="O22" s="478"/>
      <c r="P22" s="478"/>
      <c r="Q22" s="478"/>
      <c r="R22" s="478"/>
      <c r="S22" s="478"/>
      <c r="T22" s="478"/>
      <c r="U22" s="478"/>
      <c r="V22" s="34"/>
      <c r="W22" s="34"/>
    </row>
    <row r="23" spans="1:177">
      <c r="A23" s="494"/>
      <c r="B23" s="491"/>
      <c r="C23" s="491"/>
      <c r="D23" s="491"/>
      <c r="E23" s="497"/>
      <c r="F23" s="497"/>
      <c r="G23" s="497"/>
      <c r="H23" s="500"/>
      <c r="I23" s="503"/>
      <c r="J23" s="481"/>
      <c r="K23" s="484"/>
      <c r="L23" s="484"/>
      <c r="M23" s="487"/>
      <c r="N23" s="484"/>
      <c r="O23" s="478"/>
      <c r="P23" s="478"/>
      <c r="Q23" s="478"/>
      <c r="R23" s="478"/>
      <c r="S23" s="478"/>
      <c r="T23" s="478"/>
      <c r="U23" s="478"/>
      <c r="V23" s="34"/>
      <c r="W23" s="34"/>
    </row>
    <row r="24" spans="1:177" ht="307.5" customHeight="1" thickBot="1">
      <c r="A24" s="495"/>
      <c r="B24" s="492"/>
      <c r="C24" s="492"/>
      <c r="D24" s="492"/>
      <c r="E24" s="498"/>
      <c r="F24" s="498"/>
      <c r="G24" s="498"/>
      <c r="H24" s="501"/>
      <c r="I24" s="504"/>
      <c r="J24" s="482"/>
      <c r="K24" s="485"/>
      <c r="L24" s="485"/>
      <c r="M24" s="488"/>
      <c r="N24" s="485"/>
      <c r="O24" s="479"/>
      <c r="P24" s="479"/>
      <c r="Q24" s="479"/>
      <c r="R24" s="479"/>
      <c r="S24" s="479"/>
      <c r="T24" s="479"/>
      <c r="U24" s="479"/>
      <c r="V24" s="34"/>
      <c r="W24" s="34"/>
    </row>
    <row r="25" spans="1:177" ht="15" customHeight="1">
      <c r="A25" s="493">
        <f>'Mapa Final'!A25</f>
        <v>4</v>
      </c>
      <c r="B25" s="490" t="str">
        <f>'Mapa Final'!B25</f>
        <v xml:space="preserve">Inexactitud en el registro de la gestion de los procesos misionales y actuaciones administrativa </v>
      </c>
      <c r="C25" s="490" t="str">
        <f>'Mapa Final'!C25</f>
        <v>Incumplimiento de las metas establecidas</v>
      </c>
      <c r="D25" s="490" t="str">
        <f>'Mapa Final'!D25</f>
        <v xml:space="preserve">1.  información con error o no  registrada en los aplicativos Justicia XXI, SIERJU-BI, one drive y mercurio.
2.Insuficiencia de personal para la carga laboral presentada. 
3.Fallas en la funcionalidad de los aplicativos    
4.Incremento de solicitudes  por la  alta demanda judiciales 
5.Inexistencia de control del registro de la información. </v>
      </c>
      <c r="E25" s="496" t="str">
        <f>'Mapa Final'!E25</f>
        <v xml:space="preserve">Inadecuado registro de la gestion de los procesos misionales y actuaciones administrativa </v>
      </c>
      <c r="F25" s="496" t="str">
        <f>'Mapa Final'!F25</f>
        <v xml:space="preserve">Posibilidad de incumplimiento de las metas establecidas debido al  inadecuado registro de la gestion de los procesos misionales y actuaciones administrativa </v>
      </c>
      <c r="G25" s="496" t="str">
        <f>'Mapa Final'!G25</f>
        <v>Usuarios, productos y prácticas organizacionales</v>
      </c>
      <c r="H25" s="499" t="str">
        <f>'Mapa Final'!I25</f>
        <v>Muy Alta</v>
      </c>
      <c r="I25" s="502" t="str">
        <f>'Mapa Final'!L25</f>
        <v>Leve</v>
      </c>
      <c r="J25" s="480" t="str">
        <f>'Mapa Final'!N25</f>
        <v xml:space="preserve">Alto </v>
      </c>
      <c r="K25" s="483" t="str">
        <f>'Mapa Final'!AA25</f>
        <v>Media</v>
      </c>
      <c r="L25" s="483" t="str">
        <f>'Mapa Final'!AE25</f>
        <v>Leve</v>
      </c>
      <c r="M25" s="486" t="str">
        <f>'Mapa Final'!AG25</f>
        <v>Moderado</v>
      </c>
      <c r="N25" s="483" t="str">
        <f>'Mapa Final'!AH25</f>
        <v>Aceptar</v>
      </c>
      <c r="O25" s="477"/>
      <c r="P25" s="477"/>
      <c r="Q25" s="477"/>
      <c r="R25" s="477"/>
      <c r="S25" s="477"/>
      <c r="T25" s="477"/>
      <c r="U25" s="477"/>
    </row>
    <row r="26" spans="1:177">
      <c r="A26" s="494"/>
      <c r="B26" s="491"/>
      <c r="C26" s="491"/>
      <c r="D26" s="491"/>
      <c r="E26" s="497"/>
      <c r="F26" s="497"/>
      <c r="G26" s="497"/>
      <c r="H26" s="500"/>
      <c r="I26" s="503"/>
      <c r="J26" s="481"/>
      <c r="K26" s="484"/>
      <c r="L26" s="484"/>
      <c r="M26" s="487"/>
      <c r="N26" s="484"/>
      <c r="O26" s="478"/>
      <c r="P26" s="478"/>
      <c r="Q26" s="478"/>
      <c r="R26" s="478"/>
      <c r="S26" s="478"/>
      <c r="T26" s="478"/>
      <c r="U26" s="478"/>
    </row>
    <row r="27" spans="1:177">
      <c r="A27" s="494"/>
      <c r="B27" s="491"/>
      <c r="C27" s="491"/>
      <c r="D27" s="491"/>
      <c r="E27" s="497"/>
      <c r="F27" s="497"/>
      <c r="G27" s="497"/>
      <c r="H27" s="500"/>
      <c r="I27" s="503"/>
      <c r="J27" s="481"/>
      <c r="K27" s="484"/>
      <c r="L27" s="484"/>
      <c r="M27" s="487"/>
      <c r="N27" s="484"/>
      <c r="O27" s="478"/>
      <c r="P27" s="478"/>
      <c r="Q27" s="478"/>
      <c r="R27" s="478"/>
      <c r="S27" s="478"/>
      <c r="T27" s="478"/>
      <c r="U27" s="478"/>
    </row>
    <row r="28" spans="1:177">
      <c r="A28" s="494"/>
      <c r="B28" s="491"/>
      <c r="C28" s="491"/>
      <c r="D28" s="491"/>
      <c r="E28" s="497"/>
      <c r="F28" s="497"/>
      <c r="G28" s="497"/>
      <c r="H28" s="500"/>
      <c r="I28" s="503"/>
      <c r="J28" s="481"/>
      <c r="K28" s="484"/>
      <c r="L28" s="484"/>
      <c r="M28" s="487"/>
      <c r="N28" s="484"/>
      <c r="O28" s="478"/>
      <c r="P28" s="478"/>
      <c r="Q28" s="478"/>
      <c r="R28" s="478"/>
      <c r="S28" s="478"/>
      <c r="T28" s="478"/>
      <c r="U28" s="478"/>
    </row>
    <row r="29" spans="1:177" ht="254.25" customHeight="1" thickBot="1">
      <c r="A29" s="495"/>
      <c r="B29" s="492"/>
      <c r="C29" s="492"/>
      <c r="D29" s="492"/>
      <c r="E29" s="498"/>
      <c r="F29" s="498"/>
      <c r="G29" s="498"/>
      <c r="H29" s="501"/>
      <c r="I29" s="504"/>
      <c r="J29" s="482"/>
      <c r="K29" s="485"/>
      <c r="L29" s="485"/>
      <c r="M29" s="488"/>
      <c r="N29" s="485"/>
      <c r="O29" s="479"/>
      <c r="P29" s="479"/>
      <c r="Q29" s="479"/>
      <c r="R29" s="479"/>
      <c r="S29" s="479"/>
      <c r="T29" s="479"/>
      <c r="U29" s="479"/>
    </row>
    <row r="30" spans="1:177" ht="15" customHeight="1">
      <c r="A30" s="493">
        <f>'Mapa Final'!A30</f>
        <v>5</v>
      </c>
      <c r="B30" s="490" t="str">
        <f>'Mapa Final'!B30</f>
        <v>Inconsistencias en el reparto</v>
      </c>
      <c r="C30" s="490" t="str">
        <f>'Mapa Final'!C30</f>
        <v>Incumplimiento de las metas establecidas</v>
      </c>
      <c r="D30" s="490" t="str">
        <f>'Mapa Final'!D30</f>
        <v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los procesos ejecutivos  entre los Despachos competentes, dentro del término establecido. 
5. Errores en el diligenciamiento del acta de reparto.
</v>
      </c>
      <c r="E30" s="496" t="str">
        <f>'Mapa Final'!E30</f>
        <v>Falencia en la gestión, control y seguimiento del proceso de reparto en procesos ejecutivos.</v>
      </c>
      <c r="F30" s="496" t="str">
        <f>'Mapa Final'!F30</f>
        <v>Posibilidad de incumplimiento de las metas establecidas debido a la falencia en la gestión, control y seguimiento del proceso de reparto</v>
      </c>
      <c r="G30" s="496" t="str">
        <f>'Mapa Final'!G30</f>
        <v>Ejecución y Administración de Procesos</v>
      </c>
      <c r="H30" s="499" t="str">
        <f>'Mapa Final'!I30</f>
        <v>Muy Alta</v>
      </c>
      <c r="I30" s="502" t="str">
        <f>'Mapa Final'!L30</f>
        <v>Leve</v>
      </c>
      <c r="J30" s="480" t="str">
        <f>'Mapa Final'!N30</f>
        <v xml:space="preserve">Alto </v>
      </c>
      <c r="K30" s="483" t="str">
        <f>'Mapa Final'!AA30</f>
        <v>Media</v>
      </c>
      <c r="L30" s="483" t="str">
        <f>'Mapa Final'!AE30</f>
        <v>Leve</v>
      </c>
      <c r="M30" s="486" t="str">
        <f>'Mapa Final'!AG30</f>
        <v>Moderado</v>
      </c>
      <c r="N30" s="483" t="str">
        <f>'Mapa Final'!AH30</f>
        <v>Aceptar</v>
      </c>
      <c r="O30" s="477"/>
      <c r="P30" s="477"/>
      <c r="Q30" s="477"/>
      <c r="R30" s="477"/>
      <c r="S30" s="477"/>
      <c r="T30" s="477"/>
      <c r="U30" s="477"/>
    </row>
    <row r="31" spans="1:177">
      <c r="A31" s="494"/>
      <c r="B31" s="491"/>
      <c r="C31" s="491"/>
      <c r="D31" s="491"/>
      <c r="E31" s="497"/>
      <c r="F31" s="497"/>
      <c r="G31" s="497"/>
      <c r="H31" s="500"/>
      <c r="I31" s="503"/>
      <c r="J31" s="481"/>
      <c r="K31" s="484"/>
      <c r="L31" s="484"/>
      <c r="M31" s="487"/>
      <c r="N31" s="484"/>
      <c r="O31" s="478"/>
      <c r="P31" s="478"/>
      <c r="Q31" s="478"/>
      <c r="R31" s="478"/>
      <c r="S31" s="478"/>
      <c r="T31" s="478"/>
      <c r="U31" s="478"/>
    </row>
    <row r="32" spans="1:177">
      <c r="A32" s="494"/>
      <c r="B32" s="491"/>
      <c r="C32" s="491"/>
      <c r="D32" s="491"/>
      <c r="E32" s="497"/>
      <c r="F32" s="497"/>
      <c r="G32" s="497"/>
      <c r="H32" s="500"/>
      <c r="I32" s="503"/>
      <c r="J32" s="481"/>
      <c r="K32" s="484"/>
      <c r="L32" s="484"/>
      <c r="M32" s="487"/>
      <c r="N32" s="484"/>
      <c r="O32" s="478"/>
      <c r="P32" s="478"/>
      <c r="Q32" s="478"/>
      <c r="R32" s="478"/>
      <c r="S32" s="478"/>
      <c r="T32" s="478"/>
      <c r="U32" s="478"/>
    </row>
    <row r="33" spans="1:21">
      <c r="A33" s="494"/>
      <c r="B33" s="491"/>
      <c r="C33" s="491"/>
      <c r="D33" s="491"/>
      <c r="E33" s="497"/>
      <c r="F33" s="497"/>
      <c r="G33" s="497"/>
      <c r="H33" s="500"/>
      <c r="I33" s="503"/>
      <c r="J33" s="481"/>
      <c r="K33" s="484"/>
      <c r="L33" s="484"/>
      <c r="M33" s="487"/>
      <c r="N33" s="484"/>
      <c r="O33" s="478"/>
      <c r="P33" s="478"/>
      <c r="Q33" s="478"/>
      <c r="R33" s="478"/>
      <c r="S33" s="478"/>
      <c r="T33" s="478"/>
      <c r="U33" s="478"/>
    </row>
    <row r="34" spans="1:21" ht="230.25" customHeight="1" thickBot="1">
      <c r="A34" s="495"/>
      <c r="B34" s="492"/>
      <c r="C34" s="492"/>
      <c r="D34" s="492"/>
      <c r="E34" s="498"/>
      <c r="F34" s="498"/>
      <c r="G34" s="498"/>
      <c r="H34" s="501"/>
      <c r="I34" s="504"/>
      <c r="J34" s="482"/>
      <c r="K34" s="485"/>
      <c r="L34" s="485"/>
      <c r="M34" s="488"/>
      <c r="N34" s="485"/>
      <c r="O34" s="479"/>
      <c r="P34" s="479"/>
      <c r="Q34" s="479"/>
      <c r="R34" s="479"/>
      <c r="S34" s="479"/>
      <c r="T34" s="479"/>
      <c r="U34" s="479"/>
    </row>
    <row r="35" spans="1:21" ht="15" customHeight="1">
      <c r="A35" s="493">
        <f>'Mapa Final'!A35</f>
        <v>6</v>
      </c>
      <c r="B35" s="490" t="str">
        <f>'Mapa Final'!B35</f>
        <v>Error en las notificaciones judiicales</v>
      </c>
      <c r="C35" s="490" t="str">
        <f>'Mapa Final'!C35</f>
        <v>Afectación en la Prestación del Servicio de Justicia</v>
      </c>
      <c r="D35" s="490" t="str">
        <f>'Mapa Final'!D35</f>
        <v>1. Falta de seguimiento y control del cumplimiento efectivo de la actividad asignada. 
2. Falta de informaciòn en terminos de calidad, suficiencia y pertinencia para realizar la actividad (correos errados, direcciones erradas de las partes, información incompleta en la providencia). 
3. Falta de recursos, medios electrònicos y tecnològicos para el cumplimiento de la actividad.  
4.Carencia de vinculaciòn de las partes y terceros que genera nulidades, demoras en el proceso.</v>
      </c>
      <c r="E35" s="496" t="str">
        <f>'Mapa Final'!E35</f>
        <v xml:space="preserve">Inadecuada comunicación de las notificaciones judiciales </v>
      </c>
      <c r="F35" s="496" t="str">
        <f>'Mapa Final'!F35</f>
        <v xml:space="preserve">Posibilidad de incumplimiento de las metas establecidas debido a la inadecuada comunicación de las notificaciones judiciales </v>
      </c>
      <c r="G35" s="496" t="str">
        <f>'Mapa Final'!G35</f>
        <v>Ejecución y Administración de Procesos</v>
      </c>
      <c r="H35" s="499" t="str">
        <f>'Mapa Final'!I35</f>
        <v>Muy Alta</v>
      </c>
      <c r="I35" s="502" t="str">
        <f>'Mapa Final'!L35</f>
        <v>Leve</v>
      </c>
      <c r="J35" s="480" t="str">
        <f>'Mapa Final'!N35</f>
        <v xml:space="preserve">Alto </v>
      </c>
      <c r="K35" s="483" t="str">
        <f>'Mapa Final'!AA35</f>
        <v>Media</v>
      </c>
      <c r="L35" s="483" t="str">
        <f>'Mapa Final'!AE35</f>
        <v>Leve</v>
      </c>
      <c r="M35" s="486" t="str">
        <f>'Mapa Final'!AG35</f>
        <v>Moderado</v>
      </c>
      <c r="N35" s="483" t="str">
        <f>'Mapa Final'!AH35</f>
        <v>Aceptar</v>
      </c>
      <c r="O35" s="477"/>
      <c r="P35" s="477"/>
      <c r="Q35" s="477"/>
      <c r="R35" s="477"/>
      <c r="S35" s="477"/>
      <c r="T35" s="477"/>
      <c r="U35" s="477"/>
    </row>
    <row r="36" spans="1:21">
      <c r="A36" s="494"/>
      <c r="B36" s="491"/>
      <c r="C36" s="491"/>
      <c r="D36" s="491"/>
      <c r="E36" s="497"/>
      <c r="F36" s="497"/>
      <c r="G36" s="497"/>
      <c r="H36" s="500"/>
      <c r="I36" s="503"/>
      <c r="J36" s="481"/>
      <c r="K36" s="484"/>
      <c r="L36" s="484"/>
      <c r="M36" s="487"/>
      <c r="N36" s="484"/>
      <c r="O36" s="478"/>
      <c r="P36" s="478"/>
      <c r="Q36" s="478"/>
      <c r="R36" s="478"/>
      <c r="S36" s="478"/>
      <c r="T36" s="478"/>
      <c r="U36" s="478"/>
    </row>
    <row r="37" spans="1:21">
      <c r="A37" s="494"/>
      <c r="B37" s="491"/>
      <c r="C37" s="491"/>
      <c r="D37" s="491"/>
      <c r="E37" s="497"/>
      <c r="F37" s="497"/>
      <c r="G37" s="497"/>
      <c r="H37" s="500"/>
      <c r="I37" s="503"/>
      <c r="J37" s="481"/>
      <c r="K37" s="484"/>
      <c r="L37" s="484"/>
      <c r="M37" s="487"/>
      <c r="N37" s="484"/>
      <c r="O37" s="478"/>
      <c r="P37" s="478"/>
      <c r="Q37" s="478"/>
      <c r="R37" s="478"/>
      <c r="S37" s="478"/>
      <c r="T37" s="478"/>
      <c r="U37" s="478"/>
    </row>
    <row r="38" spans="1:21">
      <c r="A38" s="494"/>
      <c r="B38" s="491"/>
      <c r="C38" s="491"/>
      <c r="D38" s="491"/>
      <c r="E38" s="497"/>
      <c r="F38" s="497"/>
      <c r="G38" s="497"/>
      <c r="H38" s="500"/>
      <c r="I38" s="503"/>
      <c r="J38" s="481"/>
      <c r="K38" s="484"/>
      <c r="L38" s="484"/>
      <c r="M38" s="487"/>
      <c r="N38" s="484"/>
      <c r="O38" s="478"/>
      <c r="P38" s="478"/>
      <c r="Q38" s="478"/>
      <c r="R38" s="478"/>
      <c r="S38" s="478"/>
      <c r="T38" s="478"/>
      <c r="U38" s="478"/>
    </row>
    <row r="39" spans="1:21" ht="234.75" customHeight="1" thickBot="1">
      <c r="A39" s="495"/>
      <c r="B39" s="492"/>
      <c r="C39" s="492"/>
      <c r="D39" s="492"/>
      <c r="E39" s="498"/>
      <c r="F39" s="498"/>
      <c r="G39" s="498"/>
      <c r="H39" s="501"/>
      <c r="I39" s="504"/>
      <c r="J39" s="482"/>
      <c r="K39" s="485"/>
      <c r="L39" s="485"/>
      <c r="M39" s="488"/>
      <c r="N39" s="485"/>
      <c r="O39" s="479"/>
      <c r="P39" s="479"/>
      <c r="Q39" s="479"/>
      <c r="R39" s="479"/>
      <c r="S39" s="479"/>
      <c r="T39" s="479"/>
      <c r="U39" s="479"/>
    </row>
    <row r="40" spans="1:21">
      <c r="A40" s="493">
        <f>'Mapa Final'!A40</f>
        <v>7</v>
      </c>
      <c r="B40" s="490" t="str">
        <f>'Mapa Final'!B40</f>
        <v>Pérdida de documentos</v>
      </c>
      <c r="C40" s="490" t="str">
        <f>'Mapa Final'!C40</f>
        <v>Afectación en la Prestación del Servicio de Justicia</v>
      </c>
      <c r="D40" s="490"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496" t="str">
        <f>'Mapa Final'!E40</f>
        <v>Extravío de documentos temporal o definitivo de los procesos judiciales</v>
      </c>
      <c r="F40" s="496" t="str">
        <f>'Mapa Final'!F40</f>
        <v>Posibilidad de la afectación en la Prestación del Servicio de Justicia debido al extravío de documentos temporal o definitivo de los procesos judiciales</v>
      </c>
      <c r="G40" s="496" t="str">
        <f>'Mapa Final'!G40</f>
        <v>Usuarios, productos y prácticas organizacionales</v>
      </c>
      <c r="H40" s="499" t="str">
        <f>'Mapa Final'!I40</f>
        <v>Muy Alta</v>
      </c>
      <c r="I40" s="502" t="str">
        <f>'Mapa Final'!L40</f>
        <v>Leve</v>
      </c>
      <c r="J40" s="480" t="str">
        <f>'Mapa Final'!N40</f>
        <v xml:space="preserve">Alto </v>
      </c>
      <c r="K40" s="483" t="str">
        <f>'Mapa Final'!AA40</f>
        <v>Media</v>
      </c>
      <c r="L40" s="483" t="str">
        <f>'Mapa Final'!AE40</f>
        <v>Leve</v>
      </c>
      <c r="M40" s="486" t="str">
        <f>'Mapa Final'!AG40</f>
        <v>Moderado</v>
      </c>
      <c r="N40" s="483" t="str">
        <f>'Mapa Final'!AH40</f>
        <v>Aceptar</v>
      </c>
      <c r="O40" s="477"/>
      <c r="P40" s="477"/>
      <c r="Q40" s="477"/>
      <c r="R40" s="477"/>
      <c r="S40" s="477"/>
      <c r="T40" s="477"/>
      <c r="U40" s="477"/>
    </row>
    <row r="41" spans="1:21">
      <c r="A41" s="494"/>
      <c r="B41" s="491"/>
      <c r="C41" s="491"/>
      <c r="D41" s="491"/>
      <c r="E41" s="497"/>
      <c r="F41" s="497"/>
      <c r="G41" s="497"/>
      <c r="H41" s="500"/>
      <c r="I41" s="503"/>
      <c r="J41" s="481"/>
      <c r="K41" s="484"/>
      <c r="L41" s="484"/>
      <c r="M41" s="487"/>
      <c r="N41" s="484"/>
      <c r="O41" s="478"/>
      <c r="P41" s="478"/>
      <c r="Q41" s="478"/>
      <c r="R41" s="478"/>
      <c r="S41" s="478"/>
      <c r="T41" s="478"/>
      <c r="U41" s="478"/>
    </row>
    <row r="42" spans="1:21">
      <c r="A42" s="494"/>
      <c r="B42" s="491"/>
      <c r="C42" s="491"/>
      <c r="D42" s="491"/>
      <c r="E42" s="497"/>
      <c r="F42" s="497"/>
      <c r="G42" s="497"/>
      <c r="H42" s="500"/>
      <c r="I42" s="503"/>
      <c r="J42" s="481"/>
      <c r="K42" s="484"/>
      <c r="L42" s="484"/>
      <c r="M42" s="487"/>
      <c r="N42" s="484"/>
      <c r="O42" s="478"/>
      <c r="P42" s="478"/>
      <c r="Q42" s="478"/>
      <c r="R42" s="478"/>
      <c r="S42" s="478"/>
      <c r="T42" s="478"/>
      <c r="U42" s="478"/>
    </row>
    <row r="43" spans="1:21">
      <c r="A43" s="494"/>
      <c r="B43" s="491"/>
      <c r="C43" s="491"/>
      <c r="D43" s="491"/>
      <c r="E43" s="497"/>
      <c r="F43" s="497"/>
      <c r="G43" s="497"/>
      <c r="H43" s="500"/>
      <c r="I43" s="503"/>
      <c r="J43" s="481"/>
      <c r="K43" s="484"/>
      <c r="L43" s="484"/>
      <c r="M43" s="487"/>
      <c r="N43" s="484"/>
      <c r="O43" s="478"/>
      <c r="P43" s="478"/>
      <c r="Q43" s="478"/>
      <c r="R43" s="478"/>
      <c r="S43" s="478"/>
      <c r="T43" s="478"/>
      <c r="U43" s="478"/>
    </row>
    <row r="44" spans="1:21" ht="194.25" customHeight="1" thickBot="1">
      <c r="A44" s="495"/>
      <c r="B44" s="492"/>
      <c r="C44" s="492"/>
      <c r="D44" s="492"/>
      <c r="E44" s="498"/>
      <c r="F44" s="498"/>
      <c r="G44" s="498"/>
      <c r="H44" s="501"/>
      <c r="I44" s="504"/>
      <c r="J44" s="482"/>
      <c r="K44" s="485"/>
      <c r="L44" s="485"/>
      <c r="M44" s="488"/>
      <c r="N44" s="485"/>
      <c r="O44" s="479"/>
      <c r="P44" s="479"/>
      <c r="Q44" s="479"/>
      <c r="R44" s="479"/>
      <c r="S44" s="479"/>
      <c r="T44" s="479"/>
      <c r="U44" s="479"/>
    </row>
    <row r="45" spans="1:21">
      <c r="A45" s="493">
        <f>'Mapa Final'!A45</f>
        <v>8</v>
      </c>
      <c r="B45" s="490" t="str">
        <f>'Mapa Final'!B45</f>
        <v>Corrupción</v>
      </c>
      <c r="C45" s="490" t="str">
        <f>'Mapa Final'!C45</f>
        <v>Reputacional (Corrupción)</v>
      </c>
      <c r="D45" s="490" t="str">
        <f>'Mapa Final'!D45</f>
        <v>1.Insuficientes programas de capacitación para la toma de conciencia debido al desconocimiento de la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v>
      </c>
      <c r="E45" s="496" t="str">
        <f>'Mapa Final'!E45</f>
        <v xml:space="preserve">Carencia en transparencia, etica y valores . </v>
      </c>
      <c r="F45" s="496" t="str">
        <f>'Mapa Final'!F45</f>
        <v xml:space="preserve">Posibilidad de actos indebidos de  los servidores judiciales debido a  la carencia en transparencia, etica y valores </v>
      </c>
      <c r="G45" s="496" t="str">
        <f>'Mapa Final'!G45</f>
        <v>Fraude Interno</v>
      </c>
      <c r="H45" s="499" t="str">
        <f>'Mapa Final'!I45</f>
        <v>Media</v>
      </c>
      <c r="I45" s="502" t="str">
        <f>'Mapa Final'!L45</f>
        <v>Mayor</v>
      </c>
      <c r="J45" s="480" t="str">
        <f>'Mapa Final'!N45</f>
        <v xml:space="preserve">Alto </v>
      </c>
      <c r="K45" s="483" t="str">
        <f>'Mapa Final'!AA45</f>
        <v>Baja</v>
      </c>
      <c r="L45" s="483" t="str">
        <f>'Mapa Final'!AE45</f>
        <v>Mayor</v>
      </c>
      <c r="M45" s="486" t="str">
        <f>'Mapa Final'!AG45</f>
        <v xml:space="preserve">Alto </v>
      </c>
      <c r="N45" s="483" t="str">
        <f>'Mapa Final'!AH45</f>
        <v>Reducir(mitigar)</v>
      </c>
      <c r="O45" s="477"/>
      <c r="P45" s="477"/>
      <c r="Q45" s="477"/>
      <c r="R45" s="477"/>
      <c r="S45" s="477"/>
      <c r="T45" s="477"/>
      <c r="U45" s="477"/>
    </row>
    <row r="46" spans="1:21">
      <c r="A46" s="494"/>
      <c r="B46" s="491"/>
      <c r="C46" s="491"/>
      <c r="D46" s="491"/>
      <c r="E46" s="497"/>
      <c r="F46" s="497"/>
      <c r="G46" s="497"/>
      <c r="H46" s="500"/>
      <c r="I46" s="503"/>
      <c r="J46" s="481"/>
      <c r="K46" s="484"/>
      <c r="L46" s="484"/>
      <c r="M46" s="487"/>
      <c r="N46" s="484"/>
      <c r="O46" s="478"/>
      <c r="P46" s="478"/>
      <c r="Q46" s="478"/>
      <c r="R46" s="478"/>
      <c r="S46" s="478"/>
      <c r="T46" s="478"/>
      <c r="U46" s="478"/>
    </row>
    <row r="47" spans="1:21">
      <c r="A47" s="494"/>
      <c r="B47" s="491"/>
      <c r="C47" s="491"/>
      <c r="D47" s="491"/>
      <c r="E47" s="497"/>
      <c r="F47" s="497"/>
      <c r="G47" s="497"/>
      <c r="H47" s="500"/>
      <c r="I47" s="503"/>
      <c r="J47" s="481"/>
      <c r="K47" s="484"/>
      <c r="L47" s="484"/>
      <c r="M47" s="487"/>
      <c r="N47" s="484"/>
      <c r="O47" s="478"/>
      <c r="P47" s="478"/>
      <c r="Q47" s="478"/>
      <c r="R47" s="478"/>
      <c r="S47" s="478"/>
      <c r="T47" s="478"/>
      <c r="U47" s="478"/>
    </row>
    <row r="48" spans="1:21">
      <c r="A48" s="494"/>
      <c r="B48" s="491"/>
      <c r="C48" s="491"/>
      <c r="D48" s="491"/>
      <c r="E48" s="497"/>
      <c r="F48" s="497"/>
      <c r="G48" s="497"/>
      <c r="H48" s="500"/>
      <c r="I48" s="503"/>
      <c r="J48" s="481"/>
      <c r="K48" s="484"/>
      <c r="L48" s="484"/>
      <c r="M48" s="487"/>
      <c r="N48" s="484"/>
      <c r="O48" s="478"/>
      <c r="P48" s="478"/>
      <c r="Q48" s="478"/>
      <c r="R48" s="478"/>
      <c r="S48" s="478"/>
      <c r="T48" s="478"/>
      <c r="U48" s="478"/>
    </row>
    <row r="49" spans="1:21" ht="188.25" customHeight="1" thickBot="1">
      <c r="A49" s="495"/>
      <c r="B49" s="492"/>
      <c r="C49" s="492"/>
      <c r="D49" s="492"/>
      <c r="E49" s="498"/>
      <c r="F49" s="498"/>
      <c r="G49" s="498"/>
      <c r="H49" s="501"/>
      <c r="I49" s="504"/>
      <c r="J49" s="482"/>
      <c r="K49" s="485"/>
      <c r="L49" s="485"/>
      <c r="M49" s="488"/>
      <c r="N49" s="485"/>
      <c r="O49" s="479"/>
      <c r="P49" s="479"/>
      <c r="Q49" s="479"/>
      <c r="R49" s="479"/>
      <c r="S49" s="479"/>
      <c r="T49" s="479"/>
      <c r="U49" s="479"/>
    </row>
    <row r="50" spans="1:21">
      <c r="A50" s="493">
        <f>'Mapa Final'!A50</f>
        <v>9</v>
      </c>
      <c r="B50" s="490" t="str">
        <f>'Mapa Final'!B50</f>
        <v>Interrupción o demora en el Servicio Público de Administrar  Justicia</v>
      </c>
      <c r="C50" s="490" t="str">
        <f>'Mapa Final'!C50</f>
        <v>Afectación en la Prestación del Servicio de Justicia</v>
      </c>
      <c r="D50" s="490" t="str">
        <f>'Mapa Final'!D50</f>
        <v>1. Paro por sindicato
2. Huelgas, protestas ciudadana
3. Disturbios o hechos violentos
4.Pandemia
5.Emergencias Ambientales</v>
      </c>
      <c r="E50" s="496" t="str">
        <f>'Mapa Final'!E50</f>
        <v>Suceso de fuerza mayor que imposibilitan la gestión judicial</v>
      </c>
      <c r="F50" s="496" t="str">
        <f>'Mapa Final'!F50</f>
        <v>Posibilidad de  afectación en la Prestación del Servicio de Justicia debido a un suceso de fuerza mayor que imposibilita la gestión judicial</v>
      </c>
      <c r="G50" s="496" t="str">
        <f>'Mapa Final'!G50</f>
        <v>Usuarios, productos y prácticas organizacionales</v>
      </c>
      <c r="H50" s="499" t="str">
        <f>'Mapa Final'!I50</f>
        <v>Muy Alta</v>
      </c>
      <c r="I50" s="502" t="str">
        <f>'Mapa Final'!L50</f>
        <v>Mayor</v>
      </c>
      <c r="J50" s="480" t="str">
        <f>'Mapa Final'!N50</f>
        <v xml:space="preserve">Alto </v>
      </c>
      <c r="K50" s="483" t="str">
        <f>'Mapa Final'!AA50</f>
        <v>Media</v>
      </c>
      <c r="L50" s="483" t="str">
        <f>'Mapa Final'!AE50</f>
        <v>Mayor</v>
      </c>
      <c r="M50" s="486" t="str">
        <f>'Mapa Final'!AG50</f>
        <v xml:space="preserve">Alto </v>
      </c>
      <c r="N50" s="483" t="str">
        <f>'Mapa Final'!AH50</f>
        <v>Aceptar</v>
      </c>
      <c r="O50" s="477"/>
      <c r="P50" s="477"/>
      <c r="Q50" s="477"/>
      <c r="R50" s="477"/>
      <c r="S50" s="477"/>
      <c r="T50" s="477"/>
      <c r="U50" s="477"/>
    </row>
    <row r="51" spans="1:21">
      <c r="A51" s="494"/>
      <c r="B51" s="491"/>
      <c r="C51" s="491"/>
      <c r="D51" s="491"/>
      <c r="E51" s="497"/>
      <c r="F51" s="497"/>
      <c r="G51" s="497"/>
      <c r="H51" s="500"/>
      <c r="I51" s="503"/>
      <c r="J51" s="481"/>
      <c r="K51" s="484"/>
      <c r="L51" s="484"/>
      <c r="M51" s="487"/>
      <c r="N51" s="484"/>
      <c r="O51" s="478"/>
      <c r="P51" s="478"/>
      <c r="Q51" s="478"/>
      <c r="R51" s="478"/>
      <c r="S51" s="478"/>
      <c r="T51" s="478"/>
      <c r="U51" s="478"/>
    </row>
    <row r="52" spans="1:21">
      <c r="A52" s="494"/>
      <c r="B52" s="491"/>
      <c r="C52" s="491"/>
      <c r="D52" s="491"/>
      <c r="E52" s="497"/>
      <c r="F52" s="497"/>
      <c r="G52" s="497"/>
      <c r="H52" s="500"/>
      <c r="I52" s="503"/>
      <c r="J52" s="481"/>
      <c r="K52" s="484"/>
      <c r="L52" s="484"/>
      <c r="M52" s="487"/>
      <c r="N52" s="484"/>
      <c r="O52" s="478"/>
      <c r="P52" s="478"/>
      <c r="Q52" s="478"/>
      <c r="R52" s="478"/>
      <c r="S52" s="478"/>
      <c r="T52" s="478"/>
      <c r="U52" s="478"/>
    </row>
    <row r="53" spans="1:21">
      <c r="A53" s="494"/>
      <c r="B53" s="491"/>
      <c r="C53" s="491"/>
      <c r="D53" s="491"/>
      <c r="E53" s="497"/>
      <c r="F53" s="497"/>
      <c r="G53" s="497"/>
      <c r="H53" s="500"/>
      <c r="I53" s="503"/>
      <c r="J53" s="481"/>
      <c r="K53" s="484"/>
      <c r="L53" s="484"/>
      <c r="M53" s="487"/>
      <c r="N53" s="484"/>
      <c r="O53" s="478"/>
      <c r="P53" s="478"/>
      <c r="Q53" s="478"/>
      <c r="R53" s="478"/>
      <c r="S53" s="478"/>
      <c r="T53" s="478"/>
      <c r="U53" s="478"/>
    </row>
    <row r="54" spans="1:21" ht="56.25" customHeight="1" thickBot="1">
      <c r="A54" s="495"/>
      <c r="B54" s="492"/>
      <c r="C54" s="492"/>
      <c r="D54" s="492"/>
      <c r="E54" s="498"/>
      <c r="F54" s="498"/>
      <c r="G54" s="498"/>
      <c r="H54" s="501"/>
      <c r="I54" s="504"/>
      <c r="J54" s="482"/>
      <c r="K54" s="485"/>
      <c r="L54" s="485"/>
      <c r="M54" s="488"/>
      <c r="N54" s="485"/>
      <c r="O54" s="479"/>
      <c r="P54" s="479"/>
      <c r="Q54" s="479"/>
      <c r="R54" s="479"/>
      <c r="S54" s="479"/>
      <c r="T54" s="479"/>
      <c r="U54" s="479"/>
    </row>
    <row r="55" spans="1:21">
      <c r="A55" s="493">
        <f>'Mapa Final'!A55</f>
        <v>10</v>
      </c>
      <c r="B55" s="490" t="str">
        <f>'Mapa Final'!B55</f>
        <v>Inaplicabilidad de la normavidad ambiental vigente</v>
      </c>
      <c r="C55" s="490" t="str">
        <f>'Mapa Final'!C55</f>
        <v>Afectación Ambiental</v>
      </c>
      <c r="D55" s="490" t="str">
        <f>'Mapa Final'!D55</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496" t="str">
        <f>'Mapa Final'!E55</f>
        <v>Desconocimiento de los lineamientos ambientales y normatividad vigente ambiental</v>
      </c>
      <c r="F55" s="496" t="str">
        <f>'Mapa Final'!F55</f>
        <v>Posibilidad de afectación ambiental debido al desconocimiento de las lineamientos ambientales y normatividad vigente ambiental</v>
      </c>
      <c r="G55" s="496" t="str">
        <f>'Mapa Final'!G55</f>
        <v>Eventos Ambientales Internos</v>
      </c>
      <c r="H55" s="499" t="str">
        <f>'Mapa Final'!I55</f>
        <v>Media</v>
      </c>
      <c r="I55" s="502" t="str">
        <f>'Mapa Final'!L55</f>
        <v>Leve</v>
      </c>
      <c r="J55" s="480" t="str">
        <f>'Mapa Final'!N55</f>
        <v>Moderado</v>
      </c>
      <c r="K55" s="483" t="str">
        <f>'Mapa Final'!AA55</f>
        <v>Baja</v>
      </c>
      <c r="L55" s="483" t="str">
        <f>'Mapa Final'!AE55</f>
        <v>Leve</v>
      </c>
      <c r="M55" s="486" t="str">
        <f>'Mapa Final'!AG55</f>
        <v>Bajo</v>
      </c>
      <c r="N55" s="483" t="str">
        <f>'Mapa Final'!AH55</f>
        <v>Aceptar</v>
      </c>
      <c r="O55" s="477"/>
      <c r="P55" s="477"/>
      <c r="Q55" s="477"/>
      <c r="R55" s="477"/>
      <c r="S55" s="477"/>
      <c r="T55" s="477"/>
      <c r="U55" s="477"/>
    </row>
    <row r="56" spans="1:21">
      <c r="A56" s="494"/>
      <c r="B56" s="491"/>
      <c r="C56" s="491"/>
      <c r="D56" s="491"/>
      <c r="E56" s="497"/>
      <c r="F56" s="497"/>
      <c r="G56" s="497"/>
      <c r="H56" s="500"/>
      <c r="I56" s="503"/>
      <c r="J56" s="481"/>
      <c r="K56" s="484"/>
      <c r="L56" s="484"/>
      <c r="M56" s="487"/>
      <c r="N56" s="484"/>
      <c r="O56" s="478"/>
      <c r="P56" s="478"/>
      <c r="Q56" s="478"/>
      <c r="R56" s="478"/>
      <c r="S56" s="478"/>
      <c r="T56" s="478"/>
      <c r="U56" s="478"/>
    </row>
    <row r="57" spans="1:21">
      <c r="A57" s="494"/>
      <c r="B57" s="491"/>
      <c r="C57" s="491"/>
      <c r="D57" s="491"/>
      <c r="E57" s="497"/>
      <c r="F57" s="497"/>
      <c r="G57" s="497"/>
      <c r="H57" s="500"/>
      <c r="I57" s="503"/>
      <c r="J57" s="481"/>
      <c r="K57" s="484"/>
      <c r="L57" s="484"/>
      <c r="M57" s="487"/>
      <c r="N57" s="484"/>
      <c r="O57" s="478"/>
      <c r="P57" s="478"/>
      <c r="Q57" s="478"/>
      <c r="R57" s="478"/>
      <c r="S57" s="478"/>
      <c r="T57" s="478"/>
      <c r="U57" s="478"/>
    </row>
    <row r="58" spans="1:21">
      <c r="A58" s="494"/>
      <c r="B58" s="491"/>
      <c r="C58" s="491"/>
      <c r="D58" s="491"/>
      <c r="E58" s="497"/>
      <c r="F58" s="497"/>
      <c r="G58" s="497"/>
      <c r="H58" s="500"/>
      <c r="I58" s="503"/>
      <c r="J58" s="481"/>
      <c r="K58" s="484"/>
      <c r="L58" s="484"/>
      <c r="M58" s="487"/>
      <c r="N58" s="484"/>
      <c r="O58" s="478"/>
      <c r="P58" s="478"/>
      <c r="Q58" s="478"/>
      <c r="R58" s="478"/>
      <c r="S58" s="478"/>
      <c r="T58" s="478"/>
      <c r="U58" s="478"/>
    </row>
    <row r="59" spans="1:21" ht="159.75" customHeight="1" thickBot="1">
      <c r="A59" s="495"/>
      <c r="B59" s="492"/>
      <c r="C59" s="492"/>
      <c r="D59" s="492"/>
      <c r="E59" s="498"/>
      <c r="F59" s="498"/>
      <c r="G59" s="498"/>
      <c r="H59" s="501"/>
      <c r="I59" s="504"/>
      <c r="J59" s="482"/>
      <c r="K59" s="485"/>
      <c r="L59" s="485"/>
      <c r="M59" s="488"/>
      <c r="N59" s="485"/>
      <c r="O59" s="479"/>
      <c r="P59" s="479"/>
      <c r="Q59" s="479"/>
      <c r="R59" s="479"/>
      <c r="S59" s="479"/>
      <c r="T59" s="479"/>
      <c r="U59" s="479"/>
    </row>
    <row r="60" spans="1:21">
      <c r="A60" s="493">
        <f>'Mapa Final'!A60</f>
        <v>11</v>
      </c>
      <c r="B60" s="490" t="str">
        <f>'Mapa Final'!B60</f>
        <v>Inconsistencias en operaciones con depositos Judiciales</v>
      </c>
      <c r="C60" s="490" t="str">
        <f>'Mapa Final'!C60</f>
        <v>Afectación en la Prestación del Servicio de Justicia</v>
      </c>
      <c r="D60" s="490" t="str">
        <f>'Mapa Final'!D60</f>
        <v>1. Error desde la providencia judicial que ordena la operación sobre depósitos judiciales.  
2.Falta de capacitación en el manejo de aplicativos: módulo de depositos judiciales y portal web.
3. Errores Humanos.
4. Fallas en el modulo de depositos Judiciales</v>
      </c>
      <c r="E60" s="496" t="str">
        <f>'Mapa Final'!E60</f>
        <v xml:space="preserve"> orden Judicial inadecuada.</v>
      </c>
      <c r="F60" s="496" t="str">
        <f>'Mapa Final'!F60</f>
        <v>Son errores que se pueden presentar en el proceso de elaboración de órdenes de pago, fraccionamiento y conversión,error que puede estar desde el auto, o puede generarse en el proceso de dar trámite a lo dispuesto por el Juez.</v>
      </c>
      <c r="G60" s="496" t="str">
        <f>'Mapa Final'!G60</f>
        <v>Ejecución y Administración de Procesos</v>
      </c>
      <c r="H60" s="499" t="str">
        <f>'Mapa Final'!I60</f>
        <v>Muy Alta</v>
      </c>
      <c r="I60" s="502" t="str">
        <f>'Mapa Final'!L60</f>
        <v>Leve</v>
      </c>
      <c r="J60" s="480" t="str">
        <f>'Mapa Final'!N60</f>
        <v xml:space="preserve">Alto </v>
      </c>
      <c r="K60" s="483" t="str">
        <f>'Mapa Final'!AA60</f>
        <v>Media</v>
      </c>
      <c r="L60" s="483" t="str">
        <f>'Mapa Final'!AE60</f>
        <v>Leve</v>
      </c>
      <c r="M60" s="486" t="str">
        <f>'Mapa Final'!AG60</f>
        <v>Moderado</v>
      </c>
      <c r="N60" s="483" t="str">
        <f>'Mapa Final'!AH60</f>
        <v>Aceptar</v>
      </c>
      <c r="O60" s="477"/>
      <c r="P60" s="477"/>
      <c r="Q60" s="477"/>
      <c r="R60" s="477"/>
      <c r="S60" s="477"/>
      <c r="T60" s="477"/>
      <c r="U60" s="477"/>
    </row>
    <row r="61" spans="1:21">
      <c r="A61" s="494"/>
      <c r="B61" s="491"/>
      <c r="C61" s="491"/>
      <c r="D61" s="491"/>
      <c r="E61" s="497"/>
      <c r="F61" s="497"/>
      <c r="G61" s="497"/>
      <c r="H61" s="500"/>
      <c r="I61" s="503"/>
      <c r="J61" s="481"/>
      <c r="K61" s="484"/>
      <c r="L61" s="484"/>
      <c r="M61" s="487"/>
      <c r="N61" s="484"/>
      <c r="O61" s="478"/>
      <c r="P61" s="478"/>
      <c r="Q61" s="478"/>
      <c r="R61" s="478"/>
      <c r="S61" s="478"/>
      <c r="T61" s="478"/>
      <c r="U61" s="478"/>
    </row>
    <row r="62" spans="1:21">
      <c r="A62" s="494"/>
      <c r="B62" s="491"/>
      <c r="C62" s="491"/>
      <c r="D62" s="491"/>
      <c r="E62" s="497"/>
      <c r="F62" s="497"/>
      <c r="G62" s="497"/>
      <c r="H62" s="500"/>
      <c r="I62" s="503"/>
      <c r="J62" s="481"/>
      <c r="K62" s="484"/>
      <c r="L62" s="484"/>
      <c r="M62" s="487"/>
      <c r="N62" s="484"/>
      <c r="O62" s="478"/>
      <c r="P62" s="478"/>
      <c r="Q62" s="478"/>
      <c r="R62" s="478"/>
      <c r="S62" s="478"/>
      <c r="T62" s="478"/>
      <c r="U62" s="478"/>
    </row>
    <row r="63" spans="1:21">
      <c r="A63" s="494"/>
      <c r="B63" s="491"/>
      <c r="C63" s="491"/>
      <c r="D63" s="491"/>
      <c r="E63" s="497"/>
      <c r="F63" s="497"/>
      <c r="G63" s="497"/>
      <c r="H63" s="500"/>
      <c r="I63" s="503"/>
      <c r="J63" s="481"/>
      <c r="K63" s="484"/>
      <c r="L63" s="484"/>
      <c r="M63" s="487"/>
      <c r="N63" s="484"/>
      <c r="O63" s="478"/>
      <c r="P63" s="478"/>
      <c r="Q63" s="478"/>
      <c r="R63" s="478"/>
      <c r="S63" s="478"/>
      <c r="T63" s="478"/>
      <c r="U63" s="478"/>
    </row>
    <row r="64" spans="1:21" ht="15.75" thickBot="1">
      <c r="A64" s="495"/>
      <c r="B64" s="492"/>
      <c r="C64" s="492"/>
      <c r="D64" s="492"/>
      <c r="E64" s="498"/>
      <c r="F64" s="498"/>
      <c r="G64" s="498"/>
      <c r="H64" s="501"/>
      <c r="I64" s="504"/>
      <c r="J64" s="482"/>
      <c r="K64" s="485"/>
      <c r="L64" s="485"/>
      <c r="M64" s="488"/>
      <c r="N64" s="485"/>
      <c r="O64" s="479"/>
      <c r="P64" s="479"/>
      <c r="Q64" s="479"/>
      <c r="R64" s="479"/>
      <c r="S64" s="479"/>
      <c r="T64" s="479"/>
      <c r="U64" s="479"/>
    </row>
  </sheetData>
  <mergeCells count="250">
    <mergeCell ref="S55:S59"/>
    <mergeCell ref="T55:T59"/>
    <mergeCell ref="U55:U59"/>
    <mergeCell ref="M55:M59"/>
    <mergeCell ref="N55:N59"/>
    <mergeCell ref="O55:O59"/>
    <mergeCell ref="P55:P59"/>
    <mergeCell ref="Q55:Q59"/>
    <mergeCell ref="R55:R59"/>
    <mergeCell ref="G55:G59"/>
    <mergeCell ref="H55:H59"/>
    <mergeCell ref="I55:I59"/>
    <mergeCell ref="J55:J59"/>
    <mergeCell ref="K55:K59"/>
    <mergeCell ref="L55:L59"/>
    <mergeCell ref="A55:A59"/>
    <mergeCell ref="B55:B59"/>
    <mergeCell ref="C55:C59"/>
    <mergeCell ref="D55:D59"/>
    <mergeCell ref="E55:E59"/>
    <mergeCell ref="F55:F59"/>
    <mergeCell ref="R50:R54"/>
    <mergeCell ref="S50:S54"/>
    <mergeCell ref="T50:T54"/>
    <mergeCell ref="U50:U54"/>
    <mergeCell ref="J50:J54"/>
    <mergeCell ref="K50:K54"/>
    <mergeCell ref="L50:L54"/>
    <mergeCell ref="M50:M54"/>
    <mergeCell ref="N50:N54"/>
    <mergeCell ref="O50:O5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O40:O44"/>
    <mergeCell ref="P40:P44"/>
    <mergeCell ref="Q40:Q44"/>
    <mergeCell ref="R40:R44"/>
    <mergeCell ref="S40:S44"/>
    <mergeCell ref="H40:H44"/>
    <mergeCell ref="I40:I44"/>
    <mergeCell ref="J40:J44"/>
    <mergeCell ref="K40:K44"/>
    <mergeCell ref="L40:L44"/>
    <mergeCell ref="M40:M44"/>
    <mergeCell ref="A45:A49"/>
    <mergeCell ref="B45:B49"/>
    <mergeCell ref="C45:C49"/>
    <mergeCell ref="D45:D49"/>
    <mergeCell ref="E45:E49"/>
    <mergeCell ref="F45:F49"/>
    <mergeCell ref="G45:G49"/>
    <mergeCell ref="H45:H49"/>
    <mergeCell ref="N40:N44"/>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C35:C39"/>
    <mergeCell ref="D35:D39"/>
    <mergeCell ref="E35:E39"/>
    <mergeCell ref="F35:F39"/>
    <mergeCell ref="P30:P34"/>
    <mergeCell ref="Q30:Q34"/>
    <mergeCell ref="R30:R34"/>
    <mergeCell ref="S30:S34"/>
    <mergeCell ref="T30:T34"/>
    <mergeCell ref="S35:S39"/>
    <mergeCell ref="T35:T39"/>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A9:N9"/>
    <mergeCell ref="A10:A14"/>
    <mergeCell ref="B10:B14"/>
    <mergeCell ref="C10:C14"/>
    <mergeCell ref="D10:D14"/>
    <mergeCell ref="E10:E14"/>
    <mergeCell ref="L15:L19"/>
    <mergeCell ref="R10:R14"/>
    <mergeCell ref="S10:S14"/>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 ref="A60:A64"/>
    <mergeCell ref="B60:B64"/>
    <mergeCell ref="C60:C64"/>
    <mergeCell ref="D60:D64"/>
    <mergeCell ref="E60:E64"/>
    <mergeCell ref="F60:F64"/>
    <mergeCell ref="G60:G64"/>
    <mergeCell ref="H60:H64"/>
    <mergeCell ref="I60:I64"/>
    <mergeCell ref="S60:S64"/>
    <mergeCell ref="T60:T64"/>
    <mergeCell ref="U60:U64"/>
    <mergeCell ref="J60:J64"/>
    <mergeCell ref="K60:K64"/>
    <mergeCell ref="L60:L64"/>
    <mergeCell ref="M60:M64"/>
    <mergeCell ref="N60:N64"/>
    <mergeCell ref="O60:O64"/>
    <mergeCell ref="P60:P64"/>
    <mergeCell ref="Q60:Q64"/>
    <mergeCell ref="R60:R64"/>
  </mergeCells>
  <conditionalFormatting sqref="D8:G8 H7 H65:J1048576 A7:B7">
    <cfRule type="containsText" dxfId="697" priority="713" operator="containsText" text="3- Moderado">
      <formula>NOT(ISERROR(SEARCH("3- Moderado",A7)))</formula>
    </cfRule>
    <cfRule type="containsText" dxfId="696" priority="714" operator="containsText" text="6- Moderado">
      <formula>NOT(ISERROR(SEARCH("6- Moderado",A7)))</formula>
    </cfRule>
    <cfRule type="containsText" dxfId="695" priority="715" operator="containsText" text="4- Moderado">
      <formula>NOT(ISERROR(SEARCH("4- Moderado",A7)))</formula>
    </cfRule>
    <cfRule type="containsText" dxfId="694" priority="716" operator="containsText" text="3- Bajo">
      <formula>NOT(ISERROR(SEARCH("3- Bajo",A7)))</formula>
    </cfRule>
    <cfRule type="containsText" dxfId="693" priority="717" operator="containsText" text="4- Bajo">
      <formula>NOT(ISERROR(SEARCH("4- Bajo",A7)))</formula>
    </cfRule>
    <cfRule type="containsText" dxfId="692" priority="718" operator="containsText" text="1- Bajo">
      <formula>NOT(ISERROR(SEARCH("1- Bajo",A7)))</formula>
    </cfRule>
  </conditionalFormatting>
  <conditionalFormatting sqref="H8:J8">
    <cfRule type="containsText" dxfId="691" priority="706" operator="containsText" text="3- Moderado">
      <formula>NOT(ISERROR(SEARCH("3- Moderado",H8)))</formula>
    </cfRule>
    <cfRule type="containsText" dxfId="690" priority="707" operator="containsText" text="6- Moderado">
      <formula>NOT(ISERROR(SEARCH("6- Moderado",H8)))</formula>
    </cfRule>
    <cfRule type="containsText" dxfId="689" priority="708" operator="containsText" text="4- Moderado">
      <formula>NOT(ISERROR(SEARCH("4- Moderado",H8)))</formula>
    </cfRule>
    <cfRule type="containsText" dxfId="688" priority="709" operator="containsText" text="3- Bajo">
      <formula>NOT(ISERROR(SEARCH("3- Bajo",H8)))</formula>
    </cfRule>
    <cfRule type="containsText" dxfId="687" priority="710" operator="containsText" text="4- Bajo">
      <formula>NOT(ISERROR(SEARCH("4- Bajo",H8)))</formula>
    </cfRule>
    <cfRule type="containsText" dxfId="686" priority="712" operator="containsText" text="1- Bajo">
      <formula>NOT(ISERROR(SEARCH("1- Bajo",H8)))</formula>
    </cfRule>
  </conditionalFormatting>
  <conditionalFormatting sqref="J8 J65:J1048576">
    <cfRule type="containsText" dxfId="685" priority="695" operator="containsText" text="25- Extremo">
      <formula>NOT(ISERROR(SEARCH("25- Extremo",J8)))</formula>
    </cfRule>
    <cfRule type="containsText" dxfId="684" priority="696" operator="containsText" text="20- Extremo">
      <formula>NOT(ISERROR(SEARCH("20- Extremo",J8)))</formula>
    </cfRule>
    <cfRule type="containsText" dxfId="683" priority="697" operator="containsText" text="15- Extremo">
      <formula>NOT(ISERROR(SEARCH("15- Extremo",J8)))</formula>
    </cfRule>
    <cfRule type="containsText" dxfId="682" priority="698" operator="containsText" text="10- Extremo">
      <formula>NOT(ISERROR(SEARCH("10- Extremo",J8)))</formula>
    </cfRule>
    <cfRule type="containsText" dxfId="681" priority="699" operator="containsText" text="5- Extremo">
      <formula>NOT(ISERROR(SEARCH("5- Extremo",J8)))</formula>
    </cfRule>
    <cfRule type="containsText" dxfId="680" priority="700" operator="containsText" text="12- Alto">
      <formula>NOT(ISERROR(SEARCH("12- Alto",J8)))</formula>
    </cfRule>
    <cfRule type="containsText" dxfId="679" priority="701" operator="containsText" text="10- Alto">
      <formula>NOT(ISERROR(SEARCH("10- Alto",J8)))</formula>
    </cfRule>
    <cfRule type="containsText" dxfId="678" priority="702" operator="containsText" text="9- Alto">
      <formula>NOT(ISERROR(SEARCH("9- Alto",J8)))</formula>
    </cfRule>
    <cfRule type="containsText" dxfId="677" priority="703" operator="containsText" text="8- Alto">
      <formula>NOT(ISERROR(SEARCH("8- Alto",J8)))</formula>
    </cfRule>
    <cfRule type="containsText" dxfId="676" priority="704" operator="containsText" text="5- Alto">
      <formula>NOT(ISERROR(SEARCH("5- Alto",J8)))</formula>
    </cfRule>
    <cfRule type="containsText" dxfId="675" priority="705" operator="containsText" text="4- Alto">
      <formula>NOT(ISERROR(SEARCH("4- Alto",J8)))</formula>
    </cfRule>
    <cfRule type="containsText" dxfId="674" priority="711" operator="containsText" text="2- Bajo">
      <formula>NOT(ISERROR(SEARCH("2- Bajo",J8)))</formula>
    </cfRule>
  </conditionalFormatting>
  <conditionalFormatting sqref="K10:L10">
    <cfRule type="containsText" dxfId="673" priority="689" operator="containsText" text="3- Moderado">
      <formula>NOT(ISERROR(SEARCH("3- Moderado",K10)))</formula>
    </cfRule>
    <cfRule type="containsText" dxfId="672" priority="690" operator="containsText" text="6- Moderado">
      <formula>NOT(ISERROR(SEARCH("6- Moderado",K10)))</formula>
    </cfRule>
    <cfRule type="containsText" dxfId="671" priority="691" operator="containsText" text="4- Moderado">
      <formula>NOT(ISERROR(SEARCH("4- Moderado",K10)))</formula>
    </cfRule>
    <cfRule type="containsText" dxfId="670" priority="692" operator="containsText" text="3- Bajo">
      <formula>NOT(ISERROR(SEARCH("3- Bajo",K10)))</formula>
    </cfRule>
    <cfRule type="containsText" dxfId="669" priority="693" operator="containsText" text="4- Bajo">
      <formula>NOT(ISERROR(SEARCH("4- Bajo",K10)))</formula>
    </cfRule>
    <cfRule type="containsText" dxfId="668" priority="694" operator="containsText" text="1- Bajo">
      <formula>NOT(ISERROR(SEARCH("1- Bajo",K10)))</formula>
    </cfRule>
  </conditionalFormatting>
  <conditionalFormatting sqref="H10:I10">
    <cfRule type="containsText" dxfId="667" priority="683" operator="containsText" text="3- Moderado">
      <formula>NOT(ISERROR(SEARCH("3- Moderado",H10)))</formula>
    </cfRule>
    <cfRule type="containsText" dxfId="666" priority="684" operator="containsText" text="6- Moderado">
      <formula>NOT(ISERROR(SEARCH("6- Moderado",H10)))</formula>
    </cfRule>
    <cfRule type="containsText" dxfId="665" priority="685" operator="containsText" text="4- Moderado">
      <formula>NOT(ISERROR(SEARCH("4- Moderado",H10)))</formula>
    </cfRule>
    <cfRule type="containsText" dxfId="664" priority="686" operator="containsText" text="3- Bajo">
      <formula>NOT(ISERROR(SEARCH("3- Bajo",H10)))</formula>
    </cfRule>
    <cfRule type="containsText" dxfId="663" priority="687" operator="containsText" text="4- Bajo">
      <formula>NOT(ISERROR(SEARCH("4- Bajo",H10)))</formula>
    </cfRule>
    <cfRule type="containsText" dxfId="662" priority="688" operator="containsText" text="1- Bajo">
      <formula>NOT(ISERROR(SEARCH("1- Bajo",H10)))</formula>
    </cfRule>
  </conditionalFormatting>
  <conditionalFormatting sqref="A10 C10:E10">
    <cfRule type="containsText" dxfId="661" priority="677" operator="containsText" text="3- Moderado">
      <formula>NOT(ISERROR(SEARCH("3- Moderado",A10)))</formula>
    </cfRule>
    <cfRule type="containsText" dxfId="660" priority="678" operator="containsText" text="6- Moderado">
      <formula>NOT(ISERROR(SEARCH("6- Moderado",A10)))</formula>
    </cfRule>
    <cfRule type="containsText" dxfId="659" priority="679" operator="containsText" text="4- Moderado">
      <formula>NOT(ISERROR(SEARCH("4- Moderado",A10)))</formula>
    </cfRule>
    <cfRule type="containsText" dxfId="658" priority="680" operator="containsText" text="3- Bajo">
      <formula>NOT(ISERROR(SEARCH("3- Bajo",A10)))</formula>
    </cfRule>
    <cfRule type="containsText" dxfId="657" priority="681" operator="containsText" text="4- Bajo">
      <formula>NOT(ISERROR(SEARCH("4- Bajo",A10)))</formula>
    </cfRule>
    <cfRule type="containsText" dxfId="656" priority="682" operator="containsText" text="1- Bajo">
      <formula>NOT(ISERROR(SEARCH("1- Bajo",A10)))</formula>
    </cfRule>
  </conditionalFormatting>
  <conditionalFormatting sqref="F10:G10">
    <cfRule type="containsText" dxfId="655" priority="671" operator="containsText" text="3- Moderado">
      <formula>NOT(ISERROR(SEARCH("3- Moderado",F10)))</formula>
    </cfRule>
    <cfRule type="containsText" dxfId="654" priority="672" operator="containsText" text="6- Moderado">
      <formula>NOT(ISERROR(SEARCH("6- Moderado",F10)))</formula>
    </cfRule>
    <cfRule type="containsText" dxfId="653" priority="673" operator="containsText" text="4- Moderado">
      <formula>NOT(ISERROR(SEARCH("4- Moderado",F10)))</formula>
    </cfRule>
    <cfRule type="containsText" dxfId="652" priority="674" operator="containsText" text="3- Bajo">
      <formula>NOT(ISERROR(SEARCH("3- Bajo",F10)))</formula>
    </cfRule>
    <cfRule type="containsText" dxfId="651" priority="675" operator="containsText" text="4- Bajo">
      <formula>NOT(ISERROR(SEARCH("4- Bajo",F10)))</formula>
    </cfRule>
    <cfRule type="containsText" dxfId="650" priority="676" operator="containsText" text="1- Bajo">
      <formula>NOT(ISERROR(SEARCH("1- Bajo",F10)))</formula>
    </cfRule>
  </conditionalFormatting>
  <conditionalFormatting sqref="K8">
    <cfRule type="containsText" dxfId="649" priority="665" operator="containsText" text="3- Moderado">
      <formula>NOT(ISERROR(SEARCH("3- Moderado",K8)))</formula>
    </cfRule>
    <cfRule type="containsText" dxfId="648" priority="666" operator="containsText" text="6- Moderado">
      <formula>NOT(ISERROR(SEARCH("6- Moderado",K8)))</formula>
    </cfRule>
    <cfRule type="containsText" dxfId="647" priority="667" operator="containsText" text="4- Moderado">
      <formula>NOT(ISERROR(SEARCH("4- Moderado",K8)))</formula>
    </cfRule>
    <cfRule type="containsText" dxfId="646" priority="668" operator="containsText" text="3- Bajo">
      <formula>NOT(ISERROR(SEARCH("3- Bajo",K8)))</formula>
    </cfRule>
    <cfRule type="containsText" dxfId="645" priority="669" operator="containsText" text="4- Bajo">
      <formula>NOT(ISERROR(SEARCH("4- Bajo",K8)))</formula>
    </cfRule>
    <cfRule type="containsText" dxfId="644" priority="670" operator="containsText" text="1- Bajo">
      <formula>NOT(ISERROR(SEARCH("1- Bajo",K8)))</formula>
    </cfRule>
  </conditionalFormatting>
  <conditionalFormatting sqref="L8">
    <cfRule type="containsText" dxfId="643" priority="659" operator="containsText" text="3- Moderado">
      <formula>NOT(ISERROR(SEARCH("3- Moderado",L8)))</formula>
    </cfRule>
    <cfRule type="containsText" dxfId="642" priority="660" operator="containsText" text="6- Moderado">
      <formula>NOT(ISERROR(SEARCH("6- Moderado",L8)))</formula>
    </cfRule>
    <cfRule type="containsText" dxfId="641" priority="661" operator="containsText" text="4- Moderado">
      <formula>NOT(ISERROR(SEARCH("4- Moderado",L8)))</formula>
    </cfRule>
    <cfRule type="containsText" dxfId="640" priority="662" operator="containsText" text="3- Bajo">
      <formula>NOT(ISERROR(SEARCH("3- Bajo",L8)))</formula>
    </cfRule>
    <cfRule type="containsText" dxfId="639" priority="663" operator="containsText" text="4- Bajo">
      <formula>NOT(ISERROR(SEARCH("4- Bajo",L8)))</formula>
    </cfRule>
    <cfRule type="containsText" dxfId="638" priority="664" operator="containsText" text="1- Bajo">
      <formula>NOT(ISERROR(SEARCH("1- Bajo",L8)))</formula>
    </cfRule>
  </conditionalFormatting>
  <conditionalFormatting sqref="M8">
    <cfRule type="containsText" dxfId="637" priority="653" operator="containsText" text="3- Moderado">
      <formula>NOT(ISERROR(SEARCH("3- Moderado",M8)))</formula>
    </cfRule>
    <cfRule type="containsText" dxfId="636" priority="654" operator="containsText" text="6- Moderado">
      <formula>NOT(ISERROR(SEARCH("6- Moderado",M8)))</formula>
    </cfRule>
    <cfRule type="containsText" dxfId="635" priority="655" operator="containsText" text="4- Moderado">
      <formula>NOT(ISERROR(SEARCH("4- Moderado",M8)))</formula>
    </cfRule>
    <cfRule type="containsText" dxfId="634" priority="656" operator="containsText" text="3- Bajo">
      <formula>NOT(ISERROR(SEARCH("3- Bajo",M8)))</formula>
    </cfRule>
    <cfRule type="containsText" dxfId="633" priority="657" operator="containsText" text="4- Bajo">
      <formula>NOT(ISERROR(SEARCH("4- Bajo",M8)))</formula>
    </cfRule>
    <cfRule type="containsText" dxfId="632" priority="658" operator="containsText" text="1- Bajo">
      <formula>NOT(ISERROR(SEARCH("1- Bajo",M8)))</formula>
    </cfRule>
  </conditionalFormatting>
  <conditionalFormatting sqref="J10:J14">
    <cfRule type="containsText" dxfId="631" priority="648" operator="containsText" text="Bajo">
      <formula>NOT(ISERROR(SEARCH("Bajo",J10)))</formula>
    </cfRule>
    <cfRule type="containsText" dxfId="630" priority="649" operator="containsText" text="Moderado">
      <formula>NOT(ISERROR(SEARCH("Moderado",J10)))</formula>
    </cfRule>
    <cfRule type="containsText" dxfId="629" priority="650" operator="containsText" text="Alto">
      <formula>NOT(ISERROR(SEARCH("Alto",J10)))</formula>
    </cfRule>
    <cfRule type="containsText" dxfId="628"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627" priority="623" operator="containsText" text="Moderado">
      <formula>NOT(ISERROR(SEARCH("Moderado",M10)))</formula>
    </cfRule>
    <cfRule type="containsText" dxfId="626" priority="643" operator="containsText" text="Bajo">
      <formula>NOT(ISERROR(SEARCH("Bajo",M10)))</formula>
    </cfRule>
    <cfRule type="containsText" dxfId="625" priority="644" operator="containsText" text="Moderado">
      <formula>NOT(ISERROR(SEARCH("Moderado",M10)))</formula>
    </cfRule>
    <cfRule type="containsText" dxfId="624" priority="645" operator="containsText" text="Alto">
      <formula>NOT(ISERROR(SEARCH("Alto",M10)))</formula>
    </cfRule>
    <cfRule type="containsText" dxfId="623"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622" priority="637" operator="containsText" text="3- Moderado">
      <formula>NOT(ISERROR(SEARCH("3- Moderado",N10)))</formula>
    </cfRule>
    <cfRule type="containsText" dxfId="621" priority="638" operator="containsText" text="6- Moderado">
      <formula>NOT(ISERROR(SEARCH("6- Moderado",N10)))</formula>
    </cfRule>
    <cfRule type="containsText" dxfId="620" priority="639" operator="containsText" text="4- Moderado">
      <formula>NOT(ISERROR(SEARCH("4- Moderado",N10)))</formula>
    </cfRule>
    <cfRule type="containsText" dxfId="619" priority="640" operator="containsText" text="3- Bajo">
      <formula>NOT(ISERROR(SEARCH("3- Bajo",N10)))</formula>
    </cfRule>
    <cfRule type="containsText" dxfId="618" priority="641" operator="containsText" text="4- Bajo">
      <formula>NOT(ISERROR(SEARCH("4- Bajo",N10)))</formula>
    </cfRule>
    <cfRule type="containsText" dxfId="617" priority="642" operator="containsText" text="1- Bajo">
      <formula>NOT(ISERROR(SEARCH("1- Bajo",N10)))</formula>
    </cfRule>
  </conditionalFormatting>
  <conditionalFormatting sqref="H10:H14">
    <cfRule type="containsText" dxfId="616" priority="624" operator="containsText" text="Muy Alta">
      <formula>NOT(ISERROR(SEARCH("Muy Alta",H10)))</formula>
    </cfRule>
    <cfRule type="containsText" dxfId="615" priority="625" operator="containsText" text="Alta">
      <formula>NOT(ISERROR(SEARCH("Alta",H10)))</formula>
    </cfRule>
    <cfRule type="containsText" dxfId="614" priority="626" operator="containsText" text="Muy Alta">
      <formula>NOT(ISERROR(SEARCH("Muy Alta",H10)))</formula>
    </cfRule>
    <cfRule type="containsText" dxfId="613" priority="631" operator="containsText" text="Muy Baja">
      <formula>NOT(ISERROR(SEARCH("Muy Baja",H10)))</formula>
    </cfRule>
    <cfRule type="containsText" dxfId="612" priority="632" operator="containsText" text="Baja">
      <formula>NOT(ISERROR(SEARCH("Baja",H10)))</formula>
    </cfRule>
    <cfRule type="containsText" dxfId="611" priority="633" operator="containsText" text="Media">
      <formula>NOT(ISERROR(SEARCH("Media",H10)))</formula>
    </cfRule>
    <cfRule type="containsText" dxfId="610" priority="634" operator="containsText" text="Alta">
      <formula>NOT(ISERROR(SEARCH("Alta",H10)))</formula>
    </cfRule>
    <cfRule type="containsText" dxfId="609" priority="636" operator="containsText" text="Muy Alta">
      <formula>NOT(ISERROR(SEARCH("Muy Alta",H10)))</formula>
    </cfRule>
  </conditionalFormatting>
  <conditionalFormatting sqref="I10:I14">
    <cfRule type="containsText" dxfId="608" priority="627" operator="containsText" text="Catastrófico">
      <formula>NOT(ISERROR(SEARCH("Catastrófico",I10)))</formula>
    </cfRule>
    <cfRule type="containsText" dxfId="607" priority="628" operator="containsText" text="Mayor">
      <formula>NOT(ISERROR(SEARCH("Mayor",I10)))</formula>
    </cfRule>
    <cfRule type="containsText" dxfId="606" priority="629" operator="containsText" text="Menor">
      <formula>NOT(ISERROR(SEARCH("Menor",I10)))</formula>
    </cfRule>
    <cfRule type="containsText" dxfId="605" priority="630" operator="containsText" text="Leve">
      <formula>NOT(ISERROR(SEARCH("Leve",I10)))</formula>
    </cfRule>
    <cfRule type="containsText" dxfId="604" priority="635" operator="containsText" text="Moderado">
      <formula>NOT(ISERROR(SEARCH("Moderado",I10)))</formula>
    </cfRule>
  </conditionalFormatting>
  <conditionalFormatting sqref="K10:K14">
    <cfRule type="containsText" dxfId="603" priority="622" operator="containsText" text="Media">
      <formula>NOT(ISERROR(SEARCH("Media",K10)))</formula>
    </cfRule>
  </conditionalFormatting>
  <conditionalFormatting sqref="L10:L14">
    <cfRule type="containsText" dxfId="602" priority="621" operator="containsText" text="Moderado">
      <formula>NOT(ISERROR(SEARCH("Moderado",L10)))</formula>
    </cfRule>
  </conditionalFormatting>
  <conditionalFormatting sqref="J10:J14">
    <cfRule type="containsText" dxfId="601" priority="620" operator="containsText" text="Moderado">
      <formula>NOT(ISERROR(SEARCH("Moderado",J10)))</formula>
    </cfRule>
  </conditionalFormatting>
  <conditionalFormatting sqref="J10:J14">
    <cfRule type="containsText" dxfId="600" priority="618" operator="containsText" text="Bajo">
      <formula>NOT(ISERROR(SEARCH("Bajo",J10)))</formula>
    </cfRule>
    <cfRule type="containsText" dxfId="599" priority="619" operator="containsText" text="Extremo">
      <formula>NOT(ISERROR(SEARCH("Extremo",J10)))</formula>
    </cfRule>
  </conditionalFormatting>
  <conditionalFormatting sqref="K10:K14">
    <cfRule type="containsText" dxfId="598" priority="616" operator="containsText" text="Baja">
      <formula>NOT(ISERROR(SEARCH("Baja",K10)))</formula>
    </cfRule>
    <cfRule type="containsText" dxfId="597" priority="617" operator="containsText" text="Muy Baja">
      <formula>NOT(ISERROR(SEARCH("Muy Baja",K10)))</formula>
    </cfRule>
  </conditionalFormatting>
  <conditionalFormatting sqref="K10:K14">
    <cfRule type="containsText" dxfId="596" priority="614" operator="containsText" text="Muy Alta">
      <formula>NOT(ISERROR(SEARCH("Muy Alta",K10)))</formula>
    </cfRule>
    <cfRule type="containsText" dxfId="595" priority="615" operator="containsText" text="Alta">
      <formula>NOT(ISERROR(SEARCH("Alta",K10)))</formula>
    </cfRule>
  </conditionalFormatting>
  <conditionalFormatting sqref="L10:L14">
    <cfRule type="containsText" dxfId="594" priority="610" operator="containsText" text="Catastrófico">
      <formula>NOT(ISERROR(SEARCH("Catastrófico",L10)))</formula>
    </cfRule>
    <cfRule type="containsText" dxfId="593" priority="611" operator="containsText" text="Mayor">
      <formula>NOT(ISERROR(SEARCH("Mayor",L10)))</formula>
    </cfRule>
    <cfRule type="containsText" dxfId="592" priority="612" operator="containsText" text="Menor">
      <formula>NOT(ISERROR(SEARCH("Menor",L10)))</formula>
    </cfRule>
    <cfRule type="containsText" dxfId="591" priority="613" operator="containsText" text="Leve">
      <formula>NOT(ISERROR(SEARCH("Leve",L10)))</formula>
    </cfRule>
  </conditionalFormatting>
  <conditionalFormatting sqref="K15:L15">
    <cfRule type="containsText" dxfId="590" priority="604" operator="containsText" text="3- Moderado">
      <formula>NOT(ISERROR(SEARCH("3- Moderado",K15)))</formula>
    </cfRule>
    <cfRule type="containsText" dxfId="589" priority="605" operator="containsText" text="6- Moderado">
      <formula>NOT(ISERROR(SEARCH("6- Moderado",K15)))</formula>
    </cfRule>
    <cfRule type="containsText" dxfId="588" priority="606" operator="containsText" text="4- Moderado">
      <formula>NOT(ISERROR(SEARCH("4- Moderado",K15)))</formula>
    </cfRule>
    <cfRule type="containsText" dxfId="587" priority="607" operator="containsText" text="3- Bajo">
      <formula>NOT(ISERROR(SEARCH("3- Bajo",K15)))</formula>
    </cfRule>
    <cfRule type="containsText" dxfId="586" priority="608" operator="containsText" text="4- Bajo">
      <formula>NOT(ISERROR(SEARCH("4- Bajo",K15)))</formula>
    </cfRule>
    <cfRule type="containsText" dxfId="585" priority="609" operator="containsText" text="1- Bajo">
      <formula>NOT(ISERROR(SEARCH("1- Bajo",K15)))</formula>
    </cfRule>
  </conditionalFormatting>
  <conditionalFormatting sqref="H15:I15">
    <cfRule type="containsText" dxfId="584" priority="598" operator="containsText" text="3- Moderado">
      <formula>NOT(ISERROR(SEARCH("3- Moderado",H15)))</formula>
    </cfRule>
    <cfRule type="containsText" dxfId="583" priority="599" operator="containsText" text="6- Moderado">
      <formula>NOT(ISERROR(SEARCH("6- Moderado",H15)))</formula>
    </cfRule>
    <cfRule type="containsText" dxfId="582" priority="600" operator="containsText" text="4- Moderado">
      <formula>NOT(ISERROR(SEARCH("4- Moderado",H15)))</formula>
    </cfRule>
    <cfRule type="containsText" dxfId="581" priority="601" operator="containsText" text="3- Bajo">
      <formula>NOT(ISERROR(SEARCH("3- Bajo",H15)))</formula>
    </cfRule>
    <cfRule type="containsText" dxfId="580" priority="602" operator="containsText" text="4- Bajo">
      <formula>NOT(ISERROR(SEARCH("4- Bajo",H15)))</formula>
    </cfRule>
    <cfRule type="containsText" dxfId="579" priority="603" operator="containsText" text="1- Bajo">
      <formula>NOT(ISERROR(SEARCH("1- Bajo",H15)))</formula>
    </cfRule>
  </conditionalFormatting>
  <conditionalFormatting sqref="A15 C15:E15">
    <cfRule type="containsText" dxfId="578" priority="592" operator="containsText" text="3- Moderado">
      <formula>NOT(ISERROR(SEARCH("3- Moderado",A15)))</formula>
    </cfRule>
    <cfRule type="containsText" dxfId="577" priority="593" operator="containsText" text="6- Moderado">
      <formula>NOT(ISERROR(SEARCH("6- Moderado",A15)))</formula>
    </cfRule>
    <cfRule type="containsText" dxfId="576" priority="594" operator="containsText" text="4- Moderado">
      <formula>NOT(ISERROR(SEARCH("4- Moderado",A15)))</formula>
    </cfRule>
    <cfRule type="containsText" dxfId="575" priority="595" operator="containsText" text="3- Bajo">
      <formula>NOT(ISERROR(SEARCH("3- Bajo",A15)))</formula>
    </cfRule>
    <cfRule type="containsText" dxfId="574" priority="596" operator="containsText" text="4- Bajo">
      <formula>NOT(ISERROR(SEARCH("4- Bajo",A15)))</formula>
    </cfRule>
    <cfRule type="containsText" dxfId="573" priority="597" operator="containsText" text="1- Bajo">
      <formula>NOT(ISERROR(SEARCH("1- Bajo",A15)))</formula>
    </cfRule>
  </conditionalFormatting>
  <conditionalFormatting sqref="F15:G15">
    <cfRule type="containsText" dxfId="572" priority="586" operator="containsText" text="3- Moderado">
      <formula>NOT(ISERROR(SEARCH("3- Moderado",F15)))</formula>
    </cfRule>
    <cfRule type="containsText" dxfId="571" priority="587" operator="containsText" text="6- Moderado">
      <formula>NOT(ISERROR(SEARCH("6- Moderado",F15)))</formula>
    </cfRule>
    <cfRule type="containsText" dxfId="570" priority="588" operator="containsText" text="4- Moderado">
      <formula>NOT(ISERROR(SEARCH("4- Moderado",F15)))</formula>
    </cfRule>
    <cfRule type="containsText" dxfId="569" priority="589" operator="containsText" text="3- Bajo">
      <formula>NOT(ISERROR(SEARCH("3- Bajo",F15)))</formula>
    </cfRule>
    <cfRule type="containsText" dxfId="568" priority="590" operator="containsText" text="4- Bajo">
      <formula>NOT(ISERROR(SEARCH("4- Bajo",F15)))</formula>
    </cfRule>
    <cfRule type="containsText" dxfId="567" priority="591" operator="containsText" text="1- Bajo">
      <formula>NOT(ISERROR(SEARCH("1- Bajo",F15)))</formula>
    </cfRule>
  </conditionalFormatting>
  <conditionalFormatting sqref="J15:J19">
    <cfRule type="containsText" dxfId="566" priority="581" operator="containsText" text="Bajo">
      <formula>NOT(ISERROR(SEARCH("Bajo",J15)))</formula>
    </cfRule>
    <cfRule type="containsText" dxfId="565" priority="582" operator="containsText" text="Moderado">
      <formula>NOT(ISERROR(SEARCH("Moderado",J15)))</formula>
    </cfRule>
    <cfRule type="containsText" dxfId="564" priority="583" operator="containsText" text="Alto">
      <formula>NOT(ISERROR(SEARCH("Alto",J15)))</formula>
    </cfRule>
    <cfRule type="containsText" dxfId="563"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562" priority="556" operator="containsText" text="Moderado">
      <formula>NOT(ISERROR(SEARCH("Moderado",M15)))</formula>
    </cfRule>
    <cfRule type="containsText" dxfId="561" priority="576" operator="containsText" text="Bajo">
      <formula>NOT(ISERROR(SEARCH("Bajo",M15)))</formula>
    </cfRule>
    <cfRule type="containsText" dxfId="560" priority="577" operator="containsText" text="Moderado">
      <formula>NOT(ISERROR(SEARCH("Moderado",M15)))</formula>
    </cfRule>
    <cfRule type="containsText" dxfId="559" priority="578" operator="containsText" text="Alto">
      <formula>NOT(ISERROR(SEARCH("Alto",M15)))</formula>
    </cfRule>
    <cfRule type="containsText" dxfId="558"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557" priority="570" operator="containsText" text="3- Moderado">
      <formula>NOT(ISERROR(SEARCH("3- Moderado",N15)))</formula>
    </cfRule>
    <cfRule type="containsText" dxfId="556" priority="571" operator="containsText" text="6- Moderado">
      <formula>NOT(ISERROR(SEARCH("6- Moderado",N15)))</formula>
    </cfRule>
    <cfRule type="containsText" dxfId="555" priority="572" operator="containsText" text="4- Moderado">
      <formula>NOT(ISERROR(SEARCH("4- Moderado",N15)))</formula>
    </cfRule>
    <cfRule type="containsText" dxfId="554" priority="573" operator="containsText" text="3- Bajo">
      <formula>NOT(ISERROR(SEARCH("3- Bajo",N15)))</formula>
    </cfRule>
    <cfRule type="containsText" dxfId="553" priority="574" operator="containsText" text="4- Bajo">
      <formula>NOT(ISERROR(SEARCH("4- Bajo",N15)))</formula>
    </cfRule>
    <cfRule type="containsText" dxfId="552" priority="575" operator="containsText" text="1- Bajo">
      <formula>NOT(ISERROR(SEARCH("1- Bajo",N15)))</formula>
    </cfRule>
  </conditionalFormatting>
  <conditionalFormatting sqref="H15:H19">
    <cfRule type="containsText" dxfId="551" priority="557" operator="containsText" text="Muy Alta">
      <formula>NOT(ISERROR(SEARCH("Muy Alta",H15)))</formula>
    </cfRule>
    <cfRule type="containsText" dxfId="550" priority="558" operator="containsText" text="Alta">
      <formula>NOT(ISERROR(SEARCH("Alta",H15)))</formula>
    </cfRule>
    <cfRule type="containsText" dxfId="549" priority="559" operator="containsText" text="Muy Alta">
      <formula>NOT(ISERROR(SEARCH("Muy Alta",H15)))</formula>
    </cfRule>
    <cfRule type="containsText" dxfId="548" priority="564" operator="containsText" text="Muy Baja">
      <formula>NOT(ISERROR(SEARCH("Muy Baja",H15)))</formula>
    </cfRule>
    <cfRule type="containsText" dxfId="547" priority="565" operator="containsText" text="Baja">
      <formula>NOT(ISERROR(SEARCH("Baja",H15)))</formula>
    </cfRule>
    <cfRule type="containsText" dxfId="546" priority="566" operator="containsText" text="Media">
      <formula>NOT(ISERROR(SEARCH("Media",H15)))</formula>
    </cfRule>
    <cfRule type="containsText" dxfId="545" priority="567" operator="containsText" text="Alta">
      <formula>NOT(ISERROR(SEARCH("Alta",H15)))</formula>
    </cfRule>
    <cfRule type="containsText" dxfId="544" priority="569" operator="containsText" text="Muy Alta">
      <formula>NOT(ISERROR(SEARCH("Muy Alta",H15)))</formula>
    </cfRule>
  </conditionalFormatting>
  <conditionalFormatting sqref="I15:I19">
    <cfRule type="containsText" dxfId="543" priority="560" operator="containsText" text="Catastrófico">
      <formula>NOT(ISERROR(SEARCH("Catastrófico",I15)))</formula>
    </cfRule>
    <cfRule type="containsText" dxfId="542" priority="561" operator="containsText" text="Mayor">
      <formula>NOT(ISERROR(SEARCH("Mayor",I15)))</formula>
    </cfRule>
    <cfRule type="containsText" dxfId="541" priority="562" operator="containsText" text="Menor">
      <formula>NOT(ISERROR(SEARCH("Menor",I15)))</formula>
    </cfRule>
    <cfRule type="containsText" dxfId="540" priority="563" operator="containsText" text="Leve">
      <formula>NOT(ISERROR(SEARCH("Leve",I15)))</formula>
    </cfRule>
    <cfRule type="containsText" dxfId="539" priority="568" operator="containsText" text="Moderado">
      <formula>NOT(ISERROR(SEARCH("Moderado",I15)))</formula>
    </cfRule>
  </conditionalFormatting>
  <conditionalFormatting sqref="K15:K19">
    <cfRule type="containsText" dxfId="538" priority="555" operator="containsText" text="Media">
      <formula>NOT(ISERROR(SEARCH("Media",K15)))</formula>
    </cfRule>
  </conditionalFormatting>
  <conditionalFormatting sqref="L15:L19">
    <cfRule type="containsText" dxfId="537" priority="554" operator="containsText" text="Moderado">
      <formula>NOT(ISERROR(SEARCH("Moderado",L15)))</formula>
    </cfRule>
  </conditionalFormatting>
  <conditionalFormatting sqref="J15:J19">
    <cfRule type="containsText" dxfId="536" priority="553" operator="containsText" text="Moderado">
      <formula>NOT(ISERROR(SEARCH("Moderado",J15)))</formula>
    </cfRule>
  </conditionalFormatting>
  <conditionalFormatting sqref="J15:J19">
    <cfRule type="containsText" dxfId="535" priority="551" operator="containsText" text="Bajo">
      <formula>NOT(ISERROR(SEARCH("Bajo",J15)))</formula>
    </cfRule>
    <cfRule type="containsText" dxfId="534" priority="552" operator="containsText" text="Extremo">
      <formula>NOT(ISERROR(SEARCH("Extremo",J15)))</formula>
    </cfRule>
  </conditionalFormatting>
  <conditionalFormatting sqref="K15:K19">
    <cfRule type="containsText" dxfId="533" priority="549" operator="containsText" text="Baja">
      <formula>NOT(ISERROR(SEARCH("Baja",K15)))</formula>
    </cfRule>
    <cfRule type="containsText" dxfId="532" priority="550" operator="containsText" text="Muy Baja">
      <formula>NOT(ISERROR(SEARCH("Muy Baja",K15)))</formula>
    </cfRule>
  </conditionalFormatting>
  <conditionalFormatting sqref="K15:K19">
    <cfRule type="containsText" dxfId="531" priority="547" operator="containsText" text="Muy Alta">
      <formula>NOT(ISERROR(SEARCH("Muy Alta",K15)))</formula>
    </cfRule>
    <cfRule type="containsText" dxfId="530" priority="548" operator="containsText" text="Alta">
      <formula>NOT(ISERROR(SEARCH("Alta",K15)))</formula>
    </cfRule>
  </conditionalFormatting>
  <conditionalFormatting sqref="L15:L19">
    <cfRule type="containsText" dxfId="529" priority="543" operator="containsText" text="Catastrófico">
      <formula>NOT(ISERROR(SEARCH("Catastrófico",L15)))</formula>
    </cfRule>
    <cfRule type="containsText" dxfId="528" priority="544" operator="containsText" text="Mayor">
      <formula>NOT(ISERROR(SEARCH("Mayor",L15)))</formula>
    </cfRule>
    <cfRule type="containsText" dxfId="527" priority="545" operator="containsText" text="Menor">
      <formula>NOT(ISERROR(SEARCH("Menor",L15)))</formula>
    </cfRule>
    <cfRule type="containsText" dxfId="526" priority="546" operator="containsText" text="Leve">
      <formula>NOT(ISERROR(SEARCH("Leve",L15)))</formula>
    </cfRule>
  </conditionalFormatting>
  <conditionalFormatting sqref="K20:L20">
    <cfRule type="containsText" dxfId="525" priority="537" operator="containsText" text="3- Moderado">
      <formula>NOT(ISERROR(SEARCH("3- Moderado",K20)))</formula>
    </cfRule>
    <cfRule type="containsText" dxfId="524" priority="538" operator="containsText" text="6- Moderado">
      <formula>NOT(ISERROR(SEARCH("6- Moderado",K20)))</formula>
    </cfRule>
    <cfRule type="containsText" dxfId="523" priority="539" operator="containsText" text="4- Moderado">
      <formula>NOT(ISERROR(SEARCH("4- Moderado",K20)))</formula>
    </cfRule>
    <cfRule type="containsText" dxfId="522" priority="540" operator="containsText" text="3- Bajo">
      <formula>NOT(ISERROR(SEARCH("3- Bajo",K20)))</formula>
    </cfRule>
    <cfRule type="containsText" dxfId="521" priority="541" operator="containsText" text="4- Bajo">
      <formula>NOT(ISERROR(SEARCH("4- Bajo",K20)))</formula>
    </cfRule>
    <cfRule type="containsText" dxfId="520" priority="542" operator="containsText" text="1- Bajo">
      <formula>NOT(ISERROR(SEARCH("1- Bajo",K20)))</formula>
    </cfRule>
  </conditionalFormatting>
  <conditionalFormatting sqref="H20:I20">
    <cfRule type="containsText" dxfId="519" priority="531" operator="containsText" text="3- Moderado">
      <formula>NOT(ISERROR(SEARCH("3- Moderado",H20)))</formula>
    </cfRule>
    <cfRule type="containsText" dxfId="518" priority="532" operator="containsText" text="6- Moderado">
      <formula>NOT(ISERROR(SEARCH("6- Moderado",H20)))</formula>
    </cfRule>
    <cfRule type="containsText" dxfId="517" priority="533" operator="containsText" text="4- Moderado">
      <formula>NOT(ISERROR(SEARCH("4- Moderado",H20)))</formula>
    </cfRule>
    <cfRule type="containsText" dxfId="516" priority="534" operator="containsText" text="3- Bajo">
      <formula>NOT(ISERROR(SEARCH("3- Bajo",H20)))</formula>
    </cfRule>
    <cfRule type="containsText" dxfId="515" priority="535" operator="containsText" text="4- Bajo">
      <formula>NOT(ISERROR(SEARCH("4- Bajo",H20)))</formula>
    </cfRule>
    <cfRule type="containsText" dxfId="514" priority="536" operator="containsText" text="1- Bajo">
      <formula>NOT(ISERROR(SEARCH("1- Bajo",H20)))</formula>
    </cfRule>
  </conditionalFormatting>
  <conditionalFormatting sqref="A20 C20:E20">
    <cfRule type="containsText" dxfId="513" priority="525" operator="containsText" text="3- Moderado">
      <formula>NOT(ISERROR(SEARCH("3- Moderado",A20)))</formula>
    </cfRule>
    <cfRule type="containsText" dxfId="512" priority="526" operator="containsText" text="6- Moderado">
      <formula>NOT(ISERROR(SEARCH("6- Moderado",A20)))</formula>
    </cfRule>
    <cfRule type="containsText" dxfId="511" priority="527" operator="containsText" text="4- Moderado">
      <formula>NOT(ISERROR(SEARCH("4- Moderado",A20)))</formula>
    </cfRule>
    <cfRule type="containsText" dxfId="510" priority="528" operator="containsText" text="3- Bajo">
      <formula>NOT(ISERROR(SEARCH("3- Bajo",A20)))</formula>
    </cfRule>
    <cfRule type="containsText" dxfId="509" priority="529" operator="containsText" text="4- Bajo">
      <formula>NOT(ISERROR(SEARCH("4- Bajo",A20)))</formula>
    </cfRule>
    <cfRule type="containsText" dxfId="508" priority="530" operator="containsText" text="1- Bajo">
      <formula>NOT(ISERROR(SEARCH("1- Bajo",A20)))</formula>
    </cfRule>
  </conditionalFormatting>
  <conditionalFormatting sqref="F20:G20">
    <cfRule type="containsText" dxfId="507" priority="519" operator="containsText" text="3- Moderado">
      <formula>NOT(ISERROR(SEARCH("3- Moderado",F20)))</formula>
    </cfRule>
    <cfRule type="containsText" dxfId="506" priority="520" operator="containsText" text="6- Moderado">
      <formula>NOT(ISERROR(SEARCH("6- Moderado",F20)))</formula>
    </cfRule>
    <cfRule type="containsText" dxfId="505" priority="521" operator="containsText" text="4- Moderado">
      <formula>NOT(ISERROR(SEARCH("4- Moderado",F20)))</formula>
    </cfRule>
    <cfRule type="containsText" dxfId="504" priority="522" operator="containsText" text="3- Bajo">
      <formula>NOT(ISERROR(SEARCH("3- Bajo",F20)))</formula>
    </cfRule>
    <cfRule type="containsText" dxfId="503" priority="523" operator="containsText" text="4- Bajo">
      <formula>NOT(ISERROR(SEARCH("4- Bajo",F20)))</formula>
    </cfRule>
    <cfRule type="containsText" dxfId="502" priority="524" operator="containsText" text="1- Bajo">
      <formula>NOT(ISERROR(SEARCH("1- Bajo",F20)))</formula>
    </cfRule>
  </conditionalFormatting>
  <conditionalFormatting sqref="J20:J24">
    <cfRule type="containsText" dxfId="501" priority="514" operator="containsText" text="Bajo">
      <formula>NOT(ISERROR(SEARCH("Bajo",J20)))</formula>
    </cfRule>
    <cfRule type="containsText" dxfId="500" priority="515" operator="containsText" text="Moderado">
      <formula>NOT(ISERROR(SEARCH("Moderado",J20)))</formula>
    </cfRule>
    <cfRule type="containsText" dxfId="499" priority="516" operator="containsText" text="Alto">
      <formula>NOT(ISERROR(SEARCH("Alto",J20)))</formula>
    </cfRule>
    <cfRule type="containsText" dxfId="498"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497" priority="489" operator="containsText" text="Moderado">
      <formula>NOT(ISERROR(SEARCH("Moderado",M20)))</formula>
    </cfRule>
    <cfRule type="containsText" dxfId="496" priority="509" operator="containsText" text="Bajo">
      <formula>NOT(ISERROR(SEARCH("Bajo",M20)))</formula>
    </cfRule>
    <cfRule type="containsText" dxfId="495" priority="510" operator="containsText" text="Moderado">
      <formula>NOT(ISERROR(SEARCH("Moderado",M20)))</formula>
    </cfRule>
    <cfRule type="containsText" dxfId="494" priority="511" operator="containsText" text="Alto">
      <formula>NOT(ISERROR(SEARCH("Alto",M20)))</formula>
    </cfRule>
    <cfRule type="containsText" dxfId="493"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492" priority="503" operator="containsText" text="3- Moderado">
      <formula>NOT(ISERROR(SEARCH("3- Moderado",N20)))</formula>
    </cfRule>
    <cfRule type="containsText" dxfId="491" priority="504" operator="containsText" text="6- Moderado">
      <formula>NOT(ISERROR(SEARCH("6- Moderado",N20)))</formula>
    </cfRule>
    <cfRule type="containsText" dxfId="490" priority="505" operator="containsText" text="4- Moderado">
      <formula>NOT(ISERROR(SEARCH("4- Moderado",N20)))</formula>
    </cfRule>
    <cfRule type="containsText" dxfId="489" priority="506" operator="containsText" text="3- Bajo">
      <formula>NOT(ISERROR(SEARCH("3- Bajo",N20)))</formula>
    </cfRule>
    <cfRule type="containsText" dxfId="488" priority="507" operator="containsText" text="4- Bajo">
      <formula>NOT(ISERROR(SEARCH("4- Bajo",N20)))</formula>
    </cfRule>
    <cfRule type="containsText" dxfId="487" priority="508" operator="containsText" text="1- Bajo">
      <formula>NOT(ISERROR(SEARCH("1- Bajo",N20)))</formula>
    </cfRule>
  </conditionalFormatting>
  <conditionalFormatting sqref="H20:H24">
    <cfRule type="containsText" dxfId="486" priority="490" operator="containsText" text="Muy Alta">
      <formula>NOT(ISERROR(SEARCH("Muy Alta",H20)))</formula>
    </cfRule>
    <cfRule type="containsText" dxfId="485" priority="491" operator="containsText" text="Alta">
      <formula>NOT(ISERROR(SEARCH("Alta",H20)))</formula>
    </cfRule>
    <cfRule type="containsText" dxfId="484" priority="492" operator="containsText" text="Muy Alta">
      <formula>NOT(ISERROR(SEARCH("Muy Alta",H20)))</formula>
    </cfRule>
    <cfRule type="containsText" dxfId="483" priority="497" operator="containsText" text="Muy Baja">
      <formula>NOT(ISERROR(SEARCH("Muy Baja",H20)))</formula>
    </cfRule>
    <cfRule type="containsText" dxfId="482" priority="498" operator="containsText" text="Baja">
      <formula>NOT(ISERROR(SEARCH("Baja",H20)))</formula>
    </cfRule>
    <cfRule type="containsText" dxfId="481" priority="499" operator="containsText" text="Media">
      <formula>NOT(ISERROR(SEARCH("Media",H20)))</formula>
    </cfRule>
    <cfRule type="containsText" dxfId="480" priority="500" operator="containsText" text="Alta">
      <formula>NOT(ISERROR(SEARCH("Alta",H20)))</formula>
    </cfRule>
    <cfRule type="containsText" dxfId="479" priority="502" operator="containsText" text="Muy Alta">
      <formula>NOT(ISERROR(SEARCH("Muy Alta",H20)))</formula>
    </cfRule>
  </conditionalFormatting>
  <conditionalFormatting sqref="I20:I24">
    <cfRule type="containsText" dxfId="478" priority="493" operator="containsText" text="Catastrófico">
      <formula>NOT(ISERROR(SEARCH("Catastrófico",I20)))</formula>
    </cfRule>
    <cfRule type="containsText" dxfId="477" priority="494" operator="containsText" text="Mayor">
      <formula>NOT(ISERROR(SEARCH("Mayor",I20)))</formula>
    </cfRule>
    <cfRule type="containsText" dxfId="476" priority="495" operator="containsText" text="Menor">
      <formula>NOT(ISERROR(SEARCH("Menor",I20)))</formula>
    </cfRule>
    <cfRule type="containsText" dxfId="475" priority="496" operator="containsText" text="Leve">
      <formula>NOT(ISERROR(SEARCH("Leve",I20)))</formula>
    </cfRule>
    <cfRule type="containsText" dxfId="474" priority="501" operator="containsText" text="Moderado">
      <formula>NOT(ISERROR(SEARCH("Moderado",I20)))</formula>
    </cfRule>
  </conditionalFormatting>
  <conditionalFormatting sqref="K20:K24">
    <cfRule type="containsText" dxfId="473" priority="488" operator="containsText" text="Media">
      <formula>NOT(ISERROR(SEARCH("Media",K20)))</formula>
    </cfRule>
  </conditionalFormatting>
  <conditionalFormatting sqref="L20:L24">
    <cfRule type="containsText" dxfId="472" priority="487" operator="containsText" text="Moderado">
      <formula>NOT(ISERROR(SEARCH("Moderado",L20)))</formula>
    </cfRule>
  </conditionalFormatting>
  <conditionalFormatting sqref="J20:J24">
    <cfRule type="containsText" dxfId="471" priority="486" operator="containsText" text="Moderado">
      <formula>NOT(ISERROR(SEARCH("Moderado",J20)))</formula>
    </cfRule>
  </conditionalFormatting>
  <conditionalFormatting sqref="J20:J24">
    <cfRule type="containsText" dxfId="470" priority="484" operator="containsText" text="Bajo">
      <formula>NOT(ISERROR(SEARCH("Bajo",J20)))</formula>
    </cfRule>
    <cfRule type="containsText" dxfId="469" priority="485" operator="containsText" text="Extremo">
      <formula>NOT(ISERROR(SEARCH("Extremo",J20)))</formula>
    </cfRule>
  </conditionalFormatting>
  <conditionalFormatting sqref="K20:K24">
    <cfRule type="containsText" dxfId="468" priority="482" operator="containsText" text="Baja">
      <formula>NOT(ISERROR(SEARCH("Baja",K20)))</formula>
    </cfRule>
    <cfRule type="containsText" dxfId="467" priority="483" operator="containsText" text="Muy Baja">
      <formula>NOT(ISERROR(SEARCH("Muy Baja",K20)))</formula>
    </cfRule>
  </conditionalFormatting>
  <conditionalFormatting sqref="K20:K24">
    <cfRule type="containsText" dxfId="466" priority="480" operator="containsText" text="Muy Alta">
      <formula>NOT(ISERROR(SEARCH("Muy Alta",K20)))</formula>
    </cfRule>
    <cfRule type="containsText" dxfId="465" priority="481" operator="containsText" text="Alta">
      <formula>NOT(ISERROR(SEARCH("Alta",K20)))</formula>
    </cfRule>
  </conditionalFormatting>
  <conditionalFormatting sqref="L20:L24">
    <cfRule type="containsText" dxfId="464" priority="476" operator="containsText" text="Catastrófico">
      <formula>NOT(ISERROR(SEARCH("Catastrófico",L20)))</formula>
    </cfRule>
    <cfRule type="containsText" dxfId="463" priority="477" operator="containsText" text="Mayor">
      <formula>NOT(ISERROR(SEARCH("Mayor",L20)))</formula>
    </cfRule>
    <cfRule type="containsText" dxfId="462" priority="478" operator="containsText" text="Menor">
      <formula>NOT(ISERROR(SEARCH("Menor",L20)))</formula>
    </cfRule>
    <cfRule type="containsText" dxfId="461" priority="479" operator="containsText" text="Leve">
      <formula>NOT(ISERROR(SEARCH("Leve",L20)))</formula>
    </cfRule>
  </conditionalFormatting>
  <conditionalFormatting sqref="K30:L30">
    <cfRule type="containsText" dxfId="460" priority="470" operator="containsText" text="3- Moderado">
      <formula>NOT(ISERROR(SEARCH("3- Moderado",K30)))</formula>
    </cfRule>
    <cfRule type="containsText" dxfId="459" priority="471" operator="containsText" text="6- Moderado">
      <formula>NOT(ISERROR(SEARCH("6- Moderado",K30)))</formula>
    </cfRule>
    <cfRule type="containsText" dxfId="458" priority="472" operator="containsText" text="4- Moderado">
      <formula>NOT(ISERROR(SEARCH("4- Moderado",K30)))</formula>
    </cfRule>
    <cfRule type="containsText" dxfId="457" priority="473" operator="containsText" text="3- Bajo">
      <formula>NOT(ISERROR(SEARCH("3- Bajo",K30)))</formula>
    </cfRule>
    <cfRule type="containsText" dxfId="456" priority="474" operator="containsText" text="4- Bajo">
      <formula>NOT(ISERROR(SEARCH("4- Bajo",K30)))</formula>
    </cfRule>
    <cfRule type="containsText" dxfId="455" priority="475" operator="containsText" text="1- Bajo">
      <formula>NOT(ISERROR(SEARCH("1- Bajo",K30)))</formula>
    </cfRule>
  </conditionalFormatting>
  <conditionalFormatting sqref="H30:I30">
    <cfRule type="containsText" dxfId="454" priority="464" operator="containsText" text="3- Moderado">
      <formula>NOT(ISERROR(SEARCH("3- Moderado",H30)))</formula>
    </cfRule>
    <cfRule type="containsText" dxfId="453" priority="465" operator="containsText" text="6- Moderado">
      <formula>NOT(ISERROR(SEARCH("6- Moderado",H30)))</formula>
    </cfRule>
    <cfRule type="containsText" dxfId="452" priority="466" operator="containsText" text="4- Moderado">
      <formula>NOT(ISERROR(SEARCH("4- Moderado",H30)))</formula>
    </cfRule>
    <cfRule type="containsText" dxfId="451" priority="467" operator="containsText" text="3- Bajo">
      <formula>NOT(ISERROR(SEARCH("3- Bajo",H30)))</formula>
    </cfRule>
    <cfRule type="containsText" dxfId="450" priority="468" operator="containsText" text="4- Bajo">
      <formula>NOT(ISERROR(SEARCH("4- Bajo",H30)))</formula>
    </cfRule>
    <cfRule type="containsText" dxfId="449" priority="469" operator="containsText" text="1- Bajo">
      <formula>NOT(ISERROR(SEARCH("1- Bajo",H30)))</formula>
    </cfRule>
  </conditionalFormatting>
  <conditionalFormatting sqref="A30 C30:E30">
    <cfRule type="containsText" dxfId="448" priority="458" operator="containsText" text="3- Moderado">
      <formula>NOT(ISERROR(SEARCH("3- Moderado",A30)))</formula>
    </cfRule>
    <cfRule type="containsText" dxfId="447" priority="459" operator="containsText" text="6- Moderado">
      <formula>NOT(ISERROR(SEARCH("6- Moderado",A30)))</formula>
    </cfRule>
    <cfRule type="containsText" dxfId="446" priority="460" operator="containsText" text="4- Moderado">
      <formula>NOT(ISERROR(SEARCH("4- Moderado",A30)))</formula>
    </cfRule>
    <cfRule type="containsText" dxfId="445" priority="461" operator="containsText" text="3- Bajo">
      <formula>NOT(ISERROR(SEARCH("3- Bajo",A30)))</formula>
    </cfRule>
    <cfRule type="containsText" dxfId="444" priority="462" operator="containsText" text="4- Bajo">
      <formula>NOT(ISERROR(SEARCH("4- Bajo",A30)))</formula>
    </cfRule>
    <cfRule type="containsText" dxfId="443" priority="463" operator="containsText" text="1- Bajo">
      <formula>NOT(ISERROR(SEARCH("1- Bajo",A30)))</formula>
    </cfRule>
  </conditionalFormatting>
  <conditionalFormatting sqref="F30:G30">
    <cfRule type="containsText" dxfId="442" priority="452" operator="containsText" text="3- Moderado">
      <formula>NOT(ISERROR(SEARCH("3- Moderado",F30)))</formula>
    </cfRule>
    <cfRule type="containsText" dxfId="441" priority="453" operator="containsText" text="6- Moderado">
      <formula>NOT(ISERROR(SEARCH("6- Moderado",F30)))</formula>
    </cfRule>
    <cfRule type="containsText" dxfId="440" priority="454" operator="containsText" text="4- Moderado">
      <formula>NOT(ISERROR(SEARCH("4- Moderado",F30)))</formula>
    </cfRule>
    <cfRule type="containsText" dxfId="439" priority="455" operator="containsText" text="3- Bajo">
      <formula>NOT(ISERROR(SEARCH("3- Bajo",F30)))</formula>
    </cfRule>
    <cfRule type="containsText" dxfId="438" priority="456" operator="containsText" text="4- Bajo">
      <formula>NOT(ISERROR(SEARCH("4- Bajo",F30)))</formula>
    </cfRule>
    <cfRule type="containsText" dxfId="437" priority="457" operator="containsText" text="1- Bajo">
      <formula>NOT(ISERROR(SEARCH("1- Bajo",F30)))</formula>
    </cfRule>
  </conditionalFormatting>
  <conditionalFormatting sqref="J30:J34">
    <cfRule type="containsText" dxfId="436" priority="447" operator="containsText" text="Bajo">
      <formula>NOT(ISERROR(SEARCH("Bajo",J30)))</formula>
    </cfRule>
    <cfRule type="containsText" dxfId="435" priority="448" operator="containsText" text="Moderado">
      <formula>NOT(ISERROR(SEARCH("Moderado",J30)))</formula>
    </cfRule>
    <cfRule type="containsText" dxfId="434" priority="449" operator="containsText" text="Alto">
      <formula>NOT(ISERROR(SEARCH("Alto",J30)))</formula>
    </cfRule>
    <cfRule type="containsText" dxfId="433"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432" priority="422" operator="containsText" text="Moderado">
      <formula>NOT(ISERROR(SEARCH("Moderado",M30)))</formula>
    </cfRule>
    <cfRule type="containsText" dxfId="431" priority="442" operator="containsText" text="Bajo">
      <formula>NOT(ISERROR(SEARCH("Bajo",M30)))</formula>
    </cfRule>
    <cfRule type="containsText" dxfId="430" priority="443" operator="containsText" text="Moderado">
      <formula>NOT(ISERROR(SEARCH("Moderado",M30)))</formula>
    </cfRule>
    <cfRule type="containsText" dxfId="429" priority="444" operator="containsText" text="Alto">
      <formula>NOT(ISERROR(SEARCH("Alto",M30)))</formula>
    </cfRule>
    <cfRule type="containsText" dxfId="428"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427" priority="436" operator="containsText" text="3- Moderado">
      <formula>NOT(ISERROR(SEARCH("3- Moderado",N30)))</formula>
    </cfRule>
    <cfRule type="containsText" dxfId="426" priority="437" operator="containsText" text="6- Moderado">
      <formula>NOT(ISERROR(SEARCH("6- Moderado",N30)))</formula>
    </cfRule>
    <cfRule type="containsText" dxfId="425" priority="438" operator="containsText" text="4- Moderado">
      <formula>NOT(ISERROR(SEARCH("4- Moderado",N30)))</formula>
    </cfRule>
    <cfRule type="containsText" dxfId="424" priority="439" operator="containsText" text="3- Bajo">
      <formula>NOT(ISERROR(SEARCH("3- Bajo",N30)))</formula>
    </cfRule>
    <cfRule type="containsText" dxfId="423" priority="440" operator="containsText" text="4- Bajo">
      <formula>NOT(ISERROR(SEARCH("4- Bajo",N30)))</formula>
    </cfRule>
    <cfRule type="containsText" dxfId="422" priority="441" operator="containsText" text="1- Bajo">
      <formula>NOT(ISERROR(SEARCH("1- Bajo",N30)))</formula>
    </cfRule>
  </conditionalFormatting>
  <conditionalFormatting sqref="H30:H34">
    <cfRule type="containsText" dxfId="421" priority="423" operator="containsText" text="Muy Alta">
      <formula>NOT(ISERROR(SEARCH("Muy Alta",H30)))</formula>
    </cfRule>
    <cfRule type="containsText" dxfId="420" priority="424" operator="containsText" text="Alta">
      <formula>NOT(ISERROR(SEARCH("Alta",H30)))</formula>
    </cfRule>
    <cfRule type="containsText" dxfId="419" priority="425" operator="containsText" text="Muy Alta">
      <formula>NOT(ISERROR(SEARCH("Muy Alta",H30)))</formula>
    </cfRule>
    <cfRule type="containsText" dxfId="418" priority="430" operator="containsText" text="Muy Baja">
      <formula>NOT(ISERROR(SEARCH("Muy Baja",H30)))</formula>
    </cfRule>
    <cfRule type="containsText" dxfId="417" priority="431" operator="containsText" text="Baja">
      <formula>NOT(ISERROR(SEARCH("Baja",H30)))</formula>
    </cfRule>
    <cfRule type="containsText" dxfId="416" priority="432" operator="containsText" text="Media">
      <formula>NOT(ISERROR(SEARCH("Media",H30)))</formula>
    </cfRule>
    <cfRule type="containsText" dxfId="415" priority="433" operator="containsText" text="Alta">
      <formula>NOT(ISERROR(SEARCH("Alta",H30)))</formula>
    </cfRule>
    <cfRule type="containsText" dxfId="414" priority="435" operator="containsText" text="Muy Alta">
      <formula>NOT(ISERROR(SEARCH("Muy Alta",H30)))</formula>
    </cfRule>
  </conditionalFormatting>
  <conditionalFormatting sqref="I30:I34">
    <cfRule type="containsText" dxfId="413" priority="426" operator="containsText" text="Catastrófico">
      <formula>NOT(ISERROR(SEARCH("Catastrófico",I30)))</formula>
    </cfRule>
    <cfRule type="containsText" dxfId="412" priority="427" operator="containsText" text="Mayor">
      <formula>NOT(ISERROR(SEARCH("Mayor",I30)))</formula>
    </cfRule>
    <cfRule type="containsText" dxfId="411" priority="428" operator="containsText" text="Menor">
      <formula>NOT(ISERROR(SEARCH("Menor",I30)))</formula>
    </cfRule>
    <cfRule type="containsText" dxfId="410" priority="429" operator="containsText" text="Leve">
      <formula>NOT(ISERROR(SEARCH("Leve",I30)))</formula>
    </cfRule>
    <cfRule type="containsText" dxfId="409" priority="434" operator="containsText" text="Moderado">
      <formula>NOT(ISERROR(SEARCH("Moderado",I30)))</formula>
    </cfRule>
  </conditionalFormatting>
  <conditionalFormatting sqref="K30:K34">
    <cfRule type="containsText" dxfId="408" priority="421" operator="containsText" text="Media">
      <formula>NOT(ISERROR(SEARCH("Media",K30)))</formula>
    </cfRule>
  </conditionalFormatting>
  <conditionalFormatting sqref="L30:L34">
    <cfRule type="containsText" dxfId="407" priority="420" operator="containsText" text="Moderado">
      <formula>NOT(ISERROR(SEARCH("Moderado",L30)))</formula>
    </cfRule>
  </conditionalFormatting>
  <conditionalFormatting sqref="J30:J34">
    <cfRule type="containsText" dxfId="406" priority="419" operator="containsText" text="Moderado">
      <formula>NOT(ISERROR(SEARCH("Moderado",J30)))</formula>
    </cfRule>
  </conditionalFormatting>
  <conditionalFormatting sqref="J30:J34">
    <cfRule type="containsText" dxfId="405" priority="417" operator="containsText" text="Bajo">
      <formula>NOT(ISERROR(SEARCH("Bajo",J30)))</formula>
    </cfRule>
    <cfRule type="containsText" dxfId="404" priority="418" operator="containsText" text="Extremo">
      <formula>NOT(ISERROR(SEARCH("Extremo",J30)))</formula>
    </cfRule>
  </conditionalFormatting>
  <conditionalFormatting sqref="K30:K34">
    <cfRule type="containsText" dxfId="403" priority="415" operator="containsText" text="Baja">
      <formula>NOT(ISERROR(SEARCH("Baja",K30)))</formula>
    </cfRule>
    <cfRule type="containsText" dxfId="402" priority="416" operator="containsText" text="Muy Baja">
      <formula>NOT(ISERROR(SEARCH("Muy Baja",K30)))</formula>
    </cfRule>
  </conditionalFormatting>
  <conditionalFormatting sqref="K30:K34">
    <cfRule type="containsText" dxfId="401" priority="413" operator="containsText" text="Muy Alta">
      <formula>NOT(ISERROR(SEARCH("Muy Alta",K30)))</formula>
    </cfRule>
    <cfRule type="containsText" dxfId="400" priority="414" operator="containsText" text="Alta">
      <formula>NOT(ISERROR(SEARCH("Alta",K30)))</formula>
    </cfRule>
  </conditionalFormatting>
  <conditionalFormatting sqref="L30:L34">
    <cfRule type="containsText" dxfId="399" priority="409" operator="containsText" text="Catastrófico">
      <formula>NOT(ISERROR(SEARCH("Catastrófico",L30)))</formula>
    </cfRule>
    <cfRule type="containsText" dxfId="398" priority="410" operator="containsText" text="Mayor">
      <formula>NOT(ISERROR(SEARCH("Mayor",L30)))</formula>
    </cfRule>
    <cfRule type="containsText" dxfId="397" priority="411" operator="containsText" text="Menor">
      <formula>NOT(ISERROR(SEARCH("Menor",L30)))</formula>
    </cfRule>
    <cfRule type="containsText" dxfId="396" priority="412" operator="containsText" text="Leve">
      <formula>NOT(ISERROR(SEARCH("Leve",L30)))</formula>
    </cfRule>
  </conditionalFormatting>
  <conditionalFormatting sqref="K35:L35">
    <cfRule type="containsText" dxfId="395" priority="403" operator="containsText" text="3- Moderado">
      <formula>NOT(ISERROR(SEARCH("3- Moderado",K35)))</formula>
    </cfRule>
    <cfRule type="containsText" dxfId="394" priority="404" operator="containsText" text="6- Moderado">
      <formula>NOT(ISERROR(SEARCH("6- Moderado",K35)))</formula>
    </cfRule>
    <cfRule type="containsText" dxfId="393" priority="405" operator="containsText" text="4- Moderado">
      <formula>NOT(ISERROR(SEARCH("4- Moderado",K35)))</formula>
    </cfRule>
    <cfRule type="containsText" dxfId="392" priority="406" operator="containsText" text="3- Bajo">
      <formula>NOT(ISERROR(SEARCH("3- Bajo",K35)))</formula>
    </cfRule>
    <cfRule type="containsText" dxfId="391" priority="407" operator="containsText" text="4- Bajo">
      <formula>NOT(ISERROR(SEARCH("4- Bajo",K35)))</formula>
    </cfRule>
    <cfRule type="containsText" dxfId="390" priority="408" operator="containsText" text="1- Bajo">
      <formula>NOT(ISERROR(SEARCH("1- Bajo",K35)))</formula>
    </cfRule>
  </conditionalFormatting>
  <conditionalFormatting sqref="H35:I35">
    <cfRule type="containsText" dxfId="389" priority="397" operator="containsText" text="3- Moderado">
      <formula>NOT(ISERROR(SEARCH("3- Moderado",H35)))</formula>
    </cfRule>
    <cfRule type="containsText" dxfId="388" priority="398" operator="containsText" text="6- Moderado">
      <formula>NOT(ISERROR(SEARCH("6- Moderado",H35)))</formula>
    </cfRule>
    <cfRule type="containsText" dxfId="387" priority="399" operator="containsText" text="4- Moderado">
      <formula>NOT(ISERROR(SEARCH("4- Moderado",H35)))</formula>
    </cfRule>
    <cfRule type="containsText" dxfId="386" priority="400" operator="containsText" text="3- Bajo">
      <formula>NOT(ISERROR(SEARCH("3- Bajo",H35)))</formula>
    </cfRule>
    <cfRule type="containsText" dxfId="385" priority="401" operator="containsText" text="4- Bajo">
      <formula>NOT(ISERROR(SEARCH("4- Bajo",H35)))</formula>
    </cfRule>
    <cfRule type="containsText" dxfId="384" priority="402" operator="containsText" text="1- Bajo">
      <formula>NOT(ISERROR(SEARCH("1- Bajo",H35)))</formula>
    </cfRule>
  </conditionalFormatting>
  <conditionalFormatting sqref="A35 C35:E35">
    <cfRule type="containsText" dxfId="383" priority="391" operator="containsText" text="3- Moderado">
      <formula>NOT(ISERROR(SEARCH("3- Moderado",A35)))</formula>
    </cfRule>
    <cfRule type="containsText" dxfId="382" priority="392" operator="containsText" text="6- Moderado">
      <formula>NOT(ISERROR(SEARCH("6- Moderado",A35)))</formula>
    </cfRule>
    <cfRule type="containsText" dxfId="381" priority="393" operator="containsText" text="4- Moderado">
      <formula>NOT(ISERROR(SEARCH("4- Moderado",A35)))</formula>
    </cfRule>
    <cfRule type="containsText" dxfId="380" priority="394" operator="containsText" text="3- Bajo">
      <formula>NOT(ISERROR(SEARCH("3- Bajo",A35)))</formula>
    </cfRule>
    <cfRule type="containsText" dxfId="379" priority="395" operator="containsText" text="4- Bajo">
      <formula>NOT(ISERROR(SEARCH("4- Bajo",A35)))</formula>
    </cfRule>
    <cfRule type="containsText" dxfId="378" priority="396" operator="containsText" text="1- Bajo">
      <formula>NOT(ISERROR(SEARCH("1- Bajo",A35)))</formula>
    </cfRule>
  </conditionalFormatting>
  <conditionalFormatting sqref="F35:G35">
    <cfRule type="containsText" dxfId="377" priority="385" operator="containsText" text="3- Moderado">
      <formula>NOT(ISERROR(SEARCH("3- Moderado",F35)))</formula>
    </cfRule>
    <cfRule type="containsText" dxfId="376" priority="386" operator="containsText" text="6- Moderado">
      <formula>NOT(ISERROR(SEARCH("6- Moderado",F35)))</formula>
    </cfRule>
    <cfRule type="containsText" dxfId="375" priority="387" operator="containsText" text="4- Moderado">
      <formula>NOT(ISERROR(SEARCH("4- Moderado",F35)))</formula>
    </cfRule>
    <cfRule type="containsText" dxfId="374" priority="388" operator="containsText" text="3- Bajo">
      <formula>NOT(ISERROR(SEARCH("3- Bajo",F35)))</formula>
    </cfRule>
    <cfRule type="containsText" dxfId="373" priority="389" operator="containsText" text="4- Bajo">
      <formula>NOT(ISERROR(SEARCH("4- Bajo",F35)))</formula>
    </cfRule>
    <cfRule type="containsText" dxfId="372" priority="390" operator="containsText" text="1- Bajo">
      <formula>NOT(ISERROR(SEARCH("1- Bajo",F35)))</formula>
    </cfRule>
  </conditionalFormatting>
  <conditionalFormatting sqref="J35:J39">
    <cfRule type="containsText" dxfId="371" priority="380" operator="containsText" text="Bajo">
      <formula>NOT(ISERROR(SEARCH("Bajo",J35)))</formula>
    </cfRule>
    <cfRule type="containsText" dxfId="370" priority="381" operator="containsText" text="Moderado">
      <formula>NOT(ISERROR(SEARCH("Moderado",J35)))</formula>
    </cfRule>
    <cfRule type="containsText" dxfId="369" priority="382" operator="containsText" text="Alto">
      <formula>NOT(ISERROR(SEARCH("Alto",J35)))</formula>
    </cfRule>
    <cfRule type="containsText" dxfId="368"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367" priority="355" operator="containsText" text="Moderado">
      <formula>NOT(ISERROR(SEARCH("Moderado",M35)))</formula>
    </cfRule>
    <cfRule type="containsText" dxfId="366" priority="375" operator="containsText" text="Bajo">
      <formula>NOT(ISERROR(SEARCH("Bajo",M35)))</formula>
    </cfRule>
    <cfRule type="containsText" dxfId="365" priority="376" operator="containsText" text="Moderado">
      <formula>NOT(ISERROR(SEARCH("Moderado",M35)))</formula>
    </cfRule>
    <cfRule type="containsText" dxfId="364" priority="377" operator="containsText" text="Alto">
      <formula>NOT(ISERROR(SEARCH("Alto",M35)))</formula>
    </cfRule>
    <cfRule type="containsText" dxfId="363"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362" priority="369" operator="containsText" text="3- Moderado">
      <formula>NOT(ISERROR(SEARCH("3- Moderado",N35)))</formula>
    </cfRule>
    <cfRule type="containsText" dxfId="361" priority="370" operator="containsText" text="6- Moderado">
      <formula>NOT(ISERROR(SEARCH("6- Moderado",N35)))</formula>
    </cfRule>
    <cfRule type="containsText" dxfId="360" priority="371" operator="containsText" text="4- Moderado">
      <formula>NOT(ISERROR(SEARCH("4- Moderado",N35)))</formula>
    </cfRule>
    <cfRule type="containsText" dxfId="359" priority="372" operator="containsText" text="3- Bajo">
      <formula>NOT(ISERROR(SEARCH("3- Bajo",N35)))</formula>
    </cfRule>
    <cfRule type="containsText" dxfId="358" priority="373" operator="containsText" text="4- Bajo">
      <formula>NOT(ISERROR(SEARCH("4- Bajo",N35)))</formula>
    </cfRule>
    <cfRule type="containsText" dxfId="357" priority="374" operator="containsText" text="1- Bajo">
      <formula>NOT(ISERROR(SEARCH("1- Bajo",N35)))</formula>
    </cfRule>
  </conditionalFormatting>
  <conditionalFormatting sqref="H35:H39">
    <cfRule type="containsText" dxfId="356" priority="356" operator="containsText" text="Muy Alta">
      <formula>NOT(ISERROR(SEARCH("Muy Alta",H35)))</formula>
    </cfRule>
    <cfRule type="containsText" dxfId="355" priority="357" operator="containsText" text="Alta">
      <formula>NOT(ISERROR(SEARCH("Alta",H35)))</formula>
    </cfRule>
    <cfRule type="containsText" dxfId="354" priority="358" operator="containsText" text="Muy Alta">
      <formula>NOT(ISERROR(SEARCH("Muy Alta",H35)))</formula>
    </cfRule>
    <cfRule type="containsText" dxfId="353" priority="363" operator="containsText" text="Muy Baja">
      <formula>NOT(ISERROR(SEARCH("Muy Baja",H35)))</formula>
    </cfRule>
    <cfRule type="containsText" dxfId="352" priority="364" operator="containsText" text="Baja">
      <formula>NOT(ISERROR(SEARCH("Baja",H35)))</formula>
    </cfRule>
    <cfRule type="containsText" dxfId="351" priority="365" operator="containsText" text="Media">
      <formula>NOT(ISERROR(SEARCH("Media",H35)))</formula>
    </cfRule>
    <cfRule type="containsText" dxfId="350" priority="366" operator="containsText" text="Alta">
      <formula>NOT(ISERROR(SEARCH("Alta",H35)))</formula>
    </cfRule>
    <cfRule type="containsText" dxfId="349" priority="368" operator="containsText" text="Muy Alta">
      <formula>NOT(ISERROR(SEARCH("Muy Alta",H35)))</formula>
    </cfRule>
  </conditionalFormatting>
  <conditionalFormatting sqref="I35:I39">
    <cfRule type="containsText" dxfId="348" priority="359" operator="containsText" text="Catastrófico">
      <formula>NOT(ISERROR(SEARCH("Catastrófico",I35)))</formula>
    </cfRule>
    <cfRule type="containsText" dxfId="347" priority="360" operator="containsText" text="Mayor">
      <formula>NOT(ISERROR(SEARCH("Mayor",I35)))</formula>
    </cfRule>
    <cfRule type="containsText" dxfId="346" priority="361" operator="containsText" text="Menor">
      <formula>NOT(ISERROR(SEARCH("Menor",I35)))</formula>
    </cfRule>
    <cfRule type="containsText" dxfId="345" priority="362" operator="containsText" text="Leve">
      <formula>NOT(ISERROR(SEARCH("Leve",I35)))</formula>
    </cfRule>
    <cfRule type="containsText" dxfId="344" priority="367" operator="containsText" text="Moderado">
      <formula>NOT(ISERROR(SEARCH("Moderado",I35)))</formula>
    </cfRule>
  </conditionalFormatting>
  <conditionalFormatting sqref="K35:K39">
    <cfRule type="containsText" dxfId="343" priority="354" operator="containsText" text="Media">
      <formula>NOT(ISERROR(SEARCH("Media",K35)))</formula>
    </cfRule>
  </conditionalFormatting>
  <conditionalFormatting sqref="L35:L39">
    <cfRule type="containsText" dxfId="342" priority="353" operator="containsText" text="Moderado">
      <formula>NOT(ISERROR(SEARCH("Moderado",L35)))</formula>
    </cfRule>
  </conditionalFormatting>
  <conditionalFormatting sqref="J35:J39">
    <cfRule type="containsText" dxfId="341" priority="352" operator="containsText" text="Moderado">
      <formula>NOT(ISERROR(SEARCH("Moderado",J35)))</formula>
    </cfRule>
  </conditionalFormatting>
  <conditionalFormatting sqref="J35:J39">
    <cfRule type="containsText" dxfId="340" priority="350" operator="containsText" text="Bajo">
      <formula>NOT(ISERROR(SEARCH("Bajo",J35)))</formula>
    </cfRule>
    <cfRule type="containsText" dxfId="339" priority="351" operator="containsText" text="Extremo">
      <formula>NOT(ISERROR(SEARCH("Extremo",J35)))</formula>
    </cfRule>
  </conditionalFormatting>
  <conditionalFormatting sqref="K35:K39">
    <cfRule type="containsText" dxfId="338" priority="348" operator="containsText" text="Baja">
      <formula>NOT(ISERROR(SEARCH("Baja",K35)))</formula>
    </cfRule>
    <cfRule type="containsText" dxfId="337" priority="349" operator="containsText" text="Muy Baja">
      <formula>NOT(ISERROR(SEARCH("Muy Baja",K35)))</formula>
    </cfRule>
  </conditionalFormatting>
  <conditionalFormatting sqref="K35:K39">
    <cfRule type="containsText" dxfId="336" priority="346" operator="containsText" text="Muy Alta">
      <formula>NOT(ISERROR(SEARCH("Muy Alta",K35)))</formula>
    </cfRule>
    <cfRule type="containsText" dxfId="335" priority="347" operator="containsText" text="Alta">
      <formula>NOT(ISERROR(SEARCH("Alta",K35)))</formula>
    </cfRule>
  </conditionalFormatting>
  <conditionalFormatting sqref="L35:L39">
    <cfRule type="containsText" dxfId="334" priority="342" operator="containsText" text="Catastrófico">
      <formula>NOT(ISERROR(SEARCH("Catastrófico",L35)))</formula>
    </cfRule>
    <cfRule type="containsText" dxfId="333" priority="343" operator="containsText" text="Mayor">
      <formula>NOT(ISERROR(SEARCH("Mayor",L35)))</formula>
    </cfRule>
    <cfRule type="containsText" dxfId="332" priority="344" operator="containsText" text="Menor">
      <formula>NOT(ISERROR(SEARCH("Menor",L35)))</formula>
    </cfRule>
    <cfRule type="containsText" dxfId="331" priority="345" operator="containsText" text="Leve">
      <formula>NOT(ISERROR(SEARCH("Leve",L35)))</formula>
    </cfRule>
  </conditionalFormatting>
  <conditionalFormatting sqref="K40:L40">
    <cfRule type="containsText" dxfId="330" priority="336" operator="containsText" text="3- Moderado">
      <formula>NOT(ISERROR(SEARCH("3- Moderado",K40)))</formula>
    </cfRule>
    <cfRule type="containsText" dxfId="329" priority="337" operator="containsText" text="6- Moderado">
      <formula>NOT(ISERROR(SEARCH("6- Moderado",K40)))</formula>
    </cfRule>
    <cfRule type="containsText" dxfId="328" priority="338" operator="containsText" text="4- Moderado">
      <formula>NOT(ISERROR(SEARCH("4- Moderado",K40)))</formula>
    </cfRule>
    <cfRule type="containsText" dxfId="327" priority="339" operator="containsText" text="3- Bajo">
      <formula>NOT(ISERROR(SEARCH("3- Bajo",K40)))</formula>
    </cfRule>
    <cfRule type="containsText" dxfId="326" priority="340" operator="containsText" text="4- Bajo">
      <formula>NOT(ISERROR(SEARCH("4- Bajo",K40)))</formula>
    </cfRule>
    <cfRule type="containsText" dxfId="325" priority="341" operator="containsText" text="1- Bajo">
      <formula>NOT(ISERROR(SEARCH("1- Bajo",K40)))</formula>
    </cfRule>
  </conditionalFormatting>
  <conditionalFormatting sqref="H40:I40">
    <cfRule type="containsText" dxfId="324" priority="330" operator="containsText" text="3- Moderado">
      <formula>NOT(ISERROR(SEARCH("3- Moderado",H40)))</formula>
    </cfRule>
    <cfRule type="containsText" dxfId="323" priority="331" operator="containsText" text="6- Moderado">
      <formula>NOT(ISERROR(SEARCH("6- Moderado",H40)))</formula>
    </cfRule>
    <cfRule type="containsText" dxfId="322" priority="332" operator="containsText" text="4- Moderado">
      <formula>NOT(ISERROR(SEARCH("4- Moderado",H40)))</formula>
    </cfRule>
    <cfRule type="containsText" dxfId="321" priority="333" operator="containsText" text="3- Bajo">
      <formula>NOT(ISERROR(SEARCH("3- Bajo",H40)))</formula>
    </cfRule>
    <cfRule type="containsText" dxfId="320" priority="334" operator="containsText" text="4- Bajo">
      <formula>NOT(ISERROR(SEARCH("4- Bajo",H40)))</formula>
    </cfRule>
    <cfRule type="containsText" dxfId="319" priority="335" operator="containsText" text="1- Bajo">
      <formula>NOT(ISERROR(SEARCH("1- Bajo",H40)))</formula>
    </cfRule>
  </conditionalFormatting>
  <conditionalFormatting sqref="A40 C40:E40">
    <cfRule type="containsText" dxfId="318" priority="324" operator="containsText" text="3- Moderado">
      <formula>NOT(ISERROR(SEARCH("3- Moderado",A40)))</formula>
    </cfRule>
    <cfRule type="containsText" dxfId="317" priority="325" operator="containsText" text="6- Moderado">
      <formula>NOT(ISERROR(SEARCH("6- Moderado",A40)))</formula>
    </cfRule>
    <cfRule type="containsText" dxfId="316" priority="326" operator="containsText" text="4- Moderado">
      <formula>NOT(ISERROR(SEARCH("4- Moderado",A40)))</formula>
    </cfRule>
    <cfRule type="containsText" dxfId="315" priority="327" operator="containsText" text="3- Bajo">
      <formula>NOT(ISERROR(SEARCH("3- Bajo",A40)))</formula>
    </cfRule>
    <cfRule type="containsText" dxfId="314" priority="328" operator="containsText" text="4- Bajo">
      <formula>NOT(ISERROR(SEARCH("4- Bajo",A40)))</formula>
    </cfRule>
    <cfRule type="containsText" dxfId="313" priority="329" operator="containsText" text="1- Bajo">
      <formula>NOT(ISERROR(SEARCH("1- Bajo",A40)))</formula>
    </cfRule>
  </conditionalFormatting>
  <conditionalFormatting sqref="F40:G40">
    <cfRule type="containsText" dxfId="312" priority="318" operator="containsText" text="3- Moderado">
      <formula>NOT(ISERROR(SEARCH("3- Moderado",F40)))</formula>
    </cfRule>
    <cfRule type="containsText" dxfId="311" priority="319" operator="containsText" text="6- Moderado">
      <formula>NOT(ISERROR(SEARCH("6- Moderado",F40)))</formula>
    </cfRule>
    <cfRule type="containsText" dxfId="310" priority="320" operator="containsText" text="4- Moderado">
      <formula>NOT(ISERROR(SEARCH("4- Moderado",F40)))</formula>
    </cfRule>
    <cfRule type="containsText" dxfId="309" priority="321" operator="containsText" text="3- Bajo">
      <formula>NOT(ISERROR(SEARCH("3- Bajo",F40)))</formula>
    </cfRule>
    <cfRule type="containsText" dxfId="308" priority="322" operator="containsText" text="4- Bajo">
      <formula>NOT(ISERROR(SEARCH("4- Bajo",F40)))</formula>
    </cfRule>
    <cfRule type="containsText" dxfId="307" priority="323" operator="containsText" text="1- Bajo">
      <formula>NOT(ISERROR(SEARCH("1- Bajo",F40)))</formula>
    </cfRule>
  </conditionalFormatting>
  <conditionalFormatting sqref="J40:J44">
    <cfRule type="containsText" dxfId="306" priority="313" operator="containsText" text="Bajo">
      <formula>NOT(ISERROR(SEARCH("Bajo",J40)))</formula>
    </cfRule>
    <cfRule type="containsText" dxfId="305" priority="314" operator="containsText" text="Moderado">
      <formula>NOT(ISERROR(SEARCH("Moderado",J40)))</formula>
    </cfRule>
    <cfRule type="containsText" dxfId="304" priority="315" operator="containsText" text="Alto">
      <formula>NOT(ISERROR(SEARCH("Alto",J40)))</formula>
    </cfRule>
    <cfRule type="containsText" dxfId="303"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302" priority="288" operator="containsText" text="Moderado">
      <formula>NOT(ISERROR(SEARCH("Moderado",M40)))</formula>
    </cfRule>
    <cfRule type="containsText" dxfId="301" priority="308" operator="containsText" text="Bajo">
      <formula>NOT(ISERROR(SEARCH("Bajo",M40)))</formula>
    </cfRule>
    <cfRule type="containsText" dxfId="300" priority="309" operator="containsText" text="Moderado">
      <formula>NOT(ISERROR(SEARCH("Moderado",M40)))</formula>
    </cfRule>
    <cfRule type="containsText" dxfId="299" priority="310" operator="containsText" text="Alto">
      <formula>NOT(ISERROR(SEARCH("Alto",M40)))</formula>
    </cfRule>
    <cfRule type="containsText" dxfId="298"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297" priority="302" operator="containsText" text="3- Moderado">
      <formula>NOT(ISERROR(SEARCH("3- Moderado",N40)))</formula>
    </cfRule>
    <cfRule type="containsText" dxfId="296" priority="303" operator="containsText" text="6- Moderado">
      <formula>NOT(ISERROR(SEARCH("6- Moderado",N40)))</formula>
    </cfRule>
    <cfRule type="containsText" dxfId="295" priority="304" operator="containsText" text="4- Moderado">
      <formula>NOT(ISERROR(SEARCH("4- Moderado",N40)))</formula>
    </cfRule>
    <cfRule type="containsText" dxfId="294" priority="305" operator="containsText" text="3- Bajo">
      <formula>NOT(ISERROR(SEARCH("3- Bajo",N40)))</formula>
    </cfRule>
    <cfRule type="containsText" dxfId="293" priority="306" operator="containsText" text="4- Bajo">
      <formula>NOT(ISERROR(SEARCH("4- Bajo",N40)))</formula>
    </cfRule>
    <cfRule type="containsText" dxfId="292" priority="307" operator="containsText" text="1- Bajo">
      <formula>NOT(ISERROR(SEARCH("1- Bajo",N40)))</formula>
    </cfRule>
  </conditionalFormatting>
  <conditionalFormatting sqref="H40:H44">
    <cfRule type="containsText" dxfId="291" priority="289" operator="containsText" text="Muy Alta">
      <formula>NOT(ISERROR(SEARCH("Muy Alta",H40)))</formula>
    </cfRule>
    <cfRule type="containsText" dxfId="290" priority="290" operator="containsText" text="Alta">
      <formula>NOT(ISERROR(SEARCH("Alta",H40)))</formula>
    </cfRule>
    <cfRule type="containsText" dxfId="289" priority="291" operator="containsText" text="Muy Alta">
      <formula>NOT(ISERROR(SEARCH("Muy Alta",H40)))</formula>
    </cfRule>
    <cfRule type="containsText" dxfId="288" priority="296" operator="containsText" text="Muy Baja">
      <formula>NOT(ISERROR(SEARCH("Muy Baja",H40)))</formula>
    </cfRule>
    <cfRule type="containsText" dxfId="287" priority="297" operator="containsText" text="Baja">
      <formula>NOT(ISERROR(SEARCH("Baja",H40)))</formula>
    </cfRule>
    <cfRule type="containsText" dxfId="286" priority="298" operator="containsText" text="Media">
      <formula>NOT(ISERROR(SEARCH("Media",H40)))</formula>
    </cfRule>
    <cfRule type="containsText" dxfId="285" priority="299" operator="containsText" text="Alta">
      <formula>NOT(ISERROR(SEARCH("Alta",H40)))</formula>
    </cfRule>
    <cfRule type="containsText" dxfId="284" priority="301" operator="containsText" text="Muy Alta">
      <formula>NOT(ISERROR(SEARCH("Muy Alta",H40)))</formula>
    </cfRule>
  </conditionalFormatting>
  <conditionalFormatting sqref="I40:I44">
    <cfRule type="containsText" dxfId="283" priority="292" operator="containsText" text="Catastrófico">
      <formula>NOT(ISERROR(SEARCH("Catastrófico",I40)))</formula>
    </cfRule>
    <cfRule type="containsText" dxfId="282" priority="293" operator="containsText" text="Mayor">
      <formula>NOT(ISERROR(SEARCH("Mayor",I40)))</formula>
    </cfRule>
    <cfRule type="containsText" dxfId="281" priority="294" operator="containsText" text="Menor">
      <formula>NOT(ISERROR(SEARCH("Menor",I40)))</formula>
    </cfRule>
    <cfRule type="containsText" dxfId="280" priority="295" operator="containsText" text="Leve">
      <formula>NOT(ISERROR(SEARCH("Leve",I40)))</formula>
    </cfRule>
    <cfRule type="containsText" dxfId="279" priority="300" operator="containsText" text="Moderado">
      <formula>NOT(ISERROR(SEARCH("Moderado",I40)))</formula>
    </cfRule>
  </conditionalFormatting>
  <conditionalFormatting sqref="K40:K44">
    <cfRule type="containsText" dxfId="278" priority="287" operator="containsText" text="Media">
      <formula>NOT(ISERROR(SEARCH("Media",K40)))</formula>
    </cfRule>
  </conditionalFormatting>
  <conditionalFormatting sqref="L40:L44">
    <cfRule type="containsText" dxfId="277" priority="286" operator="containsText" text="Moderado">
      <formula>NOT(ISERROR(SEARCH("Moderado",L40)))</formula>
    </cfRule>
  </conditionalFormatting>
  <conditionalFormatting sqref="J40:J44">
    <cfRule type="containsText" dxfId="276" priority="285" operator="containsText" text="Moderado">
      <formula>NOT(ISERROR(SEARCH("Moderado",J40)))</formula>
    </cfRule>
  </conditionalFormatting>
  <conditionalFormatting sqref="J40:J44">
    <cfRule type="containsText" dxfId="275" priority="283" operator="containsText" text="Bajo">
      <formula>NOT(ISERROR(SEARCH("Bajo",J40)))</formula>
    </cfRule>
    <cfRule type="containsText" dxfId="274" priority="284" operator="containsText" text="Extremo">
      <formula>NOT(ISERROR(SEARCH("Extremo",J40)))</formula>
    </cfRule>
  </conditionalFormatting>
  <conditionalFormatting sqref="K40:K44">
    <cfRule type="containsText" dxfId="273" priority="281" operator="containsText" text="Baja">
      <formula>NOT(ISERROR(SEARCH("Baja",K40)))</formula>
    </cfRule>
    <cfRule type="containsText" dxfId="272" priority="282" operator="containsText" text="Muy Baja">
      <formula>NOT(ISERROR(SEARCH("Muy Baja",K40)))</formula>
    </cfRule>
  </conditionalFormatting>
  <conditionalFormatting sqref="K40:K44">
    <cfRule type="containsText" dxfId="271" priority="279" operator="containsText" text="Muy Alta">
      <formula>NOT(ISERROR(SEARCH("Muy Alta",K40)))</formula>
    </cfRule>
    <cfRule type="containsText" dxfId="270" priority="280" operator="containsText" text="Alta">
      <formula>NOT(ISERROR(SEARCH("Alta",K40)))</formula>
    </cfRule>
  </conditionalFormatting>
  <conditionalFormatting sqref="L40:L44">
    <cfRule type="containsText" dxfId="269" priority="275" operator="containsText" text="Catastrófico">
      <formula>NOT(ISERROR(SEARCH("Catastrófico",L40)))</formula>
    </cfRule>
    <cfRule type="containsText" dxfId="268" priority="276" operator="containsText" text="Mayor">
      <formula>NOT(ISERROR(SEARCH("Mayor",L40)))</formula>
    </cfRule>
    <cfRule type="containsText" dxfId="267" priority="277" operator="containsText" text="Menor">
      <formula>NOT(ISERROR(SEARCH("Menor",L40)))</formula>
    </cfRule>
    <cfRule type="containsText" dxfId="266" priority="278" operator="containsText" text="Leve">
      <formula>NOT(ISERROR(SEARCH("Leve",L40)))</formula>
    </cfRule>
  </conditionalFormatting>
  <conditionalFormatting sqref="K45:L45">
    <cfRule type="containsText" dxfId="265" priority="269" operator="containsText" text="3- Moderado">
      <formula>NOT(ISERROR(SEARCH("3- Moderado",K45)))</formula>
    </cfRule>
    <cfRule type="containsText" dxfId="264" priority="270" operator="containsText" text="6- Moderado">
      <formula>NOT(ISERROR(SEARCH("6- Moderado",K45)))</formula>
    </cfRule>
    <cfRule type="containsText" dxfId="263" priority="271" operator="containsText" text="4- Moderado">
      <formula>NOT(ISERROR(SEARCH("4- Moderado",K45)))</formula>
    </cfRule>
    <cfRule type="containsText" dxfId="262" priority="272" operator="containsText" text="3- Bajo">
      <formula>NOT(ISERROR(SEARCH("3- Bajo",K45)))</formula>
    </cfRule>
    <cfRule type="containsText" dxfId="261" priority="273" operator="containsText" text="4- Bajo">
      <formula>NOT(ISERROR(SEARCH("4- Bajo",K45)))</formula>
    </cfRule>
    <cfRule type="containsText" dxfId="260" priority="274" operator="containsText" text="1- Bajo">
      <formula>NOT(ISERROR(SEARCH("1- Bajo",K45)))</formula>
    </cfRule>
  </conditionalFormatting>
  <conditionalFormatting sqref="H45:I45">
    <cfRule type="containsText" dxfId="259" priority="263" operator="containsText" text="3- Moderado">
      <formula>NOT(ISERROR(SEARCH("3- Moderado",H45)))</formula>
    </cfRule>
    <cfRule type="containsText" dxfId="258" priority="264" operator="containsText" text="6- Moderado">
      <formula>NOT(ISERROR(SEARCH("6- Moderado",H45)))</formula>
    </cfRule>
    <cfRule type="containsText" dxfId="257" priority="265" operator="containsText" text="4- Moderado">
      <formula>NOT(ISERROR(SEARCH("4- Moderado",H45)))</formula>
    </cfRule>
    <cfRule type="containsText" dxfId="256" priority="266" operator="containsText" text="3- Bajo">
      <formula>NOT(ISERROR(SEARCH("3- Bajo",H45)))</formula>
    </cfRule>
    <cfRule type="containsText" dxfId="255" priority="267" operator="containsText" text="4- Bajo">
      <formula>NOT(ISERROR(SEARCH("4- Bajo",H45)))</formula>
    </cfRule>
    <cfRule type="containsText" dxfId="254" priority="268" operator="containsText" text="1- Bajo">
      <formula>NOT(ISERROR(SEARCH("1- Bajo",H45)))</formula>
    </cfRule>
  </conditionalFormatting>
  <conditionalFormatting sqref="A45 C45:E45">
    <cfRule type="containsText" dxfId="253" priority="257" operator="containsText" text="3- Moderado">
      <formula>NOT(ISERROR(SEARCH("3- Moderado",A45)))</formula>
    </cfRule>
    <cfRule type="containsText" dxfId="252" priority="258" operator="containsText" text="6- Moderado">
      <formula>NOT(ISERROR(SEARCH("6- Moderado",A45)))</formula>
    </cfRule>
    <cfRule type="containsText" dxfId="251" priority="259" operator="containsText" text="4- Moderado">
      <formula>NOT(ISERROR(SEARCH("4- Moderado",A45)))</formula>
    </cfRule>
    <cfRule type="containsText" dxfId="250" priority="260" operator="containsText" text="3- Bajo">
      <formula>NOT(ISERROR(SEARCH("3- Bajo",A45)))</formula>
    </cfRule>
    <cfRule type="containsText" dxfId="249" priority="261" operator="containsText" text="4- Bajo">
      <formula>NOT(ISERROR(SEARCH("4- Bajo",A45)))</formula>
    </cfRule>
    <cfRule type="containsText" dxfId="248" priority="262" operator="containsText" text="1- Bajo">
      <formula>NOT(ISERROR(SEARCH("1- Bajo",A45)))</formula>
    </cfRule>
  </conditionalFormatting>
  <conditionalFormatting sqref="F45:G45">
    <cfRule type="containsText" dxfId="247" priority="251" operator="containsText" text="3- Moderado">
      <formula>NOT(ISERROR(SEARCH("3- Moderado",F45)))</formula>
    </cfRule>
    <cfRule type="containsText" dxfId="246" priority="252" operator="containsText" text="6- Moderado">
      <formula>NOT(ISERROR(SEARCH("6- Moderado",F45)))</formula>
    </cfRule>
    <cfRule type="containsText" dxfId="245" priority="253" operator="containsText" text="4- Moderado">
      <formula>NOT(ISERROR(SEARCH("4- Moderado",F45)))</formula>
    </cfRule>
    <cfRule type="containsText" dxfId="244" priority="254" operator="containsText" text="3- Bajo">
      <formula>NOT(ISERROR(SEARCH("3- Bajo",F45)))</formula>
    </cfRule>
    <cfRule type="containsText" dxfId="243" priority="255" operator="containsText" text="4- Bajo">
      <formula>NOT(ISERROR(SEARCH("4- Bajo",F45)))</formula>
    </cfRule>
    <cfRule type="containsText" dxfId="242" priority="256" operator="containsText" text="1- Bajo">
      <formula>NOT(ISERROR(SEARCH("1- Bajo",F45)))</formula>
    </cfRule>
  </conditionalFormatting>
  <conditionalFormatting sqref="J45:J49">
    <cfRule type="containsText" dxfId="241" priority="246" operator="containsText" text="Bajo">
      <formula>NOT(ISERROR(SEARCH("Bajo",J45)))</formula>
    </cfRule>
    <cfRule type="containsText" dxfId="240" priority="247" operator="containsText" text="Moderado">
      <formula>NOT(ISERROR(SEARCH("Moderado",J45)))</formula>
    </cfRule>
    <cfRule type="containsText" dxfId="239" priority="248" operator="containsText" text="Alto">
      <formula>NOT(ISERROR(SEARCH("Alto",J45)))</formula>
    </cfRule>
    <cfRule type="containsText" dxfId="238"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237" priority="221" operator="containsText" text="Moderado">
      <formula>NOT(ISERROR(SEARCH("Moderado",M45)))</formula>
    </cfRule>
    <cfRule type="containsText" dxfId="236" priority="241" operator="containsText" text="Bajo">
      <formula>NOT(ISERROR(SEARCH("Bajo",M45)))</formula>
    </cfRule>
    <cfRule type="containsText" dxfId="235" priority="242" operator="containsText" text="Moderado">
      <formula>NOT(ISERROR(SEARCH("Moderado",M45)))</formula>
    </cfRule>
    <cfRule type="containsText" dxfId="234" priority="243" operator="containsText" text="Alto">
      <formula>NOT(ISERROR(SEARCH("Alto",M45)))</formula>
    </cfRule>
    <cfRule type="containsText" dxfId="233"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232" priority="235" operator="containsText" text="3- Moderado">
      <formula>NOT(ISERROR(SEARCH("3- Moderado",N45)))</formula>
    </cfRule>
    <cfRule type="containsText" dxfId="231" priority="236" operator="containsText" text="6- Moderado">
      <formula>NOT(ISERROR(SEARCH("6- Moderado",N45)))</formula>
    </cfRule>
    <cfRule type="containsText" dxfId="230" priority="237" operator="containsText" text="4- Moderado">
      <formula>NOT(ISERROR(SEARCH("4- Moderado",N45)))</formula>
    </cfRule>
    <cfRule type="containsText" dxfId="229" priority="238" operator="containsText" text="3- Bajo">
      <formula>NOT(ISERROR(SEARCH("3- Bajo",N45)))</formula>
    </cfRule>
    <cfRule type="containsText" dxfId="228" priority="239" operator="containsText" text="4- Bajo">
      <formula>NOT(ISERROR(SEARCH("4- Bajo",N45)))</formula>
    </cfRule>
    <cfRule type="containsText" dxfId="227" priority="240" operator="containsText" text="1- Bajo">
      <formula>NOT(ISERROR(SEARCH("1- Bajo",N45)))</formula>
    </cfRule>
  </conditionalFormatting>
  <conditionalFormatting sqref="H45:H49">
    <cfRule type="containsText" dxfId="226" priority="222" operator="containsText" text="Muy Alta">
      <formula>NOT(ISERROR(SEARCH("Muy Alta",H45)))</formula>
    </cfRule>
    <cfRule type="containsText" dxfId="225" priority="223" operator="containsText" text="Alta">
      <formula>NOT(ISERROR(SEARCH("Alta",H45)))</formula>
    </cfRule>
    <cfRule type="containsText" dxfId="224" priority="224" operator="containsText" text="Muy Alta">
      <formula>NOT(ISERROR(SEARCH("Muy Alta",H45)))</formula>
    </cfRule>
    <cfRule type="containsText" dxfId="223" priority="229" operator="containsText" text="Muy Baja">
      <formula>NOT(ISERROR(SEARCH("Muy Baja",H45)))</formula>
    </cfRule>
    <cfRule type="containsText" dxfId="222" priority="230" operator="containsText" text="Baja">
      <formula>NOT(ISERROR(SEARCH("Baja",H45)))</formula>
    </cfRule>
    <cfRule type="containsText" dxfId="221" priority="231" operator="containsText" text="Media">
      <formula>NOT(ISERROR(SEARCH("Media",H45)))</formula>
    </cfRule>
    <cfRule type="containsText" dxfId="220" priority="232" operator="containsText" text="Alta">
      <formula>NOT(ISERROR(SEARCH("Alta",H45)))</formula>
    </cfRule>
    <cfRule type="containsText" dxfId="219" priority="234" operator="containsText" text="Muy Alta">
      <formula>NOT(ISERROR(SEARCH("Muy Alta",H45)))</formula>
    </cfRule>
  </conditionalFormatting>
  <conditionalFormatting sqref="I45:I49">
    <cfRule type="containsText" dxfId="218" priority="225" operator="containsText" text="Catastrófico">
      <formula>NOT(ISERROR(SEARCH("Catastrófico",I45)))</formula>
    </cfRule>
    <cfRule type="containsText" dxfId="217" priority="226" operator="containsText" text="Mayor">
      <formula>NOT(ISERROR(SEARCH("Mayor",I45)))</formula>
    </cfRule>
    <cfRule type="containsText" dxfId="216" priority="227" operator="containsText" text="Menor">
      <formula>NOT(ISERROR(SEARCH("Menor",I45)))</formula>
    </cfRule>
    <cfRule type="containsText" dxfId="215" priority="228" operator="containsText" text="Leve">
      <formula>NOT(ISERROR(SEARCH("Leve",I45)))</formula>
    </cfRule>
    <cfRule type="containsText" dxfId="214" priority="233" operator="containsText" text="Moderado">
      <formula>NOT(ISERROR(SEARCH("Moderado",I45)))</formula>
    </cfRule>
  </conditionalFormatting>
  <conditionalFormatting sqref="K45:K49">
    <cfRule type="containsText" dxfId="213" priority="220" operator="containsText" text="Media">
      <formula>NOT(ISERROR(SEARCH("Media",K45)))</formula>
    </cfRule>
  </conditionalFormatting>
  <conditionalFormatting sqref="L45:L49">
    <cfRule type="containsText" dxfId="212" priority="219" operator="containsText" text="Moderado">
      <formula>NOT(ISERROR(SEARCH("Moderado",L45)))</formula>
    </cfRule>
  </conditionalFormatting>
  <conditionalFormatting sqref="J45:J49">
    <cfRule type="containsText" dxfId="211" priority="218" operator="containsText" text="Moderado">
      <formula>NOT(ISERROR(SEARCH("Moderado",J45)))</formula>
    </cfRule>
  </conditionalFormatting>
  <conditionalFormatting sqref="J45:J49">
    <cfRule type="containsText" dxfId="210" priority="216" operator="containsText" text="Bajo">
      <formula>NOT(ISERROR(SEARCH("Bajo",J45)))</formula>
    </cfRule>
    <cfRule type="containsText" dxfId="209" priority="217" operator="containsText" text="Extremo">
      <formula>NOT(ISERROR(SEARCH("Extremo",J45)))</formula>
    </cfRule>
  </conditionalFormatting>
  <conditionalFormatting sqref="K45:K49">
    <cfRule type="containsText" dxfId="208" priority="214" operator="containsText" text="Baja">
      <formula>NOT(ISERROR(SEARCH("Baja",K45)))</formula>
    </cfRule>
    <cfRule type="containsText" dxfId="207" priority="215" operator="containsText" text="Muy Baja">
      <formula>NOT(ISERROR(SEARCH("Muy Baja",K45)))</formula>
    </cfRule>
  </conditionalFormatting>
  <conditionalFormatting sqref="K45:K49">
    <cfRule type="containsText" dxfId="206" priority="212" operator="containsText" text="Muy Alta">
      <formula>NOT(ISERROR(SEARCH("Muy Alta",K45)))</formula>
    </cfRule>
    <cfRule type="containsText" dxfId="205" priority="213" operator="containsText" text="Alta">
      <formula>NOT(ISERROR(SEARCH("Alta",K45)))</formula>
    </cfRule>
  </conditionalFormatting>
  <conditionalFormatting sqref="L45:L49">
    <cfRule type="containsText" dxfId="204" priority="208" operator="containsText" text="Catastrófico">
      <formula>NOT(ISERROR(SEARCH("Catastrófico",L45)))</formula>
    </cfRule>
    <cfRule type="containsText" dxfId="203" priority="209" operator="containsText" text="Mayor">
      <formula>NOT(ISERROR(SEARCH("Mayor",L45)))</formula>
    </cfRule>
    <cfRule type="containsText" dxfId="202" priority="210" operator="containsText" text="Menor">
      <formula>NOT(ISERROR(SEARCH("Menor",L45)))</formula>
    </cfRule>
    <cfRule type="containsText" dxfId="201" priority="211" operator="containsText" text="Leve">
      <formula>NOT(ISERROR(SEARCH("Leve",L45)))</formula>
    </cfRule>
  </conditionalFormatting>
  <conditionalFormatting sqref="K50:L50">
    <cfRule type="containsText" dxfId="200" priority="202" operator="containsText" text="3- Moderado">
      <formula>NOT(ISERROR(SEARCH("3- Moderado",K50)))</formula>
    </cfRule>
    <cfRule type="containsText" dxfId="199" priority="203" operator="containsText" text="6- Moderado">
      <formula>NOT(ISERROR(SEARCH("6- Moderado",K50)))</formula>
    </cfRule>
    <cfRule type="containsText" dxfId="198" priority="204" operator="containsText" text="4- Moderado">
      <formula>NOT(ISERROR(SEARCH("4- Moderado",K50)))</formula>
    </cfRule>
    <cfRule type="containsText" dxfId="197" priority="205" operator="containsText" text="3- Bajo">
      <formula>NOT(ISERROR(SEARCH("3- Bajo",K50)))</formula>
    </cfRule>
    <cfRule type="containsText" dxfId="196" priority="206" operator="containsText" text="4- Bajo">
      <formula>NOT(ISERROR(SEARCH("4- Bajo",K50)))</formula>
    </cfRule>
    <cfRule type="containsText" dxfId="195" priority="207" operator="containsText" text="1- Bajo">
      <formula>NOT(ISERROR(SEARCH("1- Bajo",K50)))</formula>
    </cfRule>
  </conditionalFormatting>
  <conditionalFormatting sqref="H50:I50">
    <cfRule type="containsText" dxfId="194" priority="196" operator="containsText" text="3- Moderado">
      <formula>NOT(ISERROR(SEARCH("3- Moderado",H50)))</formula>
    </cfRule>
    <cfRule type="containsText" dxfId="193" priority="197" operator="containsText" text="6- Moderado">
      <formula>NOT(ISERROR(SEARCH("6- Moderado",H50)))</formula>
    </cfRule>
    <cfRule type="containsText" dxfId="192" priority="198" operator="containsText" text="4- Moderado">
      <formula>NOT(ISERROR(SEARCH("4- Moderado",H50)))</formula>
    </cfRule>
    <cfRule type="containsText" dxfId="191" priority="199" operator="containsText" text="3- Bajo">
      <formula>NOT(ISERROR(SEARCH("3- Bajo",H50)))</formula>
    </cfRule>
    <cfRule type="containsText" dxfId="190" priority="200" operator="containsText" text="4- Bajo">
      <formula>NOT(ISERROR(SEARCH("4- Bajo",H50)))</formula>
    </cfRule>
    <cfRule type="containsText" dxfId="189" priority="201" operator="containsText" text="1- Bajo">
      <formula>NOT(ISERROR(SEARCH("1- Bajo",H50)))</formula>
    </cfRule>
  </conditionalFormatting>
  <conditionalFormatting sqref="A50 C50:E50">
    <cfRule type="containsText" dxfId="188" priority="190" operator="containsText" text="3- Moderado">
      <formula>NOT(ISERROR(SEARCH("3- Moderado",A50)))</formula>
    </cfRule>
    <cfRule type="containsText" dxfId="187" priority="191" operator="containsText" text="6- Moderado">
      <formula>NOT(ISERROR(SEARCH("6- Moderado",A50)))</formula>
    </cfRule>
    <cfRule type="containsText" dxfId="186" priority="192" operator="containsText" text="4- Moderado">
      <formula>NOT(ISERROR(SEARCH("4- Moderado",A50)))</formula>
    </cfRule>
    <cfRule type="containsText" dxfId="185" priority="193" operator="containsText" text="3- Bajo">
      <formula>NOT(ISERROR(SEARCH("3- Bajo",A50)))</formula>
    </cfRule>
    <cfRule type="containsText" dxfId="184" priority="194" operator="containsText" text="4- Bajo">
      <formula>NOT(ISERROR(SEARCH("4- Bajo",A50)))</formula>
    </cfRule>
    <cfRule type="containsText" dxfId="183" priority="195" operator="containsText" text="1- Bajo">
      <formula>NOT(ISERROR(SEARCH("1- Bajo",A50)))</formula>
    </cfRule>
  </conditionalFormatting>
  <conditionalFormatting sqref="F50:G50">
    <cfRule type="containsText" dxfId="182" priority="184" operator="containsText" text="3- Moderado">
      <formula>NOT(ISERROR(SEARCH("3- Moderado",F50)))</formula>
    </cfRule>
    <cfRule type="containsText" dxfId="181" priority="185" operator="containsText" text="6- Moderado">
      <formula>NOT(ISERROR(SEARCH("6- Moderado",F50)))</formula>
    </cfRule>
    <cfRule type="containsText" dxfId="180" priority="186" operator="containsText" text="4- Moderado">
      <formula>NOT(ISERROR(SEARCH("4- Moderado",F50)))</formula>
    </cfRule>
    <cfRule type="containsText" dxfId="179" priority="187" operator="containsText" text="3- Bajo">
      <formula>NOT(ISERROR(SEARCH("3- Bajo",F50)))</formula>
    </cfRule>
    <cfRule type="containsText" dxfId="178" priority="188" operator="containsText" text="4- Bajo">
      <formula>NOT(ISERROR(SEARCH("4- Bajo",F50)))</formula>
    </cfRule>
    <cfRule type="containsText" dxfId="177" priority="189" operator="containsText" text="1- Bajo">
      <formula>NOT(ISERROR(SEARCH("1- Bajo",F50)))</formula>
    </cfRule>
  </conditionalFormatting>
  <conditionalFormatting sqref="J50:J54">
    <cfRule type="containsText" dxfId="176" priority="179" operator="containsText" text="Bajo">
      <formula>NOT(ISERROR(SEARCH("Bajo",J50)))</formula>
    </cfRule>
    <cfRule type="containsText" dxfId="175" priority="180" operator="containsText" text="Moderado">
      <formula>NOT(ISERROR(SEARCH("Moderado",J50)))</formula>
    </cfRule>
    <cfRule type="containsText" dxfId="174" priority="181" operator="containsText" text="Alto">
      <formula>NOT(ISERROR(SEARCH("Alto",J50)))</formula>
    </cfRule>
    <cfRule type="containsText" dxfId="173"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172" priority="154" operator="containsText" text="Moderado">
      <formula>NOT(ISERROR(SEARCH("Moderado",M50)))</formula>
    </cfRule>
    <cfRule type="containsText" dxfId="171" priority="174" operator="containsText" text="Bajo">
      <formula>NOT(ISERROR(SEARCH("Bajo",M50)))</formula>
    </cfRule>
    <cfRule type="containsText" dxfId="170" priority="175" operator="containsText" text="Moderado">
      <formula>NOT(ISERROR(SEARCH("Moderado",M50)))</formula>
    </cfRule>
    <cfRule type="containsText" dxfId="169" priority="176" operator="containsText" text="Alto">
      <formula>NOT(ISERROR(SEARCH("Alto",M50)))</formula>
    </cfRule>
    <cfRule type="containsText" dxfId="168"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167" priority="168" operator="containsText" text="3- Moderado">
      <formula>NOT(ISERROR(SEARCH("3- Moderado",N50)))</formula>
    </cfRule>
    <cfRule type="containsText" dxfId="166" priority="169" operator="containsText" text="6- Moderado">
      <formula>NOT(ISERROR(SEARCH("6- Moderado",N50)))</formula>
    </cfRule>
    <cfRule type="containsText" dxfId="165" priority="170" operator="containsText" text="4- Moderado">
      <formula>NOT(ISERROR(SEARCH("4- Moderado",N50)))</formula>
    </cfRule>
    <cfRule type="containsText" dxfId="164" priority="171" operator="containsText" text="3- Bajo">
      <formula>NOT(ISERROR(SEARCH("3- Bajo",N50)))</formula>
    </cfRule>
    <cfRule type="containsText" dxfId="163" priority="172" operator="containsText" text="4- Bajo">
      <formula>NOT(ISERROR(SEARCH("4- Bajo",N50)))</formula>
    </cfRule>
    <cfRule type="containsText" dxfId="162" priority="173" operator="containsText" text="1- Bajo">
      <formula>NOT(ISERROR(SEARCH("1- Bajo",N50)))</formula>
    </cfRule>
  </conditionalFormatting>
  <conditionalFormatting sqref="H50:H54">
    <cfRule type="containsText" dxfId="161" priority="155" operator="containsText" text="Muy Alta">
      <formula>NOT(ISERROR(SEARCH("Muy Alta",H50)))</formula>
    </cfRule>
    <cfRule type="containsText" dxfId="160" priority="156" operator="containsText" text="Alta">
      <formula>NOT(ISERROR(SEARCH("Alta",H50)))</formula>
    </cfRule>
    <cfRule type="containsText" dxfId="159" priority="157" operator="containsText" text="Muy Alta">
      <formula>NOT(ISERROR(SEARCH("Muy Alta",H50)))</formula>
    </cfRule>
    <cfRule type="containsText" dxfId="158" priority="162" operator="containsText" text="Muy Baja">
      <formula>NOT(ISERROR(SEARCH("Muy Baja",H50)))</formula>
    </cfRule>
    <cfRule type="containsText" dxfId="157" priority="163" operator="containsText" text="Baja">
      <formula>NOT(ISERROR(SEARCH("Baja",H50)))</formula>
    </cfRule>
    <cfRule type="containsText" dxfId="156" priority="164" operator="containsText" text="Media">
      <formula>NOT(ISERROR(SEARCH("Media",H50)))</formula>
    </cfRule>
    <cfRule type="containsText" dxfId="155" priority="165" operator="containsText" text="Alta">
      <formula>NOT(ISERROR(SEARCH("Alta",H50)))</formula>
    </cfRule>
    <cfRule type="containsText" dxfId="154" priority="167" operator="containsText" text="Muy Alta">
      <formula>NOT(ISERROR(SEARCH("Muy Alta",H50)))</formula>
    </cfRule>
  </conditionalFormatting>
  <conditionalFormatting sqref="I50:I54">
    <cfRule type="containsText" dxfId="153" priority="158" operator="containsText" text="Catastrófico">
      <formula>NOT(ISERROR(SEARCH("Catastrófico",I50)))</formula>
    </cfRule>
    <cfRule type="containsText" dxfId="152" priority="159" operator="containsText" text="Mayor">
      <formula>NOT(ISERROR(SEARCH("Mayor",I50)))</formula>
    </cfRule>
    <cfRule type="containsText" dxfId="151" priority="160" operator="containsText" text="Menor">
      <formula>NOT(ISERROR(SEARCH("Menor",I50)))</formula>
    </cfRule>
    <cfRule type="containsText" dxfId="150" priority="161" operator="containsText" text="Leve">
      <formula>NOT(ISERROR(SEARCH("Leve",I50)))</formula>
    </cfRule>
    <cfRule type="containsText" dxfId="149" priority="166" operator="containsText" text="Moderado">
      <formula>NOT(ISERROR(SEARCH("Moderado",I50)))</formula>
    </cfRule>
  </conditionalFormatting>
  <conditionalFormatting sqref="K50:K54">
    <cfRule type="containsText" dxfId="148" priority="153" operator="containsText" text="Media">
      <formula>NOT(ISERROR(SEARCH("Media",K50)))</formula>
    </cfRule>
  </conditionalFormatting>
  <conditionalFormatting sqref="L50:L54">
    <cfRule type="containsText" dxfId="147" priority="152" operator="containsText" text="Moderado">
      <formula>NOT(ISERROR(SEARCH("Moderado",L50)))</formula>
    </cfRule>
  </conditionalFormatting>
  <conditionalFormatting sqref="J50:J54">
    <cfRule type="containsText" dxfId="146" priority="151" operator="containsText" text="Moderado">
      <formula>NOT(ISERROR(SEARCH("Moderado",J50)))</formula>
    </cfRule>
  </conditionalFormatting>
  <conditionalFormatting sqref="J50:J54">
    <cfRule type="containsText" dxfId="145" priority="149" operator="containsText" text="Bajo">
      <formula>NOT(ISERROR(SEARCH("Bajo",J50)))</formula>
    </cfRule>
    <cfRule type="containsText" dxfId="144" priority="150" operator="containsText" text="Extremo">
      <formula>NOT(ISERROR(SEARCH("Extremo",J50)))</formula>
    </cfRule>
  </conditionalFormatting>
  <conditionalFormatting sqref="K50:K54">
    <cfRule type="containsText" dxfId="143" priority="147" operator="containsText" text="Baja">
      <formula>NOT(ISERROR(SEARCH("Baja",K50)))</formula>
    </cfRule>
    <cfRule type="containsText" dxfId="142" priority="148" operator="containsText" text="Muy Baja">
      <formula>NOT(ISERROR(SEARCH("Muy Baja",K50)))</formula>
    </cfRule>
  </conditionalFormatting>
  <conditionalFormatting sqref="K50:K54">
    <cfRule type="containsText" dxfId="141" priority="145" operator="containsText" text="Muy Alta">
      <formula>NOT(ISERROR(SEARCH("Muy Alta",K50)))</formula>
    </cfRule>
    <cfRule type="containsText" dxfId="140" priority="146" operator="containsText" text="Alta">
      <formula>NOT(ISERROR(SEARCH("Alta",K50)))</formula>
    </cfRule>
  </conditionalFormatting>
  <conditionalFormatting sqref="L50:L54">
    <cfRule type="containsText" dxfId="139" priority="141" operator="containsText" text="Catastrófico">
      <formula>NOT(ISERROR(SEARCH("Catastrófico",L50)))</formula>
    </cfRule>
    <cfRule type="containsText" dxfId="138" priority="142" operator="containsText" text="Mayor">
      <formula>NOT(ISERROR(SEARCH("Mayor",L50)))</formula>
    </cfRule>
    <cfRule type="containsText" dxfId="137" priority="143" operator="containsText" text="Menor">
      <formula>NOT(ISERROR(SEARCH("Menor",L50)))</formula>
    </cfRule>
    <cfRule type="containsText" dxfId="136" priority="144" operator="containsText" text="Leve">
      <formula>NOT(ISERROR(SEARCH("Leve",L50)))</formula>
    </cfRule>
  </conditionalFormatting>
  <conditionalFormatting sqref="K55:L55 K60:L60">
    <cfRule type="containsText" dxfId="135" priority="135" operator="containsText" text="3- Moderado">
      <formula>NOT(ISERROR(SEARCH("3- Moderado",K55)))</formula>
    </cfRule>
    <cfRule type="containsText" dxfId="134" priority="136" operator="containsText" text="6- Moderado">
      <formula>NOT(ISERROR(SEARCH("6- Moderado",K55)))</formula>
    </cfRule>
    <cfRule type="containsText" dxfId="133" priority="137" operator="containsText" text="4- Moderado">
      <formula>NOT(ISERROR(SEARCH("4- Moderado",K55)))</formula>
    </cfRule>
    <cfRule type="containsText" dxfId="132" priority="138" operator="containsText" text="3- Bajo">
      <formula>NOT(ISERROR(SEARCH("3- Bajo",K55)))</formula>
    </cfRule>
    <cfRule type="containsText" dxfId="131" priority="139" operator="containsText" text="4- Bajo">
      <formula>NOT(ISERROR(SEARCH("4- Bajo",K55)))</formula>
    </cfRule>
    <cfRule type="containsText" dxfId="130" priority="140" operator="containsText" text="1- Bajo">
      <formula>NOT(ISERROR(SEARCH("1- Bajo",K55)))</formula>
    </cfRule>
  </conditionalFormatting>
  <conditionalFormatting sqref="H55:I55 H60:I60">
    <cfRule type="containsText" dxfId="129" priority="129" operator="containsText" text="3- Moderado">
      <formula>NOT(ISERROR(SEARCH("3- Moderado",H55)))</formula>
    </cfRule>
    <cfRule type="containsText" dxfId="128" priority="130" operator="containsText" text="6- Moderado">
      <formula>NOT(ISERROR(SEARCH("6- Moderado",H55)))</formula>
    </cfRule>
    <cfRule type="containsText" dxfId="127" priority="131" operator="containsText" text="4- Moderado">
      <formula>NOT(ISERROR(SEARCH("4- Moderado",H55)))</formula>
    </cfRule>
    <cfRule type="containsText" dxfId="126" priority="132" operator="containsText" text="3- Bajo">
      <formula>NOT(ISERROR(SEARCH("3- Bajo",H55)))</formula>
    </cfRule>
    <cfRule type="containsText" dxfId="125" priority="133" operator="containsText" text="4- Bajo">
      <formula>NOT(ISERROR(SEARCH("4- Bajo",H55)))</formula>
    </cfRule>
    <cfRule type="containsText" dxfId="124" priority="134" operator="containsText" text="1- Bajo">
      <formula>NOT(ISERROR(SEARCH("1- Bajo",H55)))</formula>
    </cfRule>
  </conditionalFormatting>
  <conditionalFormatting sqref="A55 C55:E55 A60 C60:E60">
    <cfRule type="containsText" dxfId="123" priority="123" operator="containsText" text="3- Moderado">
      <formula>NOT(ISERROR(SEARCH("3- Moderado",A55)))</formula>
    </cfRule>
    <cfRule type="containsText" dxfId="122" priority="124" operator="containsText" text="6- Moderado">
      <formula>NOT(ISERROR(SEARCH("6- Moderado",A55)))</formula>
    </cfRule>
    <cfRule type="containsText" dxfId="121" priority="125" operator="containsText" text="4- Moderado">
      <formula>NOT(ISERROR(SEARCH("4- Moderado",A55)))</formula>
    </cfRule>
    <cfRule type="containsText" dxfId="120" priority="126" operator="containsText" text="3- Bajo">
      <formula>NOT(ISERROR(SEARCH("3- Bajo",A55)))</formula>
    </cfRule>
    <cfRule type="containsText" dxfId="119" priority="127" operator="containsText" text="4- Bajo">
      <formula>NOT(ISERROR(SEARCH("4- Bajo",A55)))</formula>
    </cfRule>
    <cfRule type="containsText" dxfId="118" priority="128" operator="containsText" text="1- Bajo">
      <formula>NOT(ISERROR(SEARCH("1- Bajo",A55)))</formula>
    </cfRule>
  </conditionalFormatting>
  <conditionalFormatting sqref="F55:G55 F60:G60">
    <cfRule type="containsText" dxfId="117" priority="117" operator="containsText" text="3- Moderado">
      <formula>NOT(ISERROR(SEARCH("3- Moderado",F55)))</formula>
    </cfRule>
    <cfRule type="containsText" dxfId="116" priority="118" operator="containsText" text="6- Moderado">
      <formula>NOT(ISERROR(SEARCH("6- Moderado",F55)))</formula>
    </cfRule>
    <cfRule type="containsText" dxfId="115" priority="119" operator="containsText" text="4- Moderado">
      <formula>NOT(ISERROR(SEARCH("4- Moderado",F55)))</formula>
    </cfRule>
    <cfRule type="containsText" dxfId="114" priority="120" operator="containsText" text="3- Bajo">
      <formula>NOT(ISERROR(SEARCH("3- Bajo",F55)))</formula>
    </cfRule>
    <cfRule type="containsText" dxfId="113" priority="121" operator="containsText" text="4- Bajo">
      <formula>NOT(ISERROR(SEARCH("4- Bajo",F55)))</formula>
    </cfRule>
    <cfRule type="containsText" dxfId="112" priority="122" operator="containsText" text="1- Bajo">
      <formula>NOT(ISERROR(SEARCH("1- Bajo",F55)))</formula>
    </cfRule>
  </conditionalFormatting>
  <conditionalFormatting sqref="J55:J64">
    <cfRule type="containsText" dxfId="111" priority="112" operator="containsText" text="Bajo">
      <formula>NOT(ISERROR(SEARCH("Bajo",J55)))</formula>
    </cfRule>
    <cfRule type="containsText" dxfId="110" priority="113" operator="containsText" text="Moderado">
      <formula>NOT(ISERROR(SEARCH("Moderado",J55)))</formula>
    </cfRule>
    <cfRule type="containsText" dxfId="109" priority="114" operator="containsText" text="Alto">
      <formula>NOT(ISERROR(SEARCH("Alto",J55)))</formula>
    </cfRule>
    <cfRule type="containsText" dxfId="108" priority="115" operator="containsText" text="Extremo">
      <formula>NOT(ISERROR(SEARCH("Extremo",J55)))</formula>
    </cfRule>
    <cfRule type="colorScale" priority="116">
      <colorScale>
        <cfvo type="min"/>
        <cfvo type="max"/>
        <color rgb="FFFF7128"/>
        <color rgb="FFFFEF9C"/>
      </colorScale>
    </cfRule>
  </conditionalFormatting>
  <conditionalFormatting sqref="M55:M64">
    <cfRule type="containsText" dxfId="107" priority="87" operator="containsText" text="Moderado">
      <formula>NOT(ISERROR(SEARCH("Moderado",M55)))</formula>
    </cfRule>
    <cfRule type="containsText" dxfId="106" priority="107" operator="containsText" text="Bajo">
      <formula>NOT(ISERROR(SEARCH("Bajo",M55)))</formula>
    </cfRule>
    <cfRule type="containsText" dxfId="105" priority="108" operator="containsText" text="Moderado">
      <formula>NOT(ISERROR(SEARCH("Moderado",M55)))</formula>
    </cfRule>
    <cfRule type="containsText" dxfId="104" priority="109" operator="containsText" text="Alto">
      <formula>NOT(ISERROR(SEARCH("Alto",M55)))</formula>
    </cfRule>
    <cfRule type="containsText" dxfId="103" priority="110" operator="containsText" text="Extremo">
      <formula>NOT(ISERROR(SEARCH("Extremo",M55)))</formula>
    </cfRule>
    <cfRule type="colorScale" priority="111">
      <colorScale>
        <cfvo type="min"/>
        <cfvo type="max"/>
        <color rgb="FFFF7128"/>
        <color rgb="FFFFEF9C"/>
      </colorScale>
    </cfRule>
  </conditionalFormatting>
  <conditionalFormatting sqref="N55 N60">
    <cfRule type="containsText" dxfId="102" priority="101" operator="containsText" text="3- Moderado">
      <formula>NOT(ISERROR(SEARCH("3- Moderado",N55)))</formula>
    </cfRule>
    <cfRule type="containsText" dxfId="101" priority="102" operator="containsText" text="6- Moderado">
      <formula>NOT(ISERROR(SEARCH("6- Moderado",N55)))</formula>
    </cfRule>
    <cfRule type="containsText" dxfId="100" priority="103" operator="containsText" text="4- Moderado">
      <formula>NOT(ISERROR(SEARCH("4- Moderado",N55)))</formula>
    </cfRule>
    <cfRule type="containsText" dxfId="99" priority="104" operator="containsText" text="3- Bajo">
      <formula>NOT(ISERROR(SEARCH("3- Bajo",N55)))</formula>
    </cfRule>
    <cfRule type="containsText" dxfId="98" priority="105" operator="containsText" text="4- Bajo">
      <formula>NOT(ISERROR(SEARCH("4- Bajo",N55)))</formula>
    </cfRule>
    <cfRule type="containsText" dxfId="97" priority="106" operator="containsText" text="1- Bajo">
      <formula>NOT(ISERROR(SEARCH("1- Bajo",N55)))</formula>
    </cfRule>
  </conditionalFormatting>
  <conditionalFormatting sqref="H55:H64">
    <cfRule type="containsText" dxfId="96" priority="88" operator="containsText" text="Muy Alta">
      <formula>NOT(ISERROR(SEARCH("Muy Alta",H55)))</formula>
    </cfRule>
    <cfRule type="containsText" dxfId="95" priority="89" operator="containsText" text="Alta">
      <formula>NOT(ISERROR(SEARCH("Alta",H55)))</formula>
    </cfRule>
    <cfRule type="containsText" dxfId="94" priority="90" operator="containsText" text="Muy Alta">
      <formula>NOT(ISERROR(SEARCH("Muy Alta",H55)))</formula>
    </cfRule>
    <cfRule type="containsText" dxfId="93" priority="95" operator="containsText" text="Muy Baja">
      <formula>NOT(ISERROR(SEARCH("Muy Baja",H55)))</formula>
    </cfRule>
    <cfRule type="containsText" dxfId="92" priority="96" operator="containsText" text="Baja">
      <formula>NOT(ISERROR(SEARCH("Baja",H55)))</formula>
    </cfRule>
    <cfRule type="containsText" dxfId="91" priority="97" operator="containsText" text="Media">
      <formula>NOT(ISERROR(SEARCH("Media",H55)))</formula>
    </cfRule>
    <cfRule type="containsText" dxfId="90" priority="98" operator="containsText" text="Alta">
      <formula>NOT(ISERROR(SEARCH("Alta",H55)))</formula>
    </cfRule>
    <cfRule type="containsText" dxfId="89" priority="100" operator="containsText" text="Muy Alta">
      <formula>NOT(ISERROR(SEARCH("Muy Alta",H55)))</formula>
    </cfRule>
  </conditionalFormatting>
  <conditionalFormatting sqref="I55:I64">
    <cfRule type="containsText" dxfId="88" priority="91" operator="containsText" text="Catastrófico">
      <formula>NOT(ISERROR(SEARCH("Catastrófico",I55)))</formula>
    </cfRule>
    <cfRule type="containsText" dxfId="87" priority="92" operator="containsText" text="Mayor">
      <formula>NOT(ISERROR(SEARCH("Mayor",I55)))</formula>
    </cfRule>
    <cfRule type="containsText" dxfId="86" priority="93" operator="containsText" text="Menor">
      <formula>NOT(ISERROR(SEARCH("Menor",I55)))</formula>
    </cfRule>
    <cfRule type="containsText" dxfId="85" priority="94" operator="containsText" text="Leve">
      <formula>NOT(ISERROR(SEARCH("Leve",I55)))</formula>
    </cfRule>
    <cfRule type="containsText" dxfId="84" priority="99" operator="containsText" text="Moderado">
      <formula>NOT(ISERROR(SEARCH("Moderado",I55)))</formula>
    </cfRule>
  </conditionalFormatting>
  <conditionalFormatting sqref="K55:K64">
    <cfRule type="containsText" dxfId="83" priority="86" operator="containsText" text="Media">
      <formula>NOT(ISERROR(SEARCH("Media",K55)))</formula>
    </cfRule>
  </conditionalFormatting>
  <conditionalFormatting sqref="L55:L64">
    <cfRule type="containsText" dxfId="82" priority="85" operator="containsText" text="Moderado">
      <formula>NOT(ISERROR(SEARCH("Moderado",L55)))</formula>
    </cfRule>
  </conditionalFormatting>
  <conditionalFormatting sqref="J55:J64">
    <cfRule type="containsText" dxfId="81" priority="84" operator="containsText" text="Moderado">
      <formula>NOT(ISERROR(SEARCH("Moderado",J55)))</formula>
    </cfRule>
  </conditionalFormatting>
  <conditionalFormatting sqref="J55:J64">
    <cfRule type="containsText" dxfId="80" priority="82" operator="containsText" text="Bajo">
      <formula>NOT(ISERROR(SEARCH("Bajo",J55)))</formula>
    </cfRule>
    <cfRule type="containsText" dxfId="79" priority="83" operator="containsText" text="Extremo">
      <formula>NOT(ISERROR(SEARCH("Extremo",J55)))</formula>
    </cfRule>
  </conditionalFormatting>
  <conditionalFormatting sqref="K55:K64">
    <cfRule type="containsText" dxfId="78" priority="80" operator="containsText" text="Baja">
      <formula>NOT(ISERROR(SEARCH("Baja",K55)))</formula>
    </cfRule>
    <cfRule type="containsText" dxfId="77" priority="81" operator="containsText" text="Muy Baja">
      <formula>NOT(ISERROR(SEARCH("Muy Baja",K55)))</formula>
    </cfRule>
  </conditionalFormatting>
  <conditionalFormatting sqref="K55:K64">
    <cfRule type="containsText" dxfId="76" priority="78" operator="containsText" text="Muy Alta">
      <formula>NOT(ISERROR(SEARCH("Muy Alta",K55)))</formula>
    </cfRule>
    <cfRule type="containsText" dxfId="75" priority="79" operator="containsText" text="Alta">
      <formula>NOT(ISERROR(SEARCH("Alta",K55)))</formula>
    </cfRule>
  </conditionalFormatting>
  <conditionalFormatting sqref="L55:L64">
    <cfRule type="containsText" dxfId="74" priority="74" operator="containsText" text="Catastrófico">
      <formula>NOT(ISERROR(SEARCH("Catastrófico",L55)))</formula>
    </cfRule>
    <cfRule type="containsText" dxfId="73" priority="75" operator="containsText" text="Mayor">
      <formula>NOT(ISERROR(SEARCH("Mayor",L55)))</formula>
    </cfRule>
    <cfRule type="containsText" dxfId="72" priority="76" operator="containsText" text="Menor">
      <formula>NOT(ISERROR(SEARCH("Menor",L55)))</formula>
    </cfRule>
    <cfRule type="containsText" dxfId="71" priority="77" operator="containsText" text="Leve">
      <formula>NOT(ISERROR(SEARCH("Leve",L55)))</formula>
    </cfRule>
  </conditionalFormatting>
  <conditionalFormatting sqref="K25:L25">
    <cfRule type="containsText" dxfId="70" priority="68" operator="containsText" text="3- Moderado">
      <formula>NOT(ISERROR(SEARCH("3- Moderado",K25)))</formula>
    </cfRule>
    <cfRule type="containsText" dxfId="69" priority="69" operator="containsText" text="6- Moderado">
      <formula>NOT(ISERROR(SEARCH("6- Moderado",K25)))</formula>
    </cfRule>
    <cfRule type="containsText" dxfId="68" priority="70" operator="containsText" text="4- Moderado">
      <formula>NOT(ISERROR(SEARCH("4- Moderado",K25)))</formula>
    </cfRule>
    <cfRule type="containsText" dxfId="67" priority="71" operator="containsText" text="3- Bajo">
      <formula>NOT(ISERROR(SEARCH("3- Bajo",K25)))</formula>
    </cfRule>
    <cfRule type="containsText" dxfId="66" priority="72" operator="containsText" text="4- Bajo">
      <formula>NOT(ISERROR(SEARCH("4- Bajo",K25)))</formula>
    </cfRule>
    <cfRule type="containsText" dxfId="65" priority="73" operator="containsText" text="1- Bajo">
      <formula>NOT(ISERROR(SEARCH("1- Bajo",K25)))</formula>
    </cfRule>
  </conditionalFormatting>
  <conditionalFormatting sqref="H25:I25">
    <cfRule type="containsText" dxfId="64" priority="62" operator="containsText" text="3- Moderado">
      <formula>NOT(ISERROR(SEARCH("3- Moderado",H25)))</formula>
    </cfRule>
    <cfRule type="containsText" dxfId="63" priority="63" operator="containsText" text="6- Moderado">
      <formula>NOT(ISERROR(SEARCH("6- Moderado",H25)))</formula>
    </cfRule>
    <cfRule type="containsText" dxfId="62" priority="64" operator="containsText" text="4- Moderado">
      <formula>NOT(ISERROR(SEARCH("4- Moderado",H25)))</formula>
    </cfRule>
    <cfRule type="containsText" dxfId="61" priority="65" operator="containsText" text="3- Bajo">
      <formula>NOT(ISERROR(SEARCH("3- Bajo",H25)))</formula>
    </cfRule>
    <cfRule type="containsText" dxfId="60" priority="66" operator="containsText" text="4- Bajo">
      <formula>NOT(ISERROR(SEARCH("4- Bajo",H25)))</formula>
    </cfRule>
    <cfRule type="containsText" dxfId="59" priority="67" operator="containsText" text="1- Bajo">
      <formula>NOT(ISERROR(SEARCH("1- Bajo",H25)))</formula>
    </cfRule>
  </conditionalFormatting>
  <conditionalFormatting sqref="A25 C25:E25">
    <cfRule type="containsText" dxfId="58" priority="56" operator="containsText" text="3- Moderado">
      <formula>NOT(ISERROR(SEARCH("3- Moderado",A25)))</formula>
    </cfRule>
    <cfRule type="containsText" dxfId="57" priority="57" operator="containsText" text="6- Moderado">
      <formula>NOT(ISERROR(SEARCH("6- Moderado",A25)))</formula>
    </cfRule>
    <cfRule type="containsText" dxfId="56" priority="58" operator="containsText" text="4- Moderado">
      <formula>NOT(ISERROR(SEARCH("4- Moderado",A25)))</formula>
    </cfRule>
    <cfRule type="containsText" dxfId="55" priority="59" operator="containsText" text="3- Bajo">
      <formula>NOT(ISERROR(SEARCH("3- Bajo",A25)))</formula>
    </cfRule>
    <cfRule type="containsText" dxfId="54" priority="60" operator="containsText" text="4- Bajo">
      <formula>NOT(ISERROR(SEARCH("4- Bajo",A25)))</formula>
    </cfRule>
    <cfRule type="containsText" dxfId="53" priority="61" operator="containsText" text="1- Bajo">
      <formula>NOT(ISERROR(SEARCH("1- Bajo",A25)))</formula>
    </cfRule>
  </conditionalFormatting>
  <conditionalFormatting sqref="F25:G25">
    <cfRule type="containsText" dxfId="52" priority="50" operator="containsText" text="3- Moderado">
      <formula>NOT(ISERROR(SEARCH("3- Moderado",F25)))</formula>
    </cfRule>
    <cfRule type="containsText" dxfId="51" priority="51" operator="containsText" text="6- Moderado">
      <formula>NOT(ISERROR(SEARCH("6- Moderado",F25)))</formula>
    </cfRule>
    <cfRule type="containsText" dxfId="50" priority="52" operator="containsText" text="4- Moderado">
      <formula>NOT(ISERROR(SEARCH("4- Moderado",F25)))</formula>
    </cfRule>
    <cfRule type="containsText" dxfId="49" priority="53" operator="containsText" text="3- Bajo">
      <formula>NOT(ISERROR(SEARCH("3- Bajo",F25)))</formula>
    </cfRule>
    <cfRule type="containsText" dxfId="48" priority="54" operator="containsText" text="4- Bajo">
      <formula>NOT(ISERROR(SEARCH("4- Bajo",F25)))</formula>
    </cfRule>
    <cfRule type="containsText" dxfId="47" priority="55" operator="containsText" text="1- Bajo">
      <formula>NOT(ISERROR(SEARCH("1- Bajo",F25)))</formula>
    </cfRule>
  </conditionalFormatting>
  <conditionalFormatting sqref="J25:J29">
    <cfRule type="containsText" dxfId="46" priority="45" operator="containsText" text="Bajo">
      <formula>NOT(ISERROR(SEARCH("Bajo",J25)))</formula>
    </cfRule>
    <cfRule type="containsText" dxfId="45" priority="46" operator="containsText" text="Moderado">
      <formula>NOT(ISERROR(SEARCH("Moderado",J25)))</formula>
    </cfRule>
    <cfRule type="containsText" dxfId="44" priority="47" operator="containsText" text="Alto">
      <formula>NOT(ISERROR(SEARCH("Alto",J25)))</formula>
    </cfRule>
    <cfRule type="containsText" dxfId="43"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42" priority="20" operator="containsText" text="Moderado">
      <formula>NOT(ISERROR(SEARCH("Moderado",M25)))</formula>
    </cfRule>
    <cfRule type="containsText" dxfId="41" priority="40" operator="containsText" text="Bajo">
      <formula>NOT(ISERROR(SEARCH("Bajo",M25)))</formula>
    </cfRule>
    <cfRule type="containsText" dxfId="40" priority="41" operator="containsText" text="Moderado">
      <formula>NOT(ISERROR(SEARCH("Moderado",M25)))</formula>
    </cfRule>
    <cfRule type="containsText" dxfId="39" priority="42" operator="containsText" text="Alto">
      <formula>NOT(ISERROR(SEARCH("Alto",M25)))</formula>
    </cfRule>
    <cfRule type="containsText" dxfId="38"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37" priority="34" operator="containsText" text="3- Moderado">
      <formula>NOT(ISERROR(SEARCH("3- Moderado",N25)))</formula>
    </cfRule>
    <cfRule type="containsText" dxfId="36" priority="35" operator="containsText" text="6- Moderado">
      <formula>NOT(ISERROR(SEARCH("6- Moderado",N25)))</formula>
    </cfRule>
    <cfRule type="containsText" dxfId="35" priority="36" operator="containsText" text="4- Moderado">
      <formula>NOT(ISERROR(SEARCH("4- Moderado",N25)))</formula>
    </cfRule>
    <cfRule type="containsText" dxfId="34" priority="37" operator="containsText" text="3- Bajo">
      <formula>NOT(ISERROR(SEARCH("3- Bajo",N25)))</formula>
    </cfRule>
    <cfRule type="containsText" dxfId="33" priority="38" operator="containsText" text="4- Bajo">
      <formula>NOT(ISERROR(SEARCH("4- Bajo",N25)))</formula>
    </cfRule>
    <cfRule type="containsText" dxfId="32" priority="39" operator="containsText" text="1- Bajo">
      <formula>NOT(ISERROR(SEARCH("1- Bajo",N25)))</formula>
    </cfRule>
  </conditionalFormatting>
  <conditionalFormatting sqref="H25:H29">
    <cfRule type="containsText" dxfId="31" priority="21" operator="containsText" text="Muy Alta">
      <formula>NOT(ISERROR(SEARCH("Muy Alta",H25)))</formula>
    </cfRule>
    <cfRule type="containsText" dxfId="30" priority="22" operator="containsText" text="Alta">
      <formula>NOT(ISERROR(SEARCH("Alta",H25)))</formula>
    </cfRule>
    <cfRule type="containsText" dxfId="29" priority="23" operator="containsText" text="Muy Alta">
      <formula>NOT(ISERROR(SEARCH("Muy Alta",H25)))</formula>
    </cfRule>
    <cfRule type="containsText" dxfId="28" priority="28" operator="containsText" text="Muy Baja">
      <formula>NOT(ISERROR(SEARCH("Muy Baja",H25)))</formula>
    </cfRule>
    <cfRule type="containsText" dxfId="27" priority="29" operator="containsText" text="Baja">
      <formula>NOT(ISERROR(SEARCH("Baja",H25)))</formula>
    </cfRule>
    <cfRule type="containsText" dxfId="26" priority="30" operator="containsText" text="Media">
      <formula>NOT(ISERROR(SEARCH("Media",H25)))</formula>
    </cfRule>
    <cfRule type="containsText" dxfId="25" priority="31" operator="containsText" text="Alta">
      <formula>NOT(ISERROR(SEARCH("Alta",H25)))</formula>
    </cfRule>
    <cfRule type="containsText" dxfId="24" priority="33" operator="containsText" text="Muy Alta">
      <formula>NOT(ISERROR(SEARCH("Muy Alta",H25)))</formula>
    </cfRule>
  </conditionalFormatting>
  <conditionalFormatting sqref="I25:I29">
    <cfRule type="containsText" dxfId="23" priority="24" operator="containsText" text="Catastrófico">
      <formula>NOT(ISERROR(SEARCH("Catastrófico",I25)))</formula>
    </cfRule>
    <cfRule type="containsText" dxfId="22" priority="25" operator="containsText" text="Mayor">
      <formula>NOT(ISERROR(SEARCH("Mayor",I25)))</formula>
    </cfRule>
    <cfRule type="containsText" dxfId="21" priority="26" operator="containsText" text="Menor">
      <formula>NOT(ISERROR(SEARCH("Menor",I25)))</formula>
    </cfRule>
    <cfRule type="containsText" dxfId="20" priority="27" operator="containsText" text="Leve">
      <formula>NOT(ISERROR(SEARCH("Leve",I25)))</formula>
    </cfRule>
    <cfRule type="containsText" dxfId="19" priority="32" operator="containsText" text="Moderado">
      <formula>NOT(ISERROR(SEARCH("Moderado",I25)))</formula>
    </cfRule>
  </conditionalFormatting>
  <conditionalFormatting sqref="K25:K29">
    <cfRule type="containsText" dxfId="18" priority="19" operator="containsText" text="Media">
      <formula>NOT(ISERROR(SEARCH("Media",K25)))</formula>
    </cfRule>
  </conditionalFormatting>
  <conditionalFormatting sqref="L25:L29">
    <cfRule type="containsText" dxfId="17" priority="18" operator="containsText" text="Moderado">
      <formula>NOT(ISERROR(SEARCH("Moderado",L25)))</formula>
    </cfRule>
  </conditionalFormatting>
  <conditionalFormatting sqref="J25:J29">
    <cfRule type="containsText" dxfId="16" priority="17" operator="containsText" text="Moderado">
      <formula>NOT(ISERROR(SEARCH("Moderado",J25)))</formula>
    </cfRule>
  </conditionalFormatting>
  <conditionalFormatting sqref="J25:J29">
    <cfRule type="containsText" dxfId="15" priority="15" operator="containsText" text="Bajo">
      <formula>NOT(ISERROR(SEARCH("Bajo",J25)))</formula>
    </cfRule>
    <cfRule type="containsText" dxfId="14" priority="16" operator="containsText" text="Extremo">
      <formula>NOT(ISERROR(SEARCH("Extremo",J25)))</formula>
    </cfRule>
  </conditionalFormatting>
  <conditionalFormatting sqref="K25:K29">
    <cfRule type="containsText" dxfId="13" priority="13" operator="containsText" text="Baja">
      <formula>NOT(ISERROR(SEARCH("Baja",K25)))</formula>
    </cfRule>
    <cfRule type="containsText" dxfId="12" priority="14" operator="containsText" text="Muy Baja">
      <formula>NOT(ISERROR(SEARCH("Muy Baja",K25)))</formula>
    </cfRule>
  </conditionalFormatting>
  <conditionalFormatting sqref="K25:K29">
    <cfRule type="containsText" dxfId="11" priority="11" operator="containsText" text="Muy Alta">
      <formula>NOT(ISERROR(SEARCH("Muy Alta",K25)))</formula>
    </cfRule>
    <cfRule type="containsText" dxfId="10" priority="12" operator="containsText" text="Alta">
      <formula>NOT(ISERROR(SEARCH("Alta",K25)))</formula>
    </cfRule>
  </conditionalFormatting>
  <conditionalFormatting sqref="L25:L29">
    <cfRule type="containsText" dxfId="9" priority="7" operator="containsText" text="Catastrófico">
      <formula>NOT(ISERROR(SEARCH("Catastrófico",L25)))</formula>
    </cfRule>
    <cfRule type="containsText" dxfId="8" priority="8" operator="containsText" text="Mayor">
      <formula>NOT(ISERROR(SEARCH("Mayor",L25)))</formula>
    </cfRule>
    <cfRule type="containsText" dxfId="7" priority="9" operator="containsText" text="Menor">
      <formula>NOT(ISERROR(SEARCH("Menor",L25)))</formula>
    </cfRule>
    <cfRule type="containsText" dxfId="6" priority="10" operator="containsText" text="Leve">
      <formula>NOT(ISERROR(SEARCH("Leve",L25)))</formula>
    </cfRule>
  </conditionalFormatting>
  <conditionalFormatting sqref="B10 B15 B20 B25 B30 B35 B40 B45 B50 B55 B60">
    <cfRule type="containsText" dxfId="5" priority="1" operator="containsText" text="3- Moderado">
      <formula>NOT(ISERROR(SEARCH("3- Moderado",B10)))</formula>
    </cfRule>
    <cfRule type="containsText" dxfId="4" priority="2" operator="containsText" text="6- Moderado">
      <formula>NOT(ISERROR(SEARCH("6- Moderado",B10)))</formula>
    </cfRule>
    <cfRule type="containsText" dxfId="3" priority="3" operator="containsText" text="4- Moderado">
      <formula>NOT(ISERROR(SEARCH("4- Moderado",B10)))</formula>
    </cfRule>
    <cfRule type="containsText" dxfId="2" priority="4" operator="containsText" text="3- Bajo">
      <formula>NOT(ISERROR(SEARCH("3- Bajo",B10)))</formula>
    </cfRule>
    <cfRule type="containsText" dxfId="1" priority="5" operator="containsText" text="4- Bajo">
      <formula>NOT(ISERROR(SEARCH("4- Bajo",B10)))</formula>
    </cfRule>
    <cfRule type="containsText" dxfId="0" priority="6" operator="containsText" text="1- Bajo">
      <formula>NOT(ISERROR(SEARCH("1- Bajo",B10)))</formula>
    </cfRule>
  </conditionalFormatting>
  <dataValidations count="7">
    <dataValidation allowBlank="1" showInputMessage="1" showErrorMessage="1" prompt="seleccionar si el responsable de ejecutar las acciones es el nivel central" sqref="Q8:R8" xr:uid="{00000000-0002-0000-0F00-000000000000}"/>
    <dataValidation allowBlank="1" showInputMessage="1" showErrorMessage="1" prompt="Seleccionar si el responsable es el responsable de las acciones es el nivel central" sqref="P7:P8" xr:uid="{00000000-0002-0000-0F00-000001000000}"/>
    <dataValidation allowBlank="1" showInputMessage="1" showErrorMessage="1" prompt="Describir las actividades que se van a desarrollar para el proyecto" sqref="O7" xr:uid="{00000000-0002-0000-0F00-000002000000}"/>
    <dataValidation allowBlank="1" showInputMessage="1" showErrorMessage="1" prompt="El grado de afectación puede ser " sqref="I8" xr:uid="{00000000-0002-0000-0F00-000003000000}"/>
    <dataValidation allowBlank="1" showInputMessage="1" showErrorMessage="1" prompt="Que tan factible es que materialize el riesgo?" sqref="H8" xr:uid="{00000000-0002-0000-0F00-000004000000}"/>
    <dataValidation allowBlank="1" showInputMessage="1" showErrorMessage="1" prompt="Registrar qué factor  que ocasina el riesgo: un facot identtficado el contexto._x000a_O  personas, recursos, estilo de direccion , factores externos, , codiciones ambientales" sqref="F8:G8" xr:uid="{00000000-0002-0000-0F00-000005000000}"/>
    <dataValidation allowBlank="1" showInputMessage="1" showErrorMessage="1" prompt="Seleccionar el tipo de riesgo teniendo en cuenta que  factor organizaconal afecta. Ver explicacion en hoja " sqref="E8" xr:uid="{00000000-0002-0000-0F00-000006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E73"/>
  <sheetViews>
    <sheetView topLeftCell="A10" zoomScale="80" zoomScaleNormal="80" workbookViewId="0">
      <selection activeCell="C23" sqref="C23"/>
    </sheetView>
  </sheetViews>
  <sheetFormatPr defaultColWidth="10.5703125" defaultRowHeight="14.25"/>
  <cols>
    <col min="1" max="1" width="30.85546875" style="82" customWidth="1"/>
    <col min="2" max="2" width="34.5703125" style="82" customWidth="1"/>
    <col min="3" max="3" width="37.140625" style="82" customWidth="1"/>
    <col min="4" max="4" width="17.85546875" style="82" customWidth="1"/>
    <col min="5" max="5" width="50.5703125" style="82" customWidth="1"/>
    <col min="6" max="16384" width="10.5703125" style="82"/>
  </cols>
  <sheetData>
    <row r="1" spans="1:5" ht="12.75" customHeight="1">
      <c r="A1" s="184"/>
      <c r="B1" s="276" t="s">
        <v>13</v>
      </c>
      <c r="C1" s="276"/>
      <c r="D1" s="276"/>
      <c r="E1" s="228"/>
    </row>
    <row r="2" spans="1:5" ht="12.75" customHeight="1">
      <c r="A2" s="184"/>
      <c r="B2" s="276" t="s">
        <v>14</v>
      </c>
      <c r="C2" s="276"/>
      <c r="D2" s="276"/>
      <c r="E2" s="228"/>
    </row>
    <row r="3" spans="1:5" ht="12.75" customHeight="1">
      <c r="A3" s="184"/>
      <c r="B3" s="227"/>
      <c r="C3" s="227"/>
      <c r="D3" s="227"/>
      <c r="E3" s="228"/>
    </row>
    <row r="4" spans="1:5" ht="12.75" customHeight="1">
      <c r="A4" s="184"/>
      <c r="B4" s="227"/>
      <c r="C4" s="227"/>
      <c r="D4" s="227"/>
      <c r="E4" s="228"/>
    </row>
    <row r="5" spans="1:5" ht="87" customHeight="1">
      <c r="A5" s="97" t="s">
        <v>15</v>
      </c>
      <c r="B5" s="277" t="s">
        <v>16</v>
      </c>
      <c r="C5" s="277"/>
      <c r="D5" s="97" t="s">
        <v>17</v>
      </c>
      <c r="E5" s="229" t="s">
        <v>18</v>
      </c>
    </row>
    <row r="6" spans="1:5" ht="16.7" customHeight="1">
      <c r="A6" s="88"/>
      <c r="B6" s="89"/>
      <c r="C6" s="89"/>
      <c r="D6" s="88"/>
      <c r="E6" s="87"/>
    </row>
    <row r="7" spans="1:5" ht="54.75" customHeight="1">
      <c r="A7" s="98" t="s">
        <v>19</v>
      </c>
      <c r="B7" s="278" t="s">
        <v>20</v>
      </c>
      <c r="C7" s="278"/>
      <c r="D7" s="278"/>
      <c r="E7" s="278"/>
    </row>
    <row r="8" spans="1:5" ht="13.35" customHeight="1">
      <c r="A8" s="185"/>
      <c r="B8" s="185"/>
      <c r="D8" s="99"/>
      <c r="E8" s="99"/>
    </row>
    <row r="9" spans="1:5" ht="28.5" customHeight="1">
      <c r="A9" s="186" t="s">
        <v>21</v>
      </c>
      <c r="B9" s="279" t="s">
        <v>22</v>
      </c>
      <c r="C9" s="279"/>
      <c r="D9" s="279"/>
      <c r="E9" s="279"/>
    </row>
    <row r="10" spans="1:5" ht="21" customHeight="1">
      <c r="A10" s="185"/>
      <c r="B10" s="185"/>
      <c r="D10" s="99"/>
      <c r="E10" s="99"/>
    </row>
    <row r="11" spans="1:5" s="100" customFormat="1" ht="12.75" customHeight="1">
      <c r="A11" s="280" t="s">
        <v>23</v>
      </c>
      <c r="B11" s="280"/>
      <c r="C11" s="280"/>
      <c r="D11" s="280"/>
      <c r="E11" s="280"/>
    </row>
    <row r="12" spans="1:5" s="100" customFormat="1" ht="12.75" customHeight="1">
      <c r="A12" s="101" t="s">
        <v>24</v>
      </c>
      <c r="B12" s="101" t="s">
        <v>25</v>
      </c>
      <c r="C12" s="102" t="s">
        <v>26</v>
      </c>
      <c r="D12" s="102" t="s">
        <v>27</v>
      </c>
      <c r="E12" s="102" t="s">
        <v>28</v>
      </c>
    </row>
    <row r="13" spans="1:5" s="100" customFormat="1" ht="12.75" customHeight="1">
      <c r="A13" s="101"/>
      <c r="B13" s="101"/>
      <c r="C13" s="102"/>
      <c r="D13" s="102"/>
      <c r="E13" s="102"/>
    </row>
    <row r="14" spans="1:5" s="100" customFormat="1" ht="130.5" customHeight="1">
      <c r="A14" s="281" t="s">
        <v>29</v>
      </c>
      <c r="B14" s="187">
        <v>1</v>
      </c>
      <c r="C14" s="230" t="s">
        <v>30</v>
      </c>
      <c r="D14" s="187">
        <v>1</v>
      </c>
      <c r="E14" s="230" t="s">
        <v>31</v>
      </c>
    </row>
    <row r="15" spans="1:5" s="100" customFormat="1" ht="67.5" customHeight="1">
      <c r="A15" s="281"/>
      <c r="B15" s="187">
        <v>2</v>
      </c>
      <c r="C15" s="192" t="s">
        <v>32</v>
      </c>
      <c r="D15" s="231">
        <v>2</v>
      </c>
      <c r="E15" s="231" t="s">
        <v>33</v>
      </c>
    </row>
    <row r="16" spans="1:5" s="100" customFormat="1" ht="72" customHeight="1">
      <c r="A16" s="281"/>
      <c r="B16" s="232">
        <v>3</v>
      </c>
      <c r="C16" s="233" t="s">
        <v>34</v>
      </c>
      <c r="D16" s="234"/>
      <c r="E16" s="234"/>
    </row>
    <row r="17" spans="1:5" s="100" customFormat="1" ht="82.5" customHeight="1">
      <c r="A17" s="282" t="s">
        <v>35</v>
      </c>
      <c r="B17" s="187">
        <v>4</v>
      </c>
      <c r="C17" s="233" t="s">
        <v>36</v>
      </c>
      <c r="D17" s="231">
        <v>3</v>
      </c>
      <c r="E17" s="233" t="s">
        <v>37</v>
      </c>
    </row>
    <row r="18" spans="1:5" s="100" customFormat="1" ht="75.75" customHeight="1">
      <c r="A18" s="283"/>
      <c r="B18" s="187">
        <v>5</v>
      </c>
      <c r="C18" s="189" t="s">
        <v>38</v>
      </c>
      <c r="D18" s="231">
        <v>4</v>
      </c>
      <c r="E18" s="233" t="s">
        <v>39</v>
      </c>
    </row>
    <row r="19" spans="1:5" s="100" customFormat="1" ht="119.25" customHeight="1">
      <c r="A19" s="284" t="s">
        <v>40</v>
      </c>
      <c r="B19" s="187">
        <v>6</v>
      </c>
      <c r="C19" s="192" t="s">
        <v>41</v>
      </c>
      <c r="D19" s="231">
        <v>5</v>
      </c>
      <c r="E19" s="192" t="s">
        <v>42</v>
      </c>
    </row>
    <row r="20" spans="1:5" s="100" customFormat="1" ht="55.5" customHeight="1">
      <c r="A20" s="282"/>
      <c r="B20" s="187">
        <v>7</v>
      </c>
      <c r="C20" s="235" t="s">
        <v>43</v>
      </c>
      <c r="D20" s="187">
        <v>6</v>
      </c>
      <c r="E20" s="235" t="s">
        <v>44</v>
      </c>
    </row>
    <row r="21" spans="1:5" s="100" customFormat="1" ht="64.5" customHeight="1">
      <c r="A21" s="284" t="s">
        <v>45</v>
      </c>
      <c r="B21" s="187">
        <v>8</v>
      </c>
      <c r="C21" s="235" t="s">
        <v>46</v>
      </c>
      <c r="D21" s="187">
        <v>7</v>
      </c>
      <c r="E21" s="235" t="s">
        <v>47</v>
      </c>
    </row>
    <row r="22" spans="1:5" s="100" customFormat="1" ht="92.25" customHeight="1">
      <c r="A22" s="282"/>
      <c r="B22" s="187">
        <v>9</v>
      </c>
      <c r="C22" s="235" t="s">
        <v>48</v>
      </c>
      <c r="D22" s="187">
        <v>8</v>
      </c>
      <c r="E22" s="235" t="s">
        <v>49</v>
      </c>
    </row>
    <row r="23" spans="1:5" s="100" customFormat="1" ht="126.75" customHeight="1">
      <c r="A23" s="282"/>
      <c r="B23" s="187">
        <v>10</v>
      </c>
      <c r="C23" s="230" t="s">
        <v>50</v>
      </c>
      <c r="D23" s="187"/>
      <c r="E23" s="235"/>
    </row>
    <row r="24" spans="1:5" s="100" customFormat="1" ht="83.25" customHeight="1">
      <c r="A24" s="283"/>
      <c r="B24" s="187">
        <v>11</v>
      </c>
      <c r="C24" s="235" t="s">
        <v>51</v>
      </c>
      <c r="D24" s="187">
        <v>9</v>
      </c>
      <c r="E24" s="235" t="s">
        <v>52</v>
      </c>
    </row>
    <row r="25" spans="1:5" s="100" customFormat="1" ht="44.25" customHeight="1">
      <c r="A25" s="187" t="s">
        <v>53</v>
      </c>
      <c r="B25" s="188">
        <v>12</v>
      </c>
      <c r="C25" s="191" t="s">
        <v>54</v>
      </c>
      <c r="D25" s="188">
        <v>10</v>
      </c>
      <c r="E25" s="191" t="s">
        <v>55</v>
      </c>
    </row>
    <row r="26" spans="1:5" s="100" customFormat="1" ht="25.5">
      <c r="A26" s="285" t="s">
        <v>56</v>
      </c>
      <c r="B26" s="106">
        <v>13</v>
      </c>
      <c r="C26" s="230" t="s">
        <v>57</v>
      </c>
      <c r="D26" s="236">
        <v>11</v>
      </c>
      <c r="E26" s="230" t="s">
        <v>58</v>
      </c>
    </row>
    <row r="27" spans="1:5" s="100" customFormat="1" ht="82.5" customHeight="1">
      <c r="A27" s="286"/>
      <c r="B27" s="106">
        <v>14</v>
      </c>
      <c r="C27" s="230" t="s">
        <v>59</v>
      </c>
      <c r="D27" s="236">
        <v>12</v>
      </c>
      <c r="E27" s="230" t="s">
        <v>60</v>
      </c>
    </row>
    <row r="28" spans="1:5" ht="62.25" customHeight="1">
      <c r="A28" s="286"/>
      <c r="B28" s="188">
        <v>15</v>
      </c>
      <c r="C28" s="230" t="s">
        <v>61</v>
      </c>
      <c r="D28" s="236">
        <v>13</v>
      </c>
      <c r="E28" s="230" t="s">
        <v>62</v>
      </c>
    </row>
    <row r="29" spans="1:5" ht="60.75" customHeight="1">
      <c r="A29" s="287"/>
      <c r="B29" s="188">
        <v>16</v>
      </c>
      <c r="C29" s="230" t="s">
        <v>63</v>
      </c>
      <c r="D29" s="187">
        <v>14</v>
      </c>
      <c r="E29" s="230" t="s">
        <v>64</v>
      </c>
    </row>
    <row r="30" spans="1:5" ht="20.25" customHeight="1">
      <c r="A30" s="273" t="s">
        <v>65</v>
      </c>
      <c r="B30" s="274"/>
      <c r="C30" s="274"/>
      <c r="D30" s="274"/>
      <c r="E30" s="275"/>
    </row>
    <row r="31" spans="1:5" ht="31.5" customHeight="1">
      <c r="A31" s="103" t="s">
        <v>66</v>
      </c>
      <c r="B31" s="104" t="s">
        <v>25</v>
      </c>
      <c r="C31" s="105" t="s">
        <v>67</v>
      </c>
      <c r="D31" s="105" t="s">
        <v>27</v>
      </c>
      <c r="E31" s="105" t="s">
        <v>68</v>
      </c>
    </row>
    <row r="32" spans="1:5" ht="88.5" customHeight="1">
      <c r="A32" s="293" t="s">
        <v>69</v>
      </c>
      <c r="B32" s="106">
        <v>1</v>
      </c>
      <c r="C32" s="237" t="s">
        <v>70</v>
      </c>
      <c r="D32" s="106">
        <v>1</v>
      </c>
      <c r="E32" s="192" t="s">
        <v>71</v>
      </c>
    </row>
    <row r="33" spans="1:5" ht="78.75" customHeight="1">
      <c r="A33" s="294"/>
      <c r="B33" s="106">
        <v>2</v>
      </c>
      <c r="C33" s="237" t="s">
        <v>72</v>
      </c>
      <c r="D33" s="106">
        <v>2</v>
      </c>
      <c r="E33" s="192" t="s">
        <v>73</v>
      </c>
    </row>
    <row r="34" spans="1:5" ht="204" hidden="1" customHeight="1">
      <c r="A34" s="294"/>
      <c r="B34" s="106">
        <v>3</v>
      </c>
      <c r="C34" s="192" t="s">
        <v>74</v>
      </c>
      <c r="D34" s="106">
        <v>3</v>
      </c>
      <c r="E34" s="192" t="s">
        <v>75</v>
      </c>
    </row>
    <row r="35" spans="1:5" ht="57.75" customHeight="1">
      <c r="A35" s="294"/>
      <c r="B35" s="106">
        <v>4</v>
      </c>
      <c r="C35" s="192" t="s">
        <v>76</v>
      </c>
      <c r="D35" s="106">
        <v>4</v>
      </c>
      <c r="E35" s="191" t="s">
        <v>77</v>
      </c>
    </row>
    <row r="36" spans="1:5" ht="48" customHeight="1">
      <c r="A36" s="294"/>
      <c r="B36" s="106">
        <v>5</v>
      </c>
      <c r="C36" s="192" t="s">
        <v>78</v>
      </c>
      <c r="D36" s="106">
        <v>5</v>
      </c>
      <c r="E36" s="192" t="s">
        <v>79</v>
      </c>
    </row>
    <row r="37" spans="1:5" ht="71.25" customHeight="1">
      <c r="A37" s="294"/>
      <c r="B37" s="106">
        <v>6</v>
      </c>
      <c r="C37" s="230" t="s">
        <v>80</v>
      </c>
      <c r="D37" s="106">
        <v>6</v>
      </c>
      <c r="E37" s="192" t="s">
        <v>81</v>
      </c>
    </row>
    <row r="38" spans="1:5" ht="61.5" customHeight="1">
      <c r="A38" s="294"/>
      <c r="B38" s="106"/>
      <c r="C38" s="237"/>
      <c r="D38" s="106">
        <v>7</v>
      </c>
      <c r="E38" s="192" t="s">
        <v>82</v>
      </c>
    </row>
    <row r="39" spans="1:5" ht="71.25" customHeight="1">
      <c r="A39" s="294"/>
      <c r="B39" s="106"/>
      <c r="C39" s="237"/>
      <c r="D39" s="106">
        <v>8</v>
      </c>
      <c r="E39" s="192" t="s">
        <v>83</v>
      </c>
    </row>
    <row r="40" spans="1:5" ht="63" customHeight="1">
      <c r="A40" s="294"/>
      <c r="B40" s="106"/>
      <c r="C40" s="237"/>
      <c r="D40" s="106">
        <v>9</v>
      </c>
      <c r="E40" s="192" t="s">
        <v>84</v>
      </c>
    </row>
    <row r="41" spans="1:5" ht="50.25" customHeight="1">
      <c r="A41" s="294"/>
      <c r="B41" s="106"/>
      <c r="C41" s="237"/>
      <c r="D41" s="106">
        <v>10</v>
      </c>
      <c r="E41" s="192" t="s">
        <v>85</v>
      </c>
    </row>
    <row r="42" spans="1:5" ht="49.5" customHeight="1">
      <c r="A42" s="294"/>
      <c r="B42" s="106"/>
      <c r="C42" s="238"/>
      <c r="D42" s="106">
        <v>11</v>
      </c>
      <c r="E42" s="192" t="s">
        <v>86</v>
      </c>
    </row>
    <row r="43" spans="1:5" ht="75.75" customHeight="1">
      <c r="A43" s="239" t="s">
        <v>87</v>
      </c>
      <c r="B43" s="240">
        <v>7</v>
      </c>
      <c r="C43" s="191" t="s">
        <v>88</v>
      </c>
      <c r="D43" s="240">
        <v>12</v>
      </c>
      <c r="E43" s="241" t="s">
        <v>89</v>
      </c>
    </row>
    <row r="44" spans="1:5" ht="49.5" customHeight="1">
      <c r="A44" s="242"/>
      <c r="B44" s="243">
        <v>8</v>
      </c>
      <c r="C44" s="235" t="s">
        <v>90</v>
      </c>
      <c r="D44" s="106"/>
      <c r="E44" s="244"/>
    </row>
    <row r="45" spans="1:5" ht="118.5" customHeight="1">
      <c r="A45" s="284" t="s">
        <v>91</v>
      </c>
      <c r="B45" s="187">
        <v>9</v>
      </c>
      <c r="C45" s="245" t="s">
        <v>92</v>
      </c>
      <c r="D45" s="106">
        <v>13</v>
      </c>
      <c r="E45" s="192" t="s">
        <v>93</v>
      </c>
    </row>
    <row r="46" spans="1:5" ht="83.25" customHeight="1">
      <c r="A46" s="282"/>
      <c r="B46" s="187">
        <v>10</v>
      </c>
      <c r="C46" s="230" t="s">
        <v>94</v>
      </c>
      <c r="D46" s="246"/>
      <c r="E46" s="247"/>
    </row>
    <row r="47" spans="1:5" ht="60" customHeight="1">
      <c r="A47" s="282"/>
      <c r="B47" s="187">
        <v>11</v>
      </c>
      <c r="C47" s="230" t="s">
        <v>95</v>
      </c>
      <c r="D47" s="248"/>
      <c r="E47" s="249"/>
    </row>
    <row r="48" spans="1:5" ht="46.5" customHeight="1">
      <c r="A48" s="282"/>
      <c r="B48" s="187">
        <v>12</v>
      </c>
      <c r="C48" s="230" t="s">
        <v>96</v>
      </c>
      <c r="D48" s="248"/>
      <c r="E48" s="249"/>
    </row>
    <row r="49" spans="1:5" ht="65.25" customHeight="1">
      <c r="A49" s="282"/>
      <c r="B49" s="187">
        <v>13</v>
      </c>
      <c r="C49" s="250" t="s">
        <v>97</v>
      </c>
      <c r="D49" s="236">
        <v>14</v>
      </c>
      <c r="E49" s="230" t="s">
        <v>98</v>
      </c>
    </row>
    <row r="50" spans="1:5" ht="50.25" customHeight="1">
      <c r="A50" s="282"/>
      <c r="B50" s="187">
        <v>14</v>
      </c>
      <c r="C50" s="230" t="s">
        <v>99</v>
      </c>
      <c r="D50" s="236">
        <v>15</v>
      </c>
      <c r="E50" s="235" t="s">
        <v>100</v>
      </c>
    </row>
    <row r="51" spans="1:5" ht="72.75" customHeight="1">
      <c r="A51" s="283"/>
      <c r="B51" s="187">
        <v>15</v>
      </c>
      <c r="C51" s="235" t="s">
        <v>101</v>
      </c>
      <c r="D51" s="251"/>
      <c r="E51" s="249" t="s">
        <v>102</v>
      </c>
    </row>
    <row r="52" spans="1:5" ht="71.25" customHeight="1">
      <c r="A52" s="284" t="s">
        <v>103</v>
      </c>
      <c r="B52" s="187">
        <v>16</v>
      </c>
      <c r="C52" s="230" t="s">
        <v>104</v>
      </c>
      <c r="D52" s="251">
        <v>16</v>
      </c>
      <c r="E52" s="230" t="s">
        <v>105</v>
      </c>
    </row>
    <row r="53" spans="1:5" ht="78.75" customHeight="1">
      <c r="A53" s="282"/>
      <c r="B53" s="187">
        <v>17</v>
      </c>
      <c r="C53" s="252" t="s">
        <v>106</v>
      </c>
      <c r="D53" s="251"/>
      <c r="E53" s="253"/>
    </row>
    <row r="54" spans="1:5" ht="52.5" customHeight="1">
      <c r="A54" s="283"/>
      <c r="B54" s="187">
        <v>18</v>
      </c>
      <c r="C54" s="245" t="s">
        <v>107</v>
      </c>
      <c r="D54" s="251"/>
      <c r="E54" s="249"/>
    </row>
    <row r="55" spans="1:5" ht="101.25" customHeight="1">
      <c r="A55" s="284" t="s">
        <v>108</v>
      </c>
      <c r="B55" s="187">
        <v>19</v>
      </c>
      <c r="C55" s="230" t="s">
        <v>109</v>
      </c>
      <c r="D55" s="251">
        <v>17</v>
      </c>
      <c r="E55" s="230" t="s">
        <v>110</v>
      </c>
    </row>
    <row r="56" spans="1:5" ht="88.5" customHeight="1">
      <c r="A56" s="282"/>
      <c r="B56" s="187">
        <v>20</v>
      </c>
      <c r="C56" s="245" t="s">
        <v>111</v>
      </c>
      <c r="D56" s="251">
        <v>18</v>
      </c>
      <c r="E56" s="254" t="s">
        <v>112</v>
      </c>
    </row>
    <row r="57" spans="1:5" ht="120.75" customHeight="1">
      <c r="A57" s="282"/>
      <c r="B57" s="187">
        <v>21</v>
      </c>
      <c r="C57" s="230" t="s">
        <v>113</v>
      </c>
      <c r="D57" s="251">
        <v>19</v>
      </c>
      <c r="E57" s="230" t="s">
        <v>114</v>
      </c>
    </row>
    <row r="58" spans="1:5" ht="52.5" customHeight="1">
      <c r="A58" s="282"/>
      <c r="B58" s="187">
        <v>22</v>
      </c>
      <c r="C58" s="245" t="s">
        <v>115</v>
      </c>
      <c r="D58" s="106">
        <v>20</v>
      </c>
      <c r="E58" s="235" t="s">
        <v>116</v>
      </c>
    </row>
    <row r="59" spans="1:5" ht="70.5" customHeight="1">
      <c r="A59" s="282"/>
      <c r="B59" s="187">
        <v>23</v>
      </c>
      <c r="C59" s="235" t="s">
        <v>117</v>
      </c>
      <c r="D59" s="100"/>
      <c r="E59" s="255"/>
    </row>
    <row r="60" spans="1:5" ht="38.25" customHeight="1">
      <c r="A60" s="282"/>
      <c r="B60" s="187">
        <v>24</v>
      </c>
      <c r="C60" s="235" t="s">
        <v>118</v>
      </c>
      <c r="D60" s="234"/>
      <c r="E60" s="234"/>
    </row>
    <row r="61" spans="1:5" ht="63.75" customHeight="1">
      <c r="A61" s="284" t="s">
        <v>119</v>
      </c>
      <c r="B61" s="187">
        <v>25</v>
      </c>
      <c r="C61" s="235" t="s">
        <v>120</v>
      </c>
      <c r="D61" s="251">
        <v>21</v>
      </c>
      <c r="E61" s="230" t="s">
        <v>121</v>
      </c>
    </row>
    <row r="62" spans="1:5" ht="57" customHeight="1">
      <c r="A62" s="282"/>
      <c r="B62" s="187"/>
      <c r="C62" s="245"/>
      <c r="D62" s="251">
        <v>22</v>
      </c>
      <c r="E62" s="230" t="s">
        <v>122</v>
      </c>
    </row>
    <row r="63" spans="1:5" ht="46.5" customHeight="1">
      <c r="A63" s="283"/>
      <c r="B63" s="187">
        <v>26</v>
      </c>
      <c r="C63" s="256" t="s">
        <v>123</v>
      </c>
      <c r="D63" s="251"/>
      <c r="E63" s="234"/>
    </row>
    <row r="64" spans="1:5" ht="91.5" customHeight="1">
      <c r="A64" s="285" t="s">
        <v>124</v>
      </c>
      <c r="B64" s="106">
        <v>27</v>
      </c>
      <c r="C64" s="235" t="s">
        <v>125</v>
      </c>
      <c r="D64" s="257"/>
      <c r="E64" s="258"/>
    </row>
    <row r="65" spans="1:5" ht="69" customHeight="1">
      <c r="A65" s="286"/>
      <c r="B65" s="106">
        <v>28</v>
      </c>
      <c r="C65" s="235" t="s">
        <v>126</v>
      </c>
      <c r="D65" s="257"/>
      <c r="E65" s="258"/>
    </row>
    <row r="66" spans="1:5" ht="111" customHeight="1">
      <c r="A66" s="286"/>
      <c r="B66" s="106">
        <v>29</v>
      </c>
      <c r="C66" s="235" t="s">
        <v>127</v>
      </c>
      <c r="D66" s="257"/>
      <c r="E66" s="258"/>
    </row>
    <row r="67" spans="1:5" ht="43.5" customHeight="1">
      <c r="A67" s="287"/>
      <c r="B67" s="106">
        <v>30</v>
      </c>
      <c r="C67" s="191" t="s">
        <v>128</v>
      </c>
      <c r="D67" s="251"/>
      <c r="E67" s="234"/>
    </row>
    <row r="68" spans="1:5" ht="51.75" customHeight="1">
      <c r="A68" s="187" t="s">
        <v>129</v>
      </c>
      <c r="B68" s="187">
        <v>31</v>
      </c>
      <c r="C68" s="259" t="s">
        <v>130</v>
      </c>
      <c r="D68" s="251">
        <v>23</v>
      </c>
      <c r="E68" s="259" t="s">
        <v>131</v>
      </c>
    </row>
    <row r="69" spans="1:5" ht="63.75">
      <c r="A69" s="288" t="s">
        <v>132</v>
      </c>
      <c r="B69" s="187">
        <v>32</v>
      </c>
      <c r="C69" s="230" t="s">
        <v>133</v>
      </c>
      <c r="D69" s="251">
        <v>24</v>
      </c>
      <c r="E69" s="230" t="s">
        <v>134</v>
      </c>
    </row>
    <row r="70" spans="1:5" ht="107.25" customHeight="1">
      <c r="A70" s="289"/>
      <c r="B70" s="187">
        <v>33</v>
      </c>
      <c r="C70" s="191" t="s">
        <v>135</v>
      </c>
      <c r="D70" s="251"/>
      <c r="E70" s="230"/>
    </row>
    <row r="71" spans="1:5" ht="45.75" customHeight="1">
      <c r="A71" s="290"/>
      <c r="B71" s="187">
        <v>34</v>
      </c>
      <c r="C71" s="189" t="s">
        <v>136</v>
      </c>
      <c r="D71" s="251"/>
      <c r="E71" s="249"/>
    </row>
    <row r="72" spans="1:5" ht="55.5" customHeight="1">
      <c r="A72" s="291" t="s">
        <v>137</v>
      </c>
      <c r="B72" s="190">
        <v>35</v>
      </c>
      <c r="C72" s="235" t="s">
        <v>138</v>
      </c>
      <c r="D72" s="190">
        <v>25</v>
      </c>
      <c r="E72" s="260" t="s">
        <v>139</v>
      </c>
    </row>
    <row r="73" spans="1:5" ht="60.75" customHeight="1">
      <c r="A73" s="292"/>
      <c r="B73" s="261"/>
      <c r="C73" s="262"/>
      <c r="D73" s="190">
        <v>26</v>
      </c>
      <c r="E73" s="260" t="s">
        <v>140</v>
      </c>
    </row>
  </sheetData>
  <mergeCells count="20">
    <mergeCell ref="A69:A71"/>
    <mergeCell ref="A72:A73"/>
    <mergeCell ref="A32:A42"/>
    <mergeCell ref="A45:A51"/>
    <mergeCell ref="A52:A54"/>
    <mergeCell ref="A55:A60"/>
    <mergeCell ref="A61:A63"/>
    <mergeCell ref="A64:A67"/>
    <mergeCell ref="A30:E30"/>
    <mergeCell ref="B1:D1"/>
    <mergeCell ref="B2:D2"/>
    <mergeCell ref="B5:C5"/>
    <mergeCell ref="B7:E7"/>
    <mergeCell ref="B9:E9"/>
    <mergeCell ref="A11:E11"/>
    <mergeCell ref="A14:A16"/>
    <mergeCell ref="A17:A18"/>
    <mergeCell ref="A19:A20"/>
    <mergeCell ref="A21:A24"/>
    <mergeCell ref="A26:A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F19"/>
  <sheetViews>
    <sheetView topLeftCell="A4" zoomScaleNormal="100" workbookViewId="0">
      <pane ySplit="2" topLeftCell="E19" activePane="bottomLeft" state="frozen"/>
      <selection pane="bottomLeft" activeCell="F19" sqref="F19"/>
      <selection activeCell="A4" sqref="A4"/>
    </sheetView>
  </sheetViews>
  <sheetFormatPr defaultColWidth="10.5703125" defaultRowHeight="18.75"/>
  <cols>
    <col min="1" max="1" width="52.140625" style="95" customWidth="1"/>
    <col min="2" max="2" width="10.140625" style="96" customWidth="1"/>
    <col min="3" max="3" width="11.42578125" style="94" customWidth="1"/>
    <col min="4" max="4" width="15.42578125" style="94" customWidth="1"/>
    <col min="5" max="5" width="11.85546875" style="94" customWidth="1"/>
    <col min="6" max="6" width="44.42578125" style="95" customWidth="1"/>
  </cols>
  <sheetData>
    <row r="1" spans="1:6" ht="22.5" customHeight="1">
      <c r="A1" s="295" t="s">
        <v>13</v>
      </c>
      <c r="B1" s="295"/>
      <c r="C1" s="295"/>
      <c r="D1" s="295"/>
      <c r="E1" s="295"/>
      <c r="F1" s="295"/>
    </row>
    <row r="2" spans="1:6">
      <c r="A2" s="296" t="s">
        <v>141</v>
      </c>
      <c r="B2" s="296"/>
      <c r="C2" s="296"/>
      <c r="D2" s="296"/>
      <c r="E2" s="296"/>
      <c r="F2" s="296"/>
    </row>
    <row r="3" spans="1:6">
      <c r="A3" s="297" t="s">
        <v>142</v>
      </c>
      <c r="B3" s="298"/>
      <c r="C3" s="298"/>
      <c r="D3" s="298"/>
      <c r="E3" s="298"/>
      <c r="F3" s="299"/>
    </row>
    <row r="4" spans="1:6" ht="28.5" customHeight="1">
      <c r="A4" s="300" t="s">
        <v>143</v>
      </c>
      <c r="B4" s="302" t="s">
        <v>144</v>
      </c>
      <c r="C4" s="303"/>
      <c r="D4" s="303"/>
      <c r="E4" s="304"/>
      <c r="F4" s="91" t="s">
        <v>145</v>
      </c>
    </row>
    <row r="5" spans="1:6" ht="46.5" customHeight="1">
      <c r="A5" s="301"/>
      <c r="B5" s="92" t="s">
        <v>146</v>
      </c>
      <c r="C5" s="92" t="s">
        <v>147</v>
      </c>
      <c r="D5" s="92" t="s">
        <v>148</v>
      </c>
      <c r="E5" s="92" t="s">
        <v>149</v>
      </c>
      <c r="F5" s="93"/>
    </row>
    <row r="6" spans="1:6" ht="51">
      <c r="A6" s="235" t="s">
        <v>150</v>
      </c>
      <c r="B6" s="190" t="s">
        <v>151</v>
      </c>
      <c r="C6" s="190">
        <v>1.3</v>
      </c>
      <c r="D6" s="194" t="s">
        <v>152</v>
      </c>
      <c r="E6" s="190" t="s">
        <v>153</v>
      </c>
      <c r="F6" s="263" t="s">
        <v>154</v>
      </c>
    </row>
    <row r="7" spans="1:6" ht="38.25">
      <c r="A7" s="235" t="s">
        <v>155</v>
      </c>
      <c r="B7" s="190">
        <v>2</v>
      </c>
      <c r="C7" s="190">
        <v>2</v>
      </c>
      <c r="D7" s="190" t="s">
        <v>156</v>
      </c>
      <c r="E7" s="190" t="s">
        <v>157</v>
      </c>
      <c r="F7" s="264" t="s">
        <v>158</v>
      </c>
    </row>
    <row r="8" spans="1:6" ht="38.25">
      <c r="A8" s="191" t="s">
        <v>159</v>
      </c>
      <c r="B8" s="190">
        <v>3.6</v>
      </c>
      <c r="C8" s="190">
        <v>3.5</v>
      </c>
      <c r="D8" s="194" t="s">
        <v>160</v>
      </c>
      <c r="E8" s="190">
        <v>12.16</v>
      </c>
      <c r="F8" s="264" t="s">
        <v>158</v>
      </c>
    </row>
    <row r="9" spans="1:6" ht="38.25">
      <c r="A9" s="235" t="s">
        <v>161</v>
      </c>
      <c r="B9" s="190">
        <v>3.6</v>
      </c>
      <c r="C9" s="190">
        <v>5</v>
      </c>
      <c r="D9" s="194">
        <v>17.18</v>
      </c>
      <c r="E9" s="190">
        <v>20</v>
      </c>
      <c r="F9" s="264" t="s">
        <v>158</v>
      </c>
    </row>
    <row r="10" spans="1:6" ht="51">
      <c r="A10" s="250" t="s">
        <v>162</v>
      </c>
      <c r="B10" s="190" t="s">
        <v>163</v>
      </c>
      <c r="C10" s="190">
        <v>7</v>
      </c>
      <c r="D10" s="190" t="s">
        <v>164</v>
      </c>
      <c r="E10" s="190" t="s">
        <v>165</v>
      </c>
      <c r="F10" s="264" t="s">
        <v>158</v>
      </c>
    </row>
    <row r="11" spans="1:6" ht="38.25">
      <c r="A11" s="235" t="s">
        <v>166</v>
      </c>
      <c r="B11" s="190" t="s">
        <v>163</v>
      </c>
      <c r="C11" s="190">
        <v>7.9</v>
      </c>
      <c r="D11" s="190" t="s">
        <v>167</v>
      </c>
      <c r="E11" s="190" t="s">
        <v>168</v>
      </c>
      <c r="F11" s="264" t="s">
        <v>158</v>
      </c>
    </row>
    <row r="12" spans="1:6" ht="63.75">
      <c r="A12" s="260" t="s">
        <v>169</v>
      </c>
      <c r="B12" s="190" t="s">
        <v>163</v>
      </c>
      <c r="C12" s="190">
        <v>7</v>
      </c>
      <c r="D12" s="190">
        <v>19.309999999999999</v>
      </c>
      <c r="E12" s="190">
        <v>12.16</v>
      </c>
      <c r="F12" s="264" t="s">
        <v>158</v>
      </c>
    </row>
    <row r="13" spans="1:6" ht="25.5">
      <c r="A13" s="265" t="s">
        <v>170</v>
      </c>
      <c r="B13" s="190"/>
      <c r="C13" s="190"/>
      <c r="D13" s="190" t="s">
        <v>171</v>
      </c>
      <c r="E13" s="190" t="s">
        <v>172</v>
      </c>
      <c r="F13" s="264" t="s">
        <v>158</v>
      </c>
    </row>
    <row r="14" spans="1:6" ht="51">
      <c r="A14" s="266" t="s">
        <v>173</v>
      </c>
      <c r="B14" s="190"/>
      <c r="C14" s="190">
        <v>5</v>
      </c>
      <c r="D14" s="190" t="s">
        <v>174</v>
      </c>
      <c r="E14" s="194" t="s">
        <v>175</v>
      </c>
      <c r="F14" s="263" t="s">
        <v>154</v>
      </c>
    </row>
    <row r="15" spans="1:6" ht="51">
      <c r="A15" s="235" t="s">
        <v>176</v>
      </c>
      <c r="B15" s="193">
        <v>4</v>
      </c>
      <c r="C15" s="190"/>
      <c r="D15" s="190" t="s">
        <v>177</v>
      </c>
      <c r="E15" s="190" t="s">
        <v>178</v>
      </c>
      <c r="F15" s="264" t="s">
        <v>158</v>
      </c>
    </row>
    <row r="16" spans="1:6" ht="38.25">
      <c r="A16" s="260" t="s">
        <v>179</v>
      </c>
      <c r="B16" s="190"/>
      <c r="C16" s="190"/>
      <c r="D16" s="190">
        <v>12</v>
      </c>
      <c r="E16" s="190">
        <v>15</v>
      </c>
      <c r="F16" s="264" t="s">
        <v>158</v>
      </c>
    </row>
    <row r="17" spans="1:6" ht="51">
      <c r="A17" s="260" t="s">
        <v>180</v>
      </c>
      <c r="B17" s="190">
        <v>6</v>
      </c>
      <c r="C17" s="190">
        <v>7</v>
      </c>
      <c r="D17" s="190" t="s">
        <v>181</v>
      </c>
      <c r="E17" s="190" t="s">
        <v>182</v>
      </c>
      <c r="F17" s="263" t="s">
        <v>154</v>
      </c>
    </row>
    <row r="18" spans="1:6" ht="38.25">
      <c r="A18" s="260" t="s">
        <v>183</v>
      </c>
      <c r="B18" s="190" t="s">
        <v>184</v>
      </c>
      <c r="C18" s="190" t="s">
        <v>185</v>
      </c>
      <c r="D18" s="194" t="s">
        <v>186</v>
      </c>
      <c r="E18" s="190" t="s">
        <v>187</v>
      </c>
      <c r="F18" s="264" t="s">
        <v>158</v>
      </c>
    </row>
    <row r="19" spans="1:6" ht="25.5">
      <c r="A19" s="266" t="s">
        <v>188</v>
      </c>
      <c r="B19" s="190"/>
      <c r="C19" s="190"/>
      <c r="D19" s="194">
        <v>26</v>
      </c>
      <c r="E19" s="190"/>
      <c r="F19" s="264" t="s">
        <v>158</v>
      </c>
    </row>
  </sheetData>
  <mergeCells count="5">
    <mergeCell ref="A1:F1"/>
    <mergeCell ref="A2:F2"/>
    <mergeCell ref="A3:F3"/>
    <mergeCell ref="A4:A5"/>
    <mergeCell ref="B4:E4"/>
  </mergeCells>
  <dataValidations count="2">
    <dataValidation allowBlank="1" showInputMessage="1" showErrorMessage="1" prompt="Proponer y escribir en una frase la estrategia para gestionar la debilidad, la oportunidad, la amenaza o la fortaleza.Usar verbo de acción en infinitivo._x000a_" sqref="G1 A4" xr:uid="{00000000-0002-0000-02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200-000001000000}"/>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1:H41"/>
  <sheetViews>
    <sheetView zoomScale="112" zoomScaleNormal="112" workbookViewId="0">
      <selection activeCell="C32" sqref="C32:D32"/>
    </sheetView>
  </sheetViews>
  <sheetFormatPr defaultColWidth="11.42578125" defaultRowHeight="15"/>
  <cols>
    <col min="1" max="1" width="2.85546875" style="6" customWidth="1"/>
    <col min="2" max="3" width="24.7109375" style="6" customWidth="1"/>
    <col min="4" max="4" width="16" style="6" customWidth="1"/>
    <col min="5" max="5" width="24.7109375" style="6" customWidth="1"/>
    <col min="6" max="6" width="27.7109375" style="6" customWidth="1"/>
    <col min="7" max="8" width="24.7109375" style="6" customWidth="1"/>
    <col min="9" max="16384" width="11.42578125" style="6"/>
  </cols>
  <sheetData>
    <row r="1" spans="2:8" ht="15.75" thickBot="1"/>
    <row r="2" spans="2:8" ht="18">
      <c r="B2" s="325" t="s">
        <v>189</v>
      </c>
      <c r="C2" s="326"/>
      <c r="D2" s="326"/>
      <c r="E2" s="326"/>
      <c r="F2" s="326"/>
      <c r="G2" s="326"/>
      <c r="H2" s="327"/>
    </row>
    <row r="3" spans="2:8" ht="16.5">
      <c r="B3" s="328" t="s">
        <v>190</v>
      </c>
      <c r="C3" s="329"/>
      <c r="D3" s="329"/>
      <c r="E3" s="329"/>
      <c r="F3" s="329"/>
      <c r="G3" s="329"/>
      <c r="H3" s="330"/>
    </row>
    <row r="4" spans="2:8" ht="88.5" customHeight="1">
      <c r="B4" s="331" t="s">
        <v>191</v>
      </c>
      <c r="C4" s="332"/>
      <c r="D4" s="332"/>
      <c r="E4" s="332"/>
      <c r="F4" s="332"/>
      <c r="G4" s="332"/>
      <c r="H4" s="333"/>
    </row>
    <row r="5" spans="2:8" ht="16.5">
      <c r="B5" s="7"/>
      <c r="C5" s="8"/>
      <c r="D5" s="8"/>
      <c r="E5" s="8"/>
      <c r="F5" s="8"/>
      <c r="G5" s="8"/>
      <c r="H5" s="9"/>
    </row>
    <row r="6" spans="2:8" ht="16.5" customHeight="1">
      <c r="B6" s="334" t="s">
        <v>192</v>
      </c>
      <c r="C6" s="335"/>
      <c r="D6" s="335"/>
      <c r="E6" s="335"/>
      <c r="F6" s="335"/>
      <c r="G6" s="335"/>
      <c r="H6" s="336"/>
    </row>
    <row r="7" spans="2:8" ht="44.25" customHeight="1">
      <c r="B7" s="334"/>
      <c r="C7" s="335"/>
      <c r="D7" s="335"/>
      <c r="E7" s="335"/>
      <c r="F7" s="335"/>
      <c r="G7" s="335"/>
      <c r="H7" s="336"/>
    </row>
    <row r="8" spans="2:8" ht="15.75" thickBot="1">
      <c r="B8" s="10"/>
      <c r="C8" s="11"/>
      <c r="D8" s="12"/>
      <c r="E8" s="13"/>
      <c r="F8" s="13"/>
      <c r="G8" s="14"/>
      <c r="H8" s="15"/>
    </row>
    <row r="9" spans="2:8" ht="15.75" thickTop="1">
      <c r="B9" s="10"/>
      <c r="C9" s="337" t="s">
        <v>193</v>
      </c>
      <c r="D9" s="338"/>
      <c r="E9" s="339" t="s">
        <v>194</v>
      </c>
      <c r="F9" s="340"/>
      <c r="G9" s="11"/>
      <c r="H9" s="15"/>
    </row>
    <row r="10" spans="2:8" ht="35.25" customHeight="1">
      <c r="B10" s="10"/>
      <c r="C10" s="321" t="s">
        <v>195</v>
      </c>
      <c r="D10" s="322"/>
      <c r="E10" s="323" t="s">
        <v>196</v>
      </c>
      <c r="F10" s="324"/>
      <c r="G10" s="11"/>
      <c r="H10" s="15"/>
    </row>
    <row r="11" spans="2:8" ht="17.25" customHeight="1">
      <c r="B11" s="10"/>
      <c r="C11" s="321" t="s">
        <v>197</v>
      </c>
      <c r="D11" s="322"/>
      <c r="E11" s="323" t="s">
        <v>198</v>
      </c>
      <c r="F11" s="324"/>
      <c r="G11" s="11"/>
      <c r="H11" s="15"/>
    </row>
    <row r="12" spans="2:8" ht="19.5" customHeight="1">
      <c r="B12" s="10"/>
      <c r="C12" s="321" t="s">
        <v>199</v>
      </c>
      <c r="D12" s="322"/>
      <c r="E12" s="323" t="s">
        <v>200</v>
      </c>
      <c r="F12" s="324"/>
      <c r="G12" s="11"/>
      <c r="H12" s="15"/>
    </row>
    <row r="13" spans="2:8" ht="27" customHeight="1">
      <c r="B13" s="10"/>
      <c r="C13" s="321" t="s">
        <v>201</v>
      </c>
      <c r="D13" s="322"/>
      <c r="E13" s="323" t="s">
        <v>202</v>
      </c>
      <c r="F13" s="324"/>
      <c r="G13" s="11"/>
      <c r="H13" s="15"/>
    </row>
    <row r="14" spans="2:8" ht="34.5" customHeight="1">
      <c r="B14" s="10"/>
      <c r="C14" s="319" t="s">
        <v>203</v>
      </c>
      <c r="D14" s="320"/>
      <c r="E14" s="317" t="s">
        <v>204</v>
      </c>
      <c r="F14" s="318"/>
      <c r="G14" s="11"/>
      <c r="H14" s="15"/>
    </row>
    <row r="15" spans="2:8" ht="27.75" customHeight="1">
      <c r="B15" s="10"/>
      <c r="C15" s="319" t="s">
        <v>205</v>
      </c>
      <c r="D15" s="320"/>
      <c r="E15" s="317" t="s">
        <v>206</v>
      </c>
      <c r="F15" s="318"/>
      <c r="G15" s="11"/>
      <c r="H15" s="15"/>
    </row>
    <row r="16" spans="2:8" ht="28.5" customHeight="1">
      <c r="B16" s="10"/>
      <c r="C16" s="319" t="s">
        <v>207</v>
      </c>
      <c r="D16" s="320"/>
      <c r="E16" s="317" t="s">
        <v>208</v>
      </c>
      <c r="F16" s="318"/>
      <c r="G16" s="11"/>
      <c r="H16" s="15"/>
    </row>
    <row r="17" spans="2:8" ht="72.75" customHeight="1">
      <c r="B17" s="10"/>
      <c r="C17" s="319" t="s">
        <v>209</v>
      </c>
      <c r="D17" s="320"/>
      <c r="E17" s="317" t="s">
        <v>210</v>
      </c>
      <c r="F17" s="318"/>
      <c r="G17" s="11"/>
      <c r="H17" s="15"/>
    </row>
    <row r="18" spans="2:8" ht="64.5" customHeight="1">
      <c r="B18" s="10"/>
      <c r="C18" s="319" t="s">
        <v>211</v>
      </c>
      <c r="D18" s="320"/>
      <c r="E18" s="317" t="s">
        <v>212</v>
      </c>
      <c r="F18" s="318"/>
      <c r="G18" s="11"/>
      <c r="H18" s="15"/>
    </row>
    <row r="19" spans="2:8" ht="71.25" customHeight="1">
      <c r="B19" s="10"/>
      <c r="C19" s="319" t="s">
        <v>213</v>
      </c>
      <c r="D19" s="320"/>
      <c r="E19" s="317" t="s">
        <v>214</v>
      </c>
      <c r="F19" s="318"/>
      <c r="G19" s="11"/>
      <c r="H19" s="15"/>
    </row>
    <row r="20" spans="2:8" ht="55.5" customHeight="1">
      <c r="B20" s="10"/>
      <c r="C20" s="315" t="s">
        <v>215</v>
      </c>
      <c r="D20" s="316"/>
      <c r="E20" s="317" t="s">
        <v>216</v>
      </c>
      <c r="F20" s="318"/>
      <c r="G20" s="11"/>
      <c r="H20" s="15"/>
    </row>
    <row r="21" spans="2:8" ht="42" customHeight="1">
      <c r="B21" s="10"/>
      <c r="C21" s="315" t="s">
        <v>217</v>
      </c>
      <c r="D21" s="316"/>
      <c r="E21" s="317" t="s">
        <v>218</v>
      </c>
      <c r="F21" s="318"/>
      <c r="G21" s="11"/>
      <c r="H21" s="15"/>
    </row>
    <row r="22" spans="2:8" ht="59.25" customHeight="1">
      <c r="B22" s="10"/>
      <c r="C22" s="315" t="s">
        <v>219</v>
      </c>
      <c r="D22" s="316"/>
      <c r="E22" s="317" t="s">
        <v>220</v>
      </c>
      <c r="F22" s="318"/>
      <c r="G22" s="11"/>
      <c r="H22" s="15"/>
    </row>
    <row r="23" spans="2:8" ht="23.25" customHeight="1">
      <c r="B23" s="10"/>
      <c r="C23" s="315" t="s">
        <v>221</v>
      </c>
      <c r="D23" s="316"/>
      <c r="E23" s="317" t="s">
        <v>222</v>
      </c>
      <c r="F23" s="318"/>
      <c r="G23" s="11"/>
      <c r="H23" s="15"/>
    </row>
    <row r="24" spans="2:8" ht="30.75" customHeight="1">
      <c r="B24" s="10"/>
      <c r="C24" s="315" t="s">
        <v>223</v>
      </c>
      <c r="D24" s="316"/>
      <c r="E24" s="317" t="s">
        <v>224</v>
      </c>
      <c r="F24" s="318"/>
      <c r="G24" s="11"/>
      <c r="H24" s="15"/>
    </row>
    <row r="25" spans="2:8" ht="33" customHeight="1">
      <c r="B25" s="10"/>
      <c r="C25" s="315" t="s">
        <v>225</v>
      </c>
      <c r="D25" s="316"/>
      <c r="E25" s="317" t="s">
        <v>226</v>
      </c>
      <c r="F25" s="318"/>
      <c r="G25" s="11"/>
      <c r="H25" s="15"/>
    </row>
    <row r="26" spans="2:8" ht="30" customHeight="1">
      <c r="B26" s="10"/>
      <c r="C26" s="315" t="s">
        <v>227</v>
      </c>
      <c r="D26" s="316"/>
      <c r="E26" s="317" t="s">
        <v>228</v>
      </c>
      <c r="F26" s="318"/>
      <c r="G26" s="11"/>
      <c r="H26" s="15"/>
    </row>
    <row r="27" spans="2:8" ht="35.25" customHeight="1">
      <c r="B27" s="10"/>
      <c r="C27" s="315" t="s">
        <v>229</v>
      </c>
      <c r="D27" s="316"/>
      <c r="E27" s="317" t="s">
        <v>230</v>
      </c>
      <c r="F27" s="318"/>
      <c r="G27" s="11"/>
      <c r="H27" s="15"/>
    </row>
    <row r="28" spans="2:8" ht="31.5" customHeight="1">
      <c r="B28" s="10"/>
      <c r="C28" s="315" t="s">
        <v>231</v>
      </c>
      <c r="D28" s="316"/>
      <c r="E28" s="317" t="s">
        <v>232</v>
      </c>
      <c r="F28" s="318"/>
      <c r="G28" s="11"/>
      <c r="H28" s="15"/>
    </row>
    <row r="29" spans="2:8" ht="35.25" customHeight="1">
      <c r="B29" s="10"/>
      <c r="C29" s="315" t="s">
        <v>233</v>
      </c>
      <c r="D29" s="316"/>
      <c r="E29" s="317" t="s">
        <v>234</v>
      </c>
      <c r="F29" s="318"/>
      <c r="G29" s="11"/>
      <c r="H29" s="15"/>
    </row>
    <row r="30" spans="2:8" ht="59.25" customHeight="1">
      <c r="B30" s="10"/>
      <c r="C30" s="315" t="s">
        <v>235</v>
      </c>
      <c r="D30" s="316"/>
      <c r="E30" s="317" t="s">
        <v>236</v>
      </c>
      <c r="F30" s="318"/>
      <c r="G30" s="11"/>
      <c r="H30" s="15"/>
    </row>
    <row r="31" spans="2:8" ht="57" customHeight="1">
      <c r="B31" s="10"/>
      <c r="C31" s="315" t="s">
        <v>237</v>
      </c>
      <c r="D31" s="316"/>
      <c r="E31" s="317" t="s">
        <v>238</v>
      </c>
      <c r="F31" s="318"/>
      <c r="G31" s="11"/>
      <c r="H31" s="15"/>
    </row>
    <row r="32" spans="2:8" ht="82.5" customHeight="1">
      <c r="B32" s="10"/>
      <c r="C32" s="315" t="s">
        <v>239</v>
      </c>
      <c r="D32" s="316"/>
      <c r="E32" s="317" t="s">
        <v>240</v>
      </c>
      <c r="F32" s="318"/>
      <c r="G32" s="11"/>
      <c r="H32" s="15"/>
    </row>
    <row r="33" spans="2:8" ht="46.5" customHeight="1">
      <c r="B33" s="10"/>
      <c r="C33" s="315" t="s">
        <v>241</v>
      </c>
      <c r="D33" s="316"/>
      <c r="E33" s="317" t="s">
        <v>242</v>
      </c>
      <c r="F33" s="318"/>
      <c r="G33" s="11"/>
      <c r="H33" s="15"/>
    </row>
    <row r="34" spans="2:8" ht="6.75" customHeight="1" thickBot="1">
      <c r="B34" s="10"/>
      <c r="C34" s="311"/>
      <c r="D34" s="312"/>
      <c r="E34" s="313"/>
      <c r="F34" s="314"/>
      <c r="G34" s="11"/>
      <c r="H34" s="15"/>
    </row>
    <row r="35" spans="2:8" ht="15.75" thickTop="1">
      <c r="B35" s="10"/>
      <c r="C35" s="16"/>
      <c r="D35" s="16"/>
      <c r="E35" s="17"/>
      <c r="F35" s="17"/>
      <c r="G35" s="11"/>
      <c r="H35" s="15"/>
    </row>
    <row r="36" spans="2:8" ht="21" customHeight="1">
      <c r="B36" s="305" t="s">
        <v>243</v>
      </c>
      <c r="C36" s="306"/>
      <c r="D36" s="306"/>
      <c r="E36" s="306"/>
      <c r="F36" s="306"/>
      <c r="G36" s="306"/>
      <c r="H36" s="307"/>
    </row>
    <row r="37" spans="2:8" ht="20.25" customHeight="1">
      <c r="B37" s="305" t="s">
        <v>244</v>
      </c>
      <c r="C37" s="306"/>
      <c r="D37" s="306"/>
      <c r="E37" s="306"/>
      <c r="F37" s="306"/>
      <c r="G37" s="306"/>
      <c r="H37" s="307"/>
    </row>
    <row r="38" spans="2:8" ht="20.25" customHeight="1">
      <c r="B38" s="305" t="s">
        <v>245</v>
      </c>
      <c r="C38" s="306"/>
      <c r="D38" s="306"/>
      <c r="E38" s="306"/>
      <c r="F38" s="306"/>
      <c r="G38" s="306"/>
      <c r="H38" s="307"/>
    </row>
    <row r="39" spans="2:8" ht="21.75" customHeight="1">
      <c r="B39" s="305" t="s">
        <v>246</v>
      </c>
      <c r="C39" s="306"/>
      <c r="D39" s="306"/>
      <c r="E39" s="306"/>
      <c r="F39" s="306"/>
      <c r="G39" s="306"/>
      <c r="H39" s="307"/>
    </row>
    <row r="40" spans="2:8" ht="22.5" customHeight="1">
      <c r="B40" s="305" t="s">
        <v>247</v>
      </c>
      <c r="C40" s="306"/>
      <c r="D40" s="306"/>
      <c r="E40" s="306"/>
      <c r="F40" s="306"/>
      <c r="G40" s="306"/>
      <c r="H40" s="307"/>
    </row>
    <row r="41" spans="2:8" ht="32.25" customHeight="1" thickBot="1">
      <c r="B41" s="308" t="s">
        <v>248</v>
      </c>
      <c r="C41" s="309"/>
      <c r="D41" s="309"/>
      <c r="E41" s="309"/>
      <c r="F41" s="309"/>
      <c r="G41" s="309"/>
      <c r="H41" s="310"/>
    </row>
  </sheetData>
  <mergeCells count="62">
    <mergeCell ref="B2:H2"/>
    <mergeCell ref="B3:H3"/>
    <mergeCell ref="B4:H4"/>
    <mergeCell ref="B6:H7"/>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B40:H40"/>
    <mergeCell ref="B41:H41"/>
    <mergeCell ref="C34:D34"/>
    <mergeCell ref="E34:F34"/>
    <mergeCell ref="B36:H36"/>
    <mergeCell ref="B37:H37"/>
    <mergeCell ref="B38:H38"/>
    <mergeCell ref="B39:H3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KL65"/>
  <sheetViews>
    <sheetView topLeftCell="A9" zoomScale="120" zoomScaleNormal="120" workbookViewId="0">
      <selection activeCell="F8" sqref="F8:F9"/>
    </sheetView>
  </sheetViews>
  <sheetFormatPr defaultColWidth="11.42578125" defaultRowHeight="1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6" max="16" width="33.42578125" customWidth="1"/>
    <col min="17" max="17" width="18.28515625" customWidth="1"/>
    <col min="19" max="19" width="13.140625" customWidth="1"/>
    <col min="21" max="21" width="17.28515625" customWidth="1"/>
    <col min="22" max="22" width="14" customWidth="1"/>
    <col min="23" max="23" width="14" bestFit="1" customWidth="1"/>
    <col min="24" max="24" width="38.7109375" customWidth="1"/>
    <col min="25" max="25" width="44.85546875" customWidth="1"/>
    <col min="26" max="26" width="4.85546875" hidden="1" customWidth="1"/>
    <col min="27" max="27" width="11.85546875" customWidth="1"/>
    <col min="28" max="28" width="11.85546875" hidden="1" customWidth="1"/>
    <col min="29" max="29" width="41.7109375" customWidth="1"/>
    <col min="30" max="30" width="4.85546875" customWidth="1"/>
    <col min="31" max="31" width="13.42578125" customWidth="1"/>
    <col min="33" max="33" width="13.42578125" customWidth="1"/>
    <col min="34" max="34" width="21.140625" customWidth="1"/>
    <col min="35" max="35" width="22.140625" customWidth="1"/>
    <col min="36" max="36" width="21.5703125" customWidth="1"/>
    <col min="37" max="37" width="16.140625" customWidth="1"/>
    <col min="38" max="38" width="17.85546875" bestFit="1" customWidth="1"/>
    <col min="39" max="39" width="12" bestFit="1" customWidth="1"/>
    <col min="41" max="298" width="11.42578125" style="25"/>
    <col min="299" max="16384" width="11.42578125" style="28"/>
  </cols>
  <sheetData>
    <row r="1" spans="1:298" s="142" customFormat="1" ht="16.5" customHeight="1">
      <c r="A1" s="387"/>
      <c r="B1" s="388"/>
      <c r="C1" s="388"/>
      <c r="D1" s="377" t="s">
        <v>249</v>
      </c>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9" t="s">
        <v>250</v>
      </c>
      <c r="AM1" s="379"/>
      <c r="AN1" s="379"/>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41"/>
      <c r="BW1" s="141"/>
      <c r="BX1" s="141"/>
      <c r="BY1" s="141"/>
      <c r="BZ1" s="141"/>
      <c r="CA1" s="141"/>
      <c r="CB1" s="141"/>
      <c r="CC1" s="141"/>
      <c r="CD1" s="141"/>
      <c r="CE1" s="141"/>
      <c r="CF1" s="141"/>
      <c r="CG1" s="141"/>
      <c r="CH1" s="141"/>
      <c r="CI1" s="141"/>
      <c r="CJ1" s="141"/>
      <c r="CK1" s="141"/>
      <c r="CL1" s="141"/>
      <c r="CM1" s="141"/>
      <c r="CN1" s="141"/>
      <c r="CO1" s="141"/>
      <c r="CP1" s="141"/>
      <c r="CQ1" s="141"/>
      <c r="CR1" s="141"/>
      <c r="CS1" s="141"/>
      <c r="CT1" s="141"/>
      <c r="CU1" s="141"/>
      <c r="CV1" s="141"/>
      <c r="CW1" s="141"/>
      <c r="CX1" s="141"/>
      <c r="CY1" s="141"/>
      <c r="CZ1" s="141"/>
      <c r="DA1" s="141"/>
      <c r="DB1" s="141"/>
      <c r="DC1" s="141"/>
      <c r="DD1" s="141"/>
      <c r="DE1" s="141"/>
      <c r="DF1" s="141"/>
      <c r="DG1" s="141"/>
      <c r="DH1" s="141"/>
      <c r="DI1" s="141"/>
      <c r="DJ1" s="141"/>
      <c r="DK1" s="141"/>
      <c r="DL1" s="141"/>
      <c r="DM1" s="141"/>
      <c r="DN1" s="141"/>
      <c r="DO1" s="141"/>
      <c r="DP1" s="141"/>
      <c r="DQ1" s="141"/>
      <c r="DR1" s="141"/>
      <c r="DS1" s="141"/>
      <c r="DT1" s="141"/>
      <c r="DU1" s="141"/>
      <c r="DV1" s="141"/>
      <c r="DW1" s="141"/>
      <c r="DX1" s="141"/>
      <c r="DY1" s="141"/>
      <c r="DZ1" s="141"/>
      <c r="EA1" s="141"/>
      <c r="EB1" s="141"/>
      <c r="EC1" s="141"/>
      <c r="ED1" s="141"/>
      <c r="EE1" s="141"/>
      <c r="EF1" s="141"/>
      <c r="EG1" s="141"/>
      <c r="EH1" s="141"/>
      <c r="EI1" s="141"/>
      <c r="EJ1" s="141"/>
      <c r="EK1" s="141"/>
      <c r="EL1" s="141"/>
      <c r="EM1" s="141"/>
      <c r="EN1" s="141"/>
      <c r="EO1" s="141"/>
      <c r="EP1" s="141"/>
      <c r="EQ1" s="141"/>
      <c r="ER1" s="141"/>
      <c r="ES1" s="141"/>
      <c r="ET1" s="141"/>
      <c r="EU1" s="141"/>
      <c r="EV1" s="141"/>
      <c r="EW1" s="141"/>
      <c r="EX1" s="141"/>
      <c r="EY1" s="141"/>
      <c r="EZ1" s="141"/>
      <c r="FA1" s="141"/>
      <c r="FB1" s="141"/>
      <c r="FC1" s="141"/>
      <c r="FD1" s="141"/>
      <c r="FE1" s="141"/>
      <c r="FF1" s="141"/>
      <c r="FG1" s="141"/>
      <c r="FH1" s="141"/>
      <c r="FI1" s="141"/>
      <c r="FJ1" s="141"/>
      <c r="FK1" s="141"/>
      <c r="FL1" s="141"/>
      <c r="FM1" s="141"/>
      <c r="FN1" s="141"/>
      <c r="FO1" s="141"/>
      <c r="FP1" s="141"/>
      <c r="FQ1" s="141"/>
      <c r="FR1" s="141"/>
      <c r="FS1" s="141"/>
      <c r="FT1" s="141"/>
      <c r="FU1" s="141"/>
      <c r="FV1" s="141"/>
      <c r="FW1" s="141"/>
      <c r="FX1" s="141"/>
      <c r="FY1" s="141"/>
      <c r="FZ1" s="141"/>
      <c r="GA1" s="141"/>
      <c r="GB1" s="141"/>
      <c r="GC1" s="141"/>
      <c r="GD1" s="141"/>
      <c r="GE1" s="141"/>
      <c r="GF1" s="141"/>
      <c r="GG1" s="141"/>
      <c r="GH1" s="141"/>
      <c r="GI1" s="141"/>
      <c r="GJ1" s="141"/>
      <c r="GK1" s="141"/>
      <c r="GL1" s="141"/>
      <c r="GM1" s="141"/>
      <c r="GN1" s="141"/>
      <c r="GO1" s="141"/>
      <c r="GP1" s="141"/>
      <c r="GQ1" s="141"/>
      <c r="GR1" s="141"/>
      <c r="GS1" s="141"/>
      <c r="GT1" s="141"/>
      <c r="GU1" s="141"/>
      <c r="GV1" s="141"/>
      <c r="GW1" s="141"/>
      <c r="GX1" s="141"/>
      <c r="GY1" s="141"/>
      <c r="GZ1" s="141"/>
      <c r="HA1" s="141"/>
      <c r="HB1" s="141"/>
      <c r="HC1" s="141"/>
      <c r="HD1" s="141"/>
      <c r="HE1" s="141"/>
      <c r="HF1" s="141"/>
      <c r="HG1" s="141"/>
      <c r="HH1" s="141"/>
      <c r="HI1" s="141"/>
      <c r="HJ1" s="141"/>
      <c r="HK1" s="141"/>
      <c r="HL1" s="141"/>
      <c r="HM1" s="141"/>
      <c r="HN1" s="141"/>
      <c r="HO1" s="141"/>
      <c r="HP1" s="141"/>
      <c r="HQ1" s="141"/>
      <c r="HR1" s="141"/>
      <c r="HS1" s="141"/>
      <c r="HT1" s="141"/>
      <c r="HU1" s="141"/>
      <c r="HV1" s="141"/>
      <c r="HW1" s="141"/>
      <c r="HX1" s="141"/>
      <c r="HY1" s="141"/>
      <c r="HZ1" s="141"/>
      <c r="IA1" s="141"/>
      <c r="IB1" s="141"/>
      <c r="IC1" s="141"/>
      <c r="ID1" s="141"/>
      <c r="IE1" s="141"/>
      <c r="IF1" s="141"/>
      <c r="IG1" s="141"/>
      <c r="IH1" s="141"/>
      <c r="II1" s="141"/>
      <c r="IJ1" s="141"/>
      <c r="IK1" s="141"/>
      <c r="IL1" s="141"/>
      <c r="IM1" s="141"/>
      <c r="IN1" s="141"/>
      <c r="IO1" s="141"/>
      <c r="IP1" s="141"/>
      <c r="IQ1" s="141"/>
      <c r="IR1" s="141"/>
      <c r="IS1" s="141"/>
      <c r="IT1" s="141"/>
      <c r="IU1" s="141"/>
      <c r="IV1" s="141"/>
      <c r="IW1" s="141"/>
      <c r="IX1" s="141"/>
      <c r="IY1" s="141"/>
      <c r="IZ1" s="141"/>
      <c r="JA1" s="141"/>
      <c r="JB1" s="141"/>
      <c r="JC1" s="141"/>
      <c r="JD1" s="141"/>
      <c r="JE1" s="141"/>
      <c r="JF1" s="141"/>
      <c r="JG1" s="141"/>
      <c r="JH1" s="141"/>
      <c r="JI1" s="141"/>
      <c r="JJ1" s="141"/>
      <c r="JK1" s="141"/>
      <c r="JL1" s="141"/>
      <c r="JM1" s="141"/>
      <c r="JN1" s="141"/>
      <c r="JO1" s="141"/>
      <c r="JP1" s="141"/>
      <c r="JQ1" s="141"/>
      <c r="JR1" s="141"/>
      <c r="JS1" s="141"/>
      <c r="JT1" s="141"/>
      <c r="JU1" s="141"/>
      <c r="JV1" s="141"/>
      <c r="JW1" s="141"/>
      <c r="JX1" s="141"/>
      <c r="JY1" s="141"/>
      <c r="JZ1" s="141"/>
      <c r="KA1" s="141"/>
      <c r="KB1" s="141"/>
      <c r="KC1" s="141"/>
      <c r="KD1" s="141"/>
      <c r="KE1" s="141"/>
      <c r="KF1" s="141"/>
      <c r="KG1" s="141"/>
      <c r="KH1" s="141"/>
      <c r="KI1" s="141"/>
      <c r="KJ1" s="141"/>
      <c r="KK1" s="141"/>
      <c r="KL1" s="141"/>
    </row>
    <row r="2" spans="1:298" s="142" customFormat="1" ht="39.75" customHeight="1">
      <c r="A2" s="389"/>
      <c r="B2" s="390"/>
      <c r="C2" s="390"/>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9"/>
      <c r="AM2" s="379"/>
      <c r="AN2" s="379"/>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row>
    <row r="3" spans="1:298" s="142" customFormat="1" ht="16.5">
      <c r="A3" s="2"/>
      <c r="B3" s="2"/>
      <c r="C3" s="220"/>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9"/>
      <c r="AM3" s="379"/>
      <c r="AN3" s="379"/>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row>
    <row r="4" spans="1:298" s="142" customFormat="1" ht="26.25" customHeight="1">
      <c r="A4" s="380" t="s">
        <v>251</v>
      </c>
      <c r="B4" s="381"/>
      <c r="C4" s="382"/>
      <c r="D4" s="383" t="s">
        <v>252</v>
      </c>
      <c r="E4" s="384"/>
      <c r="F4" s="384"/>
      <c r="G4" s="384"/>
      <c r="H4" s="384"/>
      <c r="I4" s="384"/>
      <c r="J4" s="384"/>
      <c r="K4" s="384"/>
      <c r="L4" s="384"/>
      <c r="M4" s="384"/>
      <c r="N4" s="385"/>
      <c r="O4" s="386"/>
      <c r="P4" s="386"/>
      <c r="Q4" s="386"/>
      <c r="R4" s="1"/>
      <c r="S4" s="1"/>
      <c r="T4" s="1"/>
      <c r="U4" s="212"/>
      <c r="V4" s="1"/>
      <c r="W4" s="1"/>
      <c r="X4" s="1"/>
      <c r="Y4" s="1"/>
      <c r="Z4" s="1"/>
      <c r="AA4" s="1"/>
      <c r="AB4" s="1"/>
      <c r="AC4" s="1"/>
      <c r="AD4" s="1"/>
      <c r="AE4" s="1"/>
      <c r="AF4" s="1"/>
      <c r="AG4" s="1"/>
      <c r="AH4" s="1"/>
      <c r="AI4" s="1"/>
      <c r="AJ4" s="1"/>
      <c r="AK4" s="1"/>
      <c r="AL4" s="1"/>
      <c r="AM4" s="1"/>
      <c r="AN4" s="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row>
    <row r="5" spans="1:298" s="142" customFormat="1" ht="30" customHeight="1">
      <c r="A5" s="380" t="s">
        <v>253</v>
      </c>
      <c r="B5" s="381"/>
      <c r="C5" s="382"/>
      <c r="D5" s="383" t="s">
        <v>22</v>
      </c>
      <c r="E5" s="384"/>
      <c r="F5" s="384"/>
      <c r="G5" s="384"/>
      <c r="H5" s="384"/>
      <c r="I5" s="384"/>
      <c r="J5" s="384"/>
      <c r="K5" s="384"/>
      <c r="L5" s="384"/>
      <c r="M5" s="384"/>
      <c r="N5" s="385"/>
      <c r="O5" s="1"/>
      <c r="P5" s="1"/>
      <c r="Q5" s="1"/>
      <c r="R5" s="1"/>
      <c r="S5" s="1"/>
      <c r="T5" s="1"/>
      <c r="U5" s="212"/>
      <c r="V5" s="1"/>
      <c r="W5" s="1"/>
      <c r="X5" s="1"/>
      <c r="Y5" s="1"/>
      <c r="Z5" s="1"/>
      <c r="AA5" s="1"/>
      <c r="AB5" s="1"/>
      <c r="AC5" s="1"/>
      <c r="AD5" s="1"/>
      <c r="AE5" s="1"/>
      <c r="AF5" s="1"/>
      <c r="AG5" s="1"/>
      <c r="AH5" s="1"/>
      <c r="AI5" s="1"/>
      <c r="AJ5" s="1"/>
      <c r="AK5" s="1"/>
      <c r="AL5" s="1"/>
      <c r="AM5" s="1"/>
      <c r="AN5" s="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c r="DQ5" s="141"/>
      <c r="DR5" s="141"/>
      <c r="DS5" s="141"/>
      <c r="DT5" s="141"/>
      <c r="DU5" s="141"/>
      <c r="DV5" s="141"/>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141"/>
      <c r="FA5" s="141"/>
      <c r="FB5" s="141"/>
      <c r="FC5" s="141"/>
      <c r="FD5" s="141"/>
      <c r="FE5" s="141"/>
      <c r="FF5" s="141"/>
      <c r="FG5" s="141"/>
      <c r="FH5" s="141"/>
      <c r="FI5" s="141"/>
      <c r="FJ5" s="141"/>
      <c r="FK5" s="141"/>
      <c r="FL5" s="141"/>
      <c r="FM5" s="141"/>
      <c r="FN5" s="141"/>
      <c r="FO5" s="141"/>
      <c r="FP5" s="141"/>
      <c r="FQ5" s="141"/>
      <c r="FR5" s="141"/>
      <c r="FS5" s="141"/>
      <c r="FT5" s="141"/>
      <c r="FU5" s="141"/>
      <c r="FV5" s="141"/>
      <c r="FW5" s="141"/>
      <c r="FX5" s="141"/>
      <c r="FY5" s="141"/>
      <c r="FZ5" s="141"/>
      <c r="GA5" s="141"/>
      <c r="GB5" s="141"/>
      <c r="GC5" s="141"/>
      <c r="GD5" s="141"/>
      <c r="GE5" s="141"/>
      <c r="GF5" s="141"/>
      <c r="GG5" s="141"/>
      <c r="GH5" s="141"/>
      <c r="GI5" s="141"/>
      <c r="GJ5" s="141"/>
      <c r="GK5" s="141"/>
      <c r="GL5" s="141"/>
      <c r="GM5" s="141"/>
      <c r="GN5" s="141"/>
      <c r="GO5" s="141"/>
      <c r="GP5" s="141"/>
      <c r="GQ5" s="141"/>
      <c r="GR5" s="141"/>
      <c r="GS5" s="141"/>
      <c r="GT5" s="141"/>
      <c r="GU5" s="141"/>
      <c r="GV5" s="141"/>
      <c r="GW5" s="141"/>
      <c r="GX5" s="141"/>
      <c r="GY5" s="141"/>
      <c r="GZ5" s="141"/>
      <c r="HA5" s="141"/>
      <c r="HB5" s="141"/>
      <c r="HC5" s="141"/>
      <c r="HD5" s="141"/>
      <c r="HE5" s="141"/>
      <c r="HF5" s="141"/>
      <c r="HG5" s="141"/>
      <c r="HH5" s="141"/>
      <c r="HI5" s="141"/>
      <c r="HJ5" s="141"/>
      <c r="HK5" s="141"/>
      <c r="HL5" s="141"/>
      <c r="HM5" s="141"/>
      <c r="HN5" s="141"/>
      <c r="HO5" s="141"/>
      <c r="HP5" s="141"/>
      <c r="HQ5" s="141"/>
      <c r="HR5" s="141"/>
      <c r="HS5" s="141"/>
      <c r="HT5" s="141"/>
      <c r="HU5" s="141"/>
      <c r="HV5" s="141"/>
      <c r="HW5" s="141"/>
      <c r="HX5" s="141"/>
      <c r="HY5" s="141"/>
      <c r="HZ5" s="141"/>
      <c r="IA5" s="141"/>
      <c r="IB5" s="141"/>
      <c r="IC5" s="141"/>
      <c r="ID5" s="141"/>
      <c r="IE5" s="141"/>
      <c r="IF5" s="141"/>
      <c r="IG5" s="141"/>
      <c r="IH5" s="141"/>
      <c r="II5" s="141"/>
      <c r="IJ5" s="141"/>
      <c r="IK5" s="141"/>
      <c r="IL5" s="141"/>
      <c r="IM5" s="141"/>
      <c r="IN5" s="141"/>
      <c r="IO5" s="141"/>
      <c r="IP5" s="141"/>
      <c r="IQ5" s="141"/>
      <c r="IR5" s="141"/>
      <c r="IS5" s="141"/>
      <c r="IT5" s="141"/>
      <c r="IU5" s="141"/>
      <c r="IV5" s="141"/>
      <c r="IW5" s="141"/>
      <c r="IX5" s="141"/>
      <c r="IY5" s="141"/>
      <c r="IZ5" s="141"/>
      <c r="JA5" s="141"/>
      <c r="JB5" s="141"/>
      <c r="JC5" s="141"/>
      <c r="JD5" s="141"/>
      <c r="JE5" s="141"/>
      <c r="JF5" s="141"/>
      <c r="JG5" s="141"/>
      <c r="JH5" s="141"/>
      <c r="JI5" s="141"/>
      <c r="JJ5" s="141"/>
      <c r="JK5" s="141"/>
      <c r="JL5" s="141"/>
      <c r="JM5" s="141"/>
      <c r="JN5" s="141"/>
      <c r="JO5" s="141"/>
      <c r="JP5" s="141"/>
      <c r="JQ5" s="141"/>
      <c r="JR5" s="141"/>
      <c r="JS5" s="141"/>
      <c r="JT5" s="141"/>
      <c r="JU5" s="141"/>
      <c r="JV5" s="141"/>
      <c r="JW5" s="141"/>
      <c r="JX5" s="141"/>
      <c r="JY5" s="141"/>
      <c r="JZ5" s="141"/>
      <c r="KA5" s="141"/>
      <c r="KB5" s="141"/>
      <c r="KC5" s="141"/>
      <c r="KD5" s="141"/>
      <c r="KE5" s="141"/>
      <c r="KF5" s="141"/>
      <c r="KG5" s="141"/>
      <c r="KH5" s="141"/>
      <c r="KI5" s="141"/>
      <c r="KJ5" s="141"/>
      <c r="KK5" s="141"/>
      <c r="KL5" s="141"/>
    </row>
    <row r="6" spans="1:298" s="142" customFormat="1" ht="49.5" customHeight="1">
      <c r="A6" s="380" t="s">
        <v>254</v>
      </c>
      <c r="B6" s="381"/>
      <c r="C6" s="382"/>
      <c r="D6" s="391" t="s">
        <v>255</v>
      </c>
      <c r="E6" s="392"/>
      <c r="F6" s="392"/>
      <c r="G6" s="392"/>
      <c r="H6" s="392"/>
      <c r="I6" s="392"/>
      <c r="J6" s="392"/>
      <c r="K6" s="392"/>
      <c r="L6" s="392"/>
      <c r="M6" s="392"/>
      <c r="N6" s="393"/>
      <c r="O6" s="1"/>
      <c r="P6" s="1"/>
      <c r="Q6" s="1"/>
      <c r="R6" s="1"/>
      <c r="S6" s="1"/>
      <c r="T6" s="1"/>
      <c r="U6" s="212"/>
      <c r="V6" s="1"/>
      <c r="W6" s="1"/>
      <c r="X6" s="1"/>
      <c r="Y6" s="1"/>
      <c r="Z6" s="1"/>
      <c r="AA6" s="1"/>
      <c r="AB6" s="1"/>
      <c r="AC6" s="1"/>
      <c r="AD6" s="1"/>
      <c r="AE6" s="1"/>
      <c r="AF6" s="1"/>
      <c r="AG6" s="1"/>
      <c r="AH6" s="1"/>
      <c r="AI6" s="1"/>
      <c r="AJ6" s="1"/>
      <c r="AK6" s="1"/>
      <c r="AL6" s="1"/>
      <c r="AM6" s="1"/>
      <c r="AN6" s="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141"/>
      <c r="GZ6" s="141"/>
      <c r="HA6" s="141"/>
      <c r="HB6" s="141"/>
      <c r="HC6" s="141"/>
      <c r="HD6" s="141"/>
      <c r="HE6" s="141"/>
      <c r="HF6" s="141"/>
      <c r="HG6" s="141"/>
      <c r="HH6" s="141"/>
      <c r="HI6" s="141"/>
      <c r="HJ6" s="141"/>
      <c r="HK6" s="141"/>
      <c r="HL6" s="141"/>
      <c r="HM6" s="141"/>
      <c r="HN6" s="141"/>
      <c r="HO6" s="141"/>
      <c r="HP6" s="141"/>
      <c r="HQ6" s="141"/>
      <c r="HR6" s="141"/>
      <c r="HS6" s="141"/>
      <c r="HT6" s="141"/>
      <c r="HU6" s="141"/>
      <c r="HV6" s="141"/>
      <c r="HW6" s="141"/>
      <c r="HX6" s="141"/>
      <c r="HY6" s="141"/>
      <c r="HZ6" s="141"/>
      <c r="IA6" s="141"/>
      <c r="IB6" s="141"/>
      <c r="IC6" s="141"/>
      <c r="ID6" s="141"/>
      <c r="IE6" s="141"/>
      <c r="IF6" s="141"/>
      <c r="IG6" s="141"/>
      <c r="IH6" s="141"/>
      <c r="II6" s="141"/>
      <c r="IJ6" s="141"/>
      <c r="IK6" s="141"/>
      <c r="IL6" s="141"/>
      <c r="IM6" s="141"/>
      <c r="IN6" s="141"/>
      <c r="IO6" s="141"/>
      <c r="IP6" s="141"/>
      <c r="IQ6" s="141"/>
      <c r="IR6" s="141"/>
      <c r="IS6" s="141"/>
      <c r="IT6" s="141"/>
      <c r="IU6" s="141"/>
      <c r="IV6" s="141"/>
      <c r="IW6" s="141"/>
      <c r="IX6" s="141"/>
      <c r="IY6" s="141"/>
      <c r="IZ6" s="141"/>
      <c r="JA6" s="141"/>
      <c r="JB6" s="141"/>
      <c r="JC6" s="141"/>
      <c r="JD6" s="141"/>
      <c r="JE6" s="141"/>
      <c r="JF6" s="141"/>
      <c r="JG6" s="141"/>
      <c r="JH6" s="141"/>
      <c r="JI6" s="141"/>
      <c r="JJ6" s="141"/>
      <c r="JK6" s="141"/>
      <c r="JL6" s="141"/>
      <c r="JM6" s="141"/>
      <c r="JN6" s="141"/>
      <c r="JO6" s="141"/>
      <c r="JP6" s="141"/>
      <c r="JQ6" s="141"/>
      <c r="JR6" s="141"/>
      <c r="JS6" s="141"/>
      <c r="JT6" s="141"/>
      <c r="JU6" s="141"/>
      <c r="JV6" s="141"/>
      <c r="JW6" s="141"/>
      <c r="JX6" s="141"/>
      <c r="JY6" s="141"/>
      <c r="JZ6" s="141"/>
      <c r="KA6" s="141"/>
      <c r="KB6" s="141"/>
      <c r="KC6" s="141"/>
      <c r="KD6" s="141"/>
      <c r="KE6" s="141"/>
      <c r="KF6" s="141"/>
      <c r="KG6" s="141"/>
      <c r="KH6" s="141"/>
      <c r="KI6" s="141"/>
      <c r="KJ6" s="141"/>
      <c r="KK6" s="141"/>
      <c r="KL6" s="141"/>
    </row>
    <row r="7" spans="1:298" s="142" customFormat="1" ht="16.5">
      <c r="A7" s="374" t="s">
        <v>256</v>
      </c>
      <c r="B7" s="375"/>
      <c r="C7" s="375"/>
      <c r="D7" s="375"/>
      <c r="E7" s="375"/>
      <c r="F7" s="375"/>
      <c r="G7" s="375"/>
      <c r="H7" s="376"/>
      <c r="I7" s="374" t="s">
        <v>257</v>
      </c>
      <c r="J7" s="375"/>
      <c r="K7" s="375"/>
      <c r="L7" s="375"/>
      <c r="M7" s="375"/>
      <c r="N7" s="376"/>
      <c r="O7" s="374" t="s">
        <v>258</v>
      </c>
      <c r="P7" s="375"/>
      <c r="Q7" s="375"/>
      <c r="R7" s="375"/>
      <c r="S7" s="375"/>
      <c r="T7" s="375"/>
      <c r="U7" s="375"/>
      <c r="V7" s="375"/>
      <c r="W7" s="376"/>
      <c r="X7" s="374" t="s">
        <v>259</v>
      </c>
      <c r="Y7" s="375"/>
      <c r="Z7" s="375"/>
      <c r="AA7" s="375"/>
      <c r="AB7" s="375"/>
      <c r="AC7" s="375"/>
      <c r="AD7" s="375"/>
      <c r="AE7" s="375"/>
      <c r="AF7" s="375"/>
      <c r="AG7" s="375"/>
      <c r="AH7" s="376"/>
      <c r="AI7" s="374" t="s">
        <v>260</v>
      </c>
      <c r="AJ7" s="375"/>
      <c r="AK7" s="375"/>
      <c r="AL7" s="375"/>
      <c r="AM7" s="375"/>
      <c r="AN7" s="394"/>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1"/>
      <c r="FN7" s="141"/>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1"/>
      <c r="IT7" s="141"/>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row>
    <row r="8" spans="1:298" s="142" customFormat="1" ht="16.5" customHeight="1">
      <c r="A8" s="368" t="s">
        <v>261</v>
      </c>
      <c r="B8" s="368" t="s">
        <v>262</v>
      </c>
      <c r="C8" s="370" t="s">
        <v>203</v>
      </c>
      <c r="D8" s="365" t="s">
        <v>205</v>
      </c>
      <c r="E8" s="365" t="s">
        <v>207</v>
      </c>
      <c r="F8" s="372" t="s">
        <v>209</v>
      </c>
      <c r="G8" s="358" t="s">
        <v>211</v>
      </c>
      <c r="H8" s="365" t="s">
        <v>263</v>
      </c>
      <c r="I8" s="366" t="s">
        <v>264</v>
      </c>
      <c r="J8" s="367" t="s">
        <v>265</v>
      </c>
      <c r="K8" s="358" t="s">
        <v>266</v>
      </c>
      <c r="L8" s="358" t="s">
        <v>267</v>
      </c>
      <c r="M8" s="367" t="s">
        <v>265</v>
      </c>
      <c r="N8" s="365" t="s">
        <v>217</v>
      </c>
      <c r="O8" s="362" t="s">
        <v>268</v>
      </c>
      <c r="P8" s="357" t="s">
        <v>219</v>
      </c>
      <c r="Q8" s="358" t="s">
        <v>221</v>
      </c>
      <c r="R8" s="357" t="s">
        <v>269</v>
      </c>
      <c r="S8" s="357"/>
      <c r="T8" s="357"/>
      <c r="U8" s="357"/>
      <c r="V8" s="357"/>
      <c r="W8" s="357"/>
      <c r="X8" s="361" t="s">
        <v>270</v>
      </c>
      <c r="Y8" s="362" t="s">
        <v>271</v>
      </c>
      <c r="Z8" s="362" t="s">
        <v>265</v>
      </c>
      <c r="AA8" s="217"/>
      <c r="AB8" s="217"/>
      <c r="AC8" s="362" t="s">
        <v>272</v>
      </c>
      <c r="AD8" s="362" t="s">
        <v>265</v>
      </c>
      <c r="AE8" s="217"/>
      <c r="AF8" s="217"/>
      <c r="AG8" s="361" t="s">
        <v>273</v>
      </c>
      <c r="AH8" s="362" t="s">
        <v>237</v>
      </c>
      <c r="AI8" s="357" t="s">
        <v>260</v>
      </c>
      <c r="AJ8" s="357" t="s">
        <v>274</v>
      </c>
      <c r="AK8" s="357" t="s">
        <v>275</v>
      </c>
      <c r="AL8" s="357" t="s">
        <v>276</v>
      </c>
      <c r="AM8" s="359" t="s">
        <v>277</v>
      </c>
      <c r="AN8" s="359" t="s">
        <v>241</v>
      </c>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1"/>
      <c r="FZ8" s="141"/>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1"/>
      <c r="HS8" s="141"/>
      <c r="HT8" s="141"/>
      <c r="HU8" s="141"/>
      <c r="HV8" s="141"/>
      <c r="HW8" s="141"/>
      <c r="HX8" s="141"/>
      <c r="HY8" s="141"/>
      <c r="HZ8" s="141"/>
      <c r="IA8" s="141"/>
      <c r="IB8" s="141"/>
      <c r="IC8" s="141"/>
      <c r="ID8" s="141"/>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1"/>
      <c r="JW8" s="141"/>
      <c r="JX8" s="141"/>
      <c r="JY8" s="141"/>
      <c r="JZ8" s="141"/>
      <c r="KA8" s="141"/>
      <c r="KB8" s="141"/>
      <c r="KC8" s="141"/>
      <c r="KD8" s="141"/>
      <c r="KE8" s="141"/>
      <c r="KF8" s="141"/>
      <c r="KG8" s="141"/>
      <c r="KH8" s="141"/>
      <c r="KI8" s="141"/>
      <c r="KJ8" s="141"/>
      <c r="KK8" s="141"/>
      <c r="KL8" s="141"/>
    </row>
    <row r="9" spans="1:298" s="144" customFormat="1" ht="94.5" customHeight="1">
      <c r="A9" s="369"/>
      <c r="B9" s="373"/>
      <c r="C9" s="371"/>
      <c r="D9" s="358"/>
      <c r="E9" s="358"/>
      <c r="F9" s="371"/>
      <c r="G9" s="366"/>
      <c r="H9" s="358"/>
      <c r="I9" s="366"/>
      <c r="J9" s="367"/>
      <c r="K9" s="366"/>
      <c r="L9" s="366"/>
      <c r="M9" s="367"/>
      <c r="N9" s="358"/>
      <c r="O9" s="363"/>
      <c r="P9" s="358"/>
      <c r="Q9" s="366"/>
      <c r="R9" s="132" t="s">
        <v>278</v>
      </c>
      <c r="S9" s="132" t="s">
        <v>279</v>
      </c>
      <c r="T9" s="132" t="s">
        <v>280</v>
      </c>
      <c r="U9" s="132" t="s">
        <v>281</v>
      </c>
      <c r="V9" s="132" t="s">
        <v>282</v>
      </c>
      <c r="W9" s="132" t="s">
        <v>283</v>
      </c>
      <c r="X9" s="362"/>
      <c r="Y9" s="364"/>
      <c r="Z9" s="364"/>
      <c r="AA9" s="219" t="s">
        <v>284</v>
      </c>
      <c r="AB9" s="219" t="s">
        <v>265</v>
      </c>
      <c r="AC9" s="364"/>
      <c r="AD9" s="364"/>
      <c r="AE9" s="218" t="s">
        <v>272</v>
      </c>
      <c r="AF9" s="218" t="s">
        <v>265</v>
      </c>
      <c r="AG9" s="362"/>
      <c r="AH9" s="363"/>
      <c r="AI9" s="358"/>
      <c r="AJ9" s="358"/>
      <c r="AK9" s="358"/>
      <c r="AL9" s="358"/>
      <c r="AM9" s="360"/>
      <c r="AN9" s="360"/>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3"/>
      <c r="FZ9" s="143"/>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3"/>
      <c r="HS9" s="143"/>
      <c r="HT9" s="143"/>
      <c r="HU9" s="143"/>
      <c r="HV9" s="143"/>
      <c r="HW9" s="143"/>
      <c r="HX9" s="143"/>
      <c r="HY9" s="143"/>
      <c r="HZ9" s="143"/>
      <c r="IA9" s="143"/>
      <c r="IB9" s="143"/>
      <c r="IC9" s="143"/>
      <c r="ID9" s="143"/>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3"/>
      <c r="JW9" s="143"/>
      <c r="JX9" s="143"/>
      <c r="JY9" s="143"/>
      <c r="JZ9" s="143"/>
      <c r="KA9" s="143"/>
      <c r="KB9" s="143"/>
      <c r="KC9" s="143"/>
      <c r="KD9" s="143"/>
      <c r="KE9" s="143"/>
      <c r="KF9" s="143"/>
      <c r="KG9" s="143"/>
      <c r="KH9" s="143"/>
      <c r="KI9" s="143"/>
      <c r="KJ9" s="143"/>
      <c r="KK9" s="143"/>
      <c r="KL9" s="143"/>
    </row>
    <row r="10" spans="1:298" ht="117.75" customHeight="1">
      <c r="A10" s="347">
        <v>1</v>
      </c>
      <c r="B10" s="344" t="s">
        <v>285</v>
      </c>
      <c r="C10" s="347" t="s">
        <v>286</v>
      </c>
      <c r="D10" s="352" t="s">
        <v>287</v>
      </c>
      <c r="E10" s="347" t="s">
        <v>288</v>
      </c>
      <c r="F10" s="352" t="s">
        <v>289</v>
      </c>
      <c r="G10" s="347" t="s">
        <v>290</v>
      </c>
      <c r="H10" s="356">
        <v>72000</v>
      </c>
      <c r="I10" s="353" t="str">
        <f>IF(H10&lt;=2,'Tabla probabilidad'!$B$5,IF(H10&lt;=24,'Tabla probabilidad'!$B$6,IF(H10&lt;=500,'Tabla probabilidad'!$B$7,IF(H10&lt;=5000,'Tabla probabilidad'!$B$8,IF(H10&gt;5000,'Tabla probabilidad'!$B$9)))))</f>
        <v>Muy Alta</v>
      </c>
      <c r="J10" s="354">
        <f>IF(H10&lt;=2,'Tabla probabilidad'!$D$5,IF(H10&lt;=24,'Tabla probabilidad'!$D$6,IF(H10&lt;=500,'Tabla probabilidad'!$D$7,IF(H10&lt;=5000,'Tabla probabilidad'!$D$8,IF(H10&gt;5000,'Tabla probabilidad'!$D$9)))))</f>
        <v>1</v>
      </c>
      <c r="K10" s="347" t="s">
        <v>291</v>
      </c>
      <c r="L10" s="347"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Mayor</v>
      </c>
      <c r="M10" s="347"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80%</v>
      </c>
      <c r="N10" s="347" t="str">
        <f>VLOOKUP((I10&amp;L10),Hoja1!$B$4:$C$28,2,0)</f>
        <v xml:space="preserve">Alto </v>
      </c>
      <c r="O10" s="152">
        <v>1</v>
      </c>
      <c r="P10" s="210" t="s">
        <v>292</v>
      </c>
      <c r="Q10" s="152" t="str">
        <f t="shared" ref="Q10:Q54" si="0">IF(R10="Preventivo","Probabilidad",IF(R10="Detectivo","Probabilidad", IF(R10="Correctivo","Impacto")))</f>
        <v>Probabilidad</v>
      </c>
      <c r="R10" s="152" t="s">
        <v>293</v>
      </c>
      <c r="S10" s="152" t="s">
        <v>294</v>
      </c>
      <c r="T10" s="153">
        <f>VLOOKUP(R10&amp;S10,Hoja1!$Q$4:$R$9,2,0)</f>
        <v>0.45</v>
      </c>
      <c r="U10" s="152" t="s">
        <v>295</v>
      </c>
      <c r="V10" s="152" t="s">
        <v>296</v>
      </c>
      <c r="W10" s="152" t="s">
        <v>297</v>
      </c>
      <c r="X10" s="153">
        <f>IF(Q10="Probabilidad",($J$10*T10),IF(Q10="Impacto"," "))</f>
        <v>0.45</v>
      </c>
      <c r="Y10" s="153" t="str">
        <f>IF(Z10&lt;=20%,'Tabla probabilidad'!$B$5,IF(Z10&lt;=40%,'Tabla probabilidad'!$B$6,IF(Z10&lt;=60%,'Tabla probabilidad'!$B$7,IF(Z10&lt;=80%,'Tabla probabilidad'!$B$8,IF(Z10&lt;=100%,'Tabla probabilidad'!$B$9)))))</f>
        <v>Media</v>
      </c>
      <c r="Z10" s="153">
        <f>IF(R10="Preventivo",($J$10-($J$10*T10)),IF(R10="Detectivo",($J$10-($J$10*T10)),IF(R10="Correctivo",($J$10))))</f>
        <v>0.55000000000000004</v>
      </c>
      <c r="AA10" s="349" t="str">
        <f>IF(AB10&lt;=20%,'Tabla probabilidad'!$B$5,IF(AB10&lt;=40%,'Tabla probabilidad'!$B$6,IF(AB10&lt;=60%,'Tabla probabilidad'!$B$7,IF(AB10&lt;=80%,'Tabla probabilidad'!$B$8,IF(AB10&lt;=100%,'Tabla probabilidad'!$B$9)))))</f>
        <v>Media</v>
      </c>
      <c r="AB10" s="349">
        <f>AVERAGE(Z10:Z14)</f>
        <v>0.55000000000000004</v>
      </c>
      <c r="AC10" s="153" t="str">
        <f t="shared" ref="AC10:AC54" si="1">IF(AD10&lt;=20%,"Leve",IF(AD10&lt;=40%,"Menor",IF(AD10&lt;=60%,"Moderado",IF(AD10&lt;=80%,"Mayor",IF(AD10&lt;=100%,"Catastrófico")))))</f>
        <v>Mayor</v>
      </c>
      <c r="AD10" s="153">
        <f>IF(Q10="Probabilidad",(($M$10-0)),IF(Q10="Impacto",($M$10-($M$10*T10))))</f>
        <v>0.8</v>
      </c>
      <c r="AE10" s="349" t="str">
        <f>IF(AF10&lt;=20%,"Leve",IF(AF10&lt;=40%,"Menor",IF(AF10&lt;=60%,"Moderado",IF(AF10&lt;=80%,"Mayor",IF(AF10&lt;=100%,"Catastrófico")))))</f>
        <v>Mayor</v>
      </c>
      <c r="AF10" s="349">
        <f>AVERAGE(AD10:AD14)</f>
        <v>0.8</v>
      </c>
      <c r="AG10" s="344" t="str">
        <f>VLOOKUP(AA10&amp;AE10,Hoja1!$B$4:$C$28,2,0)</f>
        <v xml:space="preserve">Alto </v>
      </c>
      <c r="AH10" s="347" t="s">
        <v>298</v>
      </c>
      <c r="AI10" s="347" t="s">
        <v>299</v>
      </c>
      <c r="AJ10" s="347" t="s">
        <v>300</v>
      </c>
      <c r="AK10" s="355">
        <v>44253</v>
      </c>
      <c r="AL10" s="355">
        <v>44475</v>
      </c>
      <c r="AM10" s="347" t="s">
        <v>301</v>
      </c>
      <c r="AN10" s="347" t="s">
        <v>302</v>
      </c>
    </row>
    <row r="11" spans="1:298" ht="92.25" customHeight="1">
      <c r="A11" s="347"/>
      <c r="B11" s="345"/>
      <c r="C11" s="347"/>
      <c r="D11" s="352"/>
      <c r="E11" s="347"/>
      <c r="F11" s="352"/>
      <c r="G11" s="347"/>
      <c r="H11" s="356"/>
      <c r="I11" s="353"/>
      <c r="J11" s="354"/>
      <c r="K11" s="347"/>
      <c r="L11" s="348"/>
      <c r="M11" s="348"/>
      <c r="N11" s="347"/>
      <c r="O11" s="152">
        <v>2</v>
      </c>
      <c r="P11" s="210" t="s">
        <v>303</v>
      </c>
      <c r="Q11" s="152" t="str">
        <f t="shared" si="0"/>
        <v>Probabilidad</v>
      </c>
      <c r="R11" s="152" t="s">
        <v>293</v>
      </c>
      <c r="S11" s="152" t="s">
        <v>294</v>
      </c>
      <c r="T11" s="153">
        <f>VLOOKUP(R11&amp;S11,Hoja1!$Q$4:$R$9,2,0)</f>
        <v>0.45</v>
      </c>
      <c r="U11" s="152" t="s">
        <v>295</v>
      </c>
      <c r="V11" s="152" t="s">
        <v>296</v>
      </c>
      <c r="W11" s="152" t="s">
        <v>297</v>
      </c>
      <c r="X11" s="153">
        <f>IF(Q11="Probabilidad",($J$10*T11),IF(Q11="Impacto"," "))</f>
        <v>0.45</v>
      </c>
      <c r="Y11" s="153" t="str">
        <f>IF(Z11&lt;=20%,'Tabla probabilidad'!$B$5,IF(Z11&lt;=40%,'Tabla probabilidad'!$B$6,IF(Z11&lt;=60%,'Tabla probabilidad'!$B$7,IF(Z11&lt;=80%,'Tabla probabilidad'!$B$8,IF(Z11&lt;=100%,'Tabla probabilidad'!$B$9)))))</f>
        <v>Media</v>
      </c>
      <c r="Z11" s="153">
        <f t="shared" ref="Z11:Z14" si="2">IF(R11="Preventivo",($J$10-($J$10*T11)),IF(R11="Detectivo",($J$10-($J$10*T11)),IF(R11="Correctivo",($J$10))))</f>
        <v>0.55000000000000004</v>
      </c>
      <c r="AA11" s="350"/>
      <c r="AB11" s="350"/>
      <c r="AC11" s="153" t="str">
        <f t="shared" si="1"/>
        <v>Mayor</v>
      </c>
      <c r="AD11" s="153">
        <f>IF(Q11="Probabilidad",(($M$10-0)),IF(Q11="Impacto",($M$10-($M$10*T11))))</f>
        <v>0.8</v>
      </c>
      <c r="AE11" s="350"/>
      <c r="AF11" s="350"/>
      <c r="AG11" s="345"/>
      <c r="AH11" s="347"/>
      <c r="AI11" s="347"/>
      <c r="AJ11" s="347"/>
      <c r="AK11" s="347"/>
      <c r="AL11" s="347"/>
      <c r="AM11" s="347"/>
      <c r="AN11" s="347"/>
    </row>
    <row r="12" spans="1:298" ht="86.25" customHeight="1">
      <c r="A12" s="347"/>
      <c r="B12" s="345"/>
      <c r="C12" s="347"/>
      <c r="D12" s="352"/>
      <c r="E12" s="347"/>
      <c r="F12" s="352"/>
      <c r="G12" s="347"/>
      <c r="H12" s="356"/>
      <c r="I12" s="353"/>
      <c r="J12" s="354"/>
      <c r="K12" s="347"/>
      <c r="L12" s="348"/>
      <c r="M12" s="348"/>
      <c r="N12" s="347"/>
      <c r="O12" s="152">
        <v>3</v>
      </c>
      <c r="P12" s="210" t="s">
        <v>304</v>
      </c>
      <c r="Q12" s="152" t="str">
        <f t="shared" si="0"/>
        <v>Probabilidad</v>
      </c>
      <c r="R12" s="152" t="s">
        <v>293</v>
      </c>
      <c r="S12" s="152" t="s">
        <v>294</v>
      </c>
      <c r="T12" s="153">
        <f>VLOOKUP(R12&amp;S12,Hoja1!$Q$4:$R$9,2,0)</f>
        <v>0.45</v>
      </c>
      <c r="U12" s="152" t="s">
        <v>295</v>
      </c>
      <c r="V12" s="152" t="s">
        <v>296</v>
      </c>
      <c r="W12" s="152" t="s">
        <v>297</v>
      </c>
      <c r="X12" s="153">
        <f t="shared" ref="X12:X14" si="3">IF(Q12="Probabilidad",($J$10*T12),IF(Q12="Impacto"," "))</f>
        <v>0.45</v>
      </c>
      <c r="Y12" s="153" t="str">
        <f>IF(Z12&lt;=20%,'Tabla probabilidad'!$B$5,IF(Z12&lt;=40%,'Tabla probabilidad'!$B$6,IF(Z12&lt;=60%,'Tabla probabilidad'!$B$7,IF(Z12&lt;=80%,'Tabla probabilidad'!$B$8,IF(Z12&lt;=100%,'Tabla probabilidad'!$B$9)))))</f>
        <v>Media</v>
      </c>
      <c r="Z12" s="153">
        <f t="shared" si="2"/>
        <v>0.55000000000000004</v>
      </c>
      <c r="AA12" s="350"/>
      <c r="AB12" s="350"/>
      <c r="AC12" s="153" t="str">
        <f t="shared" si="1"/>
        <v>Mayor</v>
      </c>
      <c r="AD12" s="153">
        <f>IF(Q12="Probabilidad",(($M$10-0)),IF(Q12="Impacto",($M$10-($M$10*T12))))</f>
        <v>0.8</v>
      </c>
      <c r="AE12" s="350"/>
      <c r="AF12" s="350"/>
      <c r="AG12" s="345"/>
      <c r="AH12" s="347"/>
      <c r="AI12" s="347"/>
      <c r="AJ12" s="347"/>
      <c r="AK12" s="347"/>
      <c r="AL12" s="347"/>
      <c r="AM12" s="347"/>
      <c r="AN12" s="347"/>
    </row>
    <row r="13" spans="1:298" ht="112.5" customHeight="1">
      <c r="A13" s="347"/>
      <c r="B13" s="345"/>
      <c r="C13" s="347"/>
      <c r="D13" s="352"/>
      <c r="E13" s="347"/>
      <c r="F13" s="352"/>
      <c r="G13" s="347"/>
      <c r="H13" s="356"/>
      <c r="I13" s="353"/>
      <c r="J13" s="354"/>
      <c r="K13" s="347"/>
      <c r="L13" s="348"/>
      <c r="M13" s="348"/>
      <c r="N13" s="347"/>
      <c r="O13" s="152">
        <v>4</v>
      </c>
      <c r="P13" s="210" t="s">
        <v>305</v>
      </c>
      <c r="Q13" s="152" t="str">
        <f t="shared" si="0"/>
        <v>Probabilidad</v>
      </c>
      <c r="R13" s="152" t="s">
        <v>293</v>
      </c>
      <c r="S13" s="152" t="s">
        <v>294</v>
      </c>
      <c r="T13" s="153">
        <f>VLOOKUP(R13&amp;S13,Hoja1!$Q$4:$R$9,2,0)</f>
        <v>0.45</v>
      </c>
      <c r="U13" s="152" t="s">
        <v>295</v>
      </c>
      <c r="V13" s="152" t="s">
        <v>296</v>
      </c>
      <c r="W13" s="152" t="s">
        <v>297</v>
      </c>
      <c r="X13" s="153">
        <f t="shared" si="3"/>
        <v>0.45</v>
      </c>
      <c r="Y13" s="153" t="str">
        <f>IF(Z13&lt;=20%,'Tabla probabilidad'!$B$5,IF(Z13&lt;=40%,'Tabla probabilidad'!$B$6,IF(Z13&lt;=60%,'Tabla probabilidad'!$B$7,IF(Z13&lt;=80%,'Tabla probabilidad'!$B$8,IF(Z13&lt;=100%,'Tabla probabilidad'!$B$9)))))</f>
        <v>Media</v>
      </c>
      <c r="Z13" s="153">
        <f t="shared" si="2"/>
        <v>0.55000000000000004</v>
      </c>
      <c r="AA13" s="350"/>
      <c r="AB13" s="350"/>
      <c r="AC13" s="153" t="str">
        <f t="shared" si="1"/>
        <v>Mayor</v>
      </c>
      <c r="AD13" s="153">
        <f>IF(Q13="Probabilidad",(($M$10-0)),IF(Q13="Impacto",($M$10-($M$10*T13))))</f>
        <v>0.8</v>
      </c>
      <c r="AE13" s="350"/>
      <c r="AF13" s="350"/>
      <c r="AG13" s="345"/>
      <c r="AH13" s="347"/>
      <c r="AI13" s="347"/>
      <c r="AJ13" s="347"/>
      <c r="AK13" s="347"/>
      <c r="AL13" s="347"/>
      <c r="AM13" s="347"/>
      <c r="AN13" s="347"/>
    </row>
    <row r="14" spans="1:298" ht="115.5" customHeight="1">
      <c r="A14" s="347"/>
      <c r="B14" s="346"/>
      <c r="C14" s="347"/>
      <c r="D14" s="352"/>
      <c r="E14" s="347"/>
      <c r="F14" s="352"/>
      <c r="G14" s="347"/>
      <c r="H14" s="356"/>
      <c r="I14" s="353"/>
      <c r="J14" s="354"/>
      <c r="K14" s="347"/>
      <c r="L14" s="348"/>
      <c r="M14" s="348"/>
      <c r="N14" s="347"/>
      <c r="O14" s="152">
        <v>5</v>
      </c>
      <c r="P14" s="206" t="s">
        <v>306</v>
      </c>
      <c r="Q14" s="152" t="str">
        <f t="shared" si="0"/>
        <v>Probabilidad</v>
      </c>
      <c r="R14" s="152" t="s">
        <v>293</v>
      </c>
      <c r="S14" s="152" t="s">
        <v>294</v>
      </c>
      <c r="T14" s="153">
        <f>VLOOKUP(R14&amp;S14,Hoja1!$Q$4:$R$9,2,0)</f>
        <v>0.45</v>
      </c>
      <c r="U14" s="152" t="s">
        <v>295</v>
      </c>
      <c r="V14" s="152" t="s">
        <v>296</v>
      </c>
      <c r="W14" s="152" t="s">
        <v>297</v>
      </c>
      <c r="X14" s="153">
        <f t="shared" si="3"/>
        <v>0.45</v>
      </c>
      <c r="Y14" s="153" t="str">
        <f>IF(Z14&lt;=20%,'Tabla probabilidad'!$B$5,IF(Z14&lt;=40%,'Tabla probabilidad'!$B$6,IF(Z14&lt;=60%,'Tabla probabilidad'!$B$7,IF(Z14&lt;=80%,'Tabla probabilidad'!$B$8,IF(Z14&lt;=100%,'Tabla probabilidad'!$B$9)))))</f>
        <v>Media</v>
      </c>
      <c r="Z14" s="153">
        <f t="shared" si="2"/>
        <v>0.55000000000000004</v>
      </c>
      <c r="AA14" s="351"/>
      <c r="AB14" s="351"/>
      <c r="AC14" s="153" t="str">
        <f t="shared" si="1"/>
        <v>Mayor</v>
      </c>
      <c r="AD14" s="153">
        <f>IF(Q14="Probabilidad",(($M$10-0)),IF(Q14="Impacto",($M$10-($M$10*T14))))</f>
        <v>0.8</v>
      </c>
      <c r="AE14" s="351"/>
      <c r="AF14" s="351"/>
      <c r="AG14" s="346"/>
      <c r="AH14" s="347"/>
      <c r="AI14" s="347"/>
      <c r="AJ14" s="347"/>
      <c r="AK14" s="347"/>
      <c r="AL14" s="347"/>
      <c r="AM14" s="347"/>
      <c r="AN14" s="347"/>
    </row>
    <row r="15" spans="1:298" ht="75.75" customHeight="1">
      <c r="A15" s="347">
        <v>2</v>
      </c>
      <c r="B15" s="344" t="s">
        <v>307</v>
      </c>
      <c r="C15" s="347" t="s">
        <v>286</v>
      </c>
      <c r="D15" s="341" t="s">
        <v>308</v>
      </c>
      <c r="E15" s="344" t="s">
        <v>309</v>
      </c>
      <c r="F15" s="344" t="s">
        <v>310</v>
      </c>
      <c r="G15" s="347" t="s">
        <v>290</v>
      </c>
      <c r="H15" s="395">
        <v>408</v>
      </c>
      <c r="I15" s="353" t="str">
        <f>IF(H15&lt;=2,'Tabla probabilidad'!$B$5,IF(H15&lt;=24,'Tabla probabilidad'!$B$6,IF(H15&lt;=500,'Tabla probabilidad'!$B$7,IF(H15&lt;=5000,'Tabla probabilidad'!$B$8,IF(H15&gt;5000,'Tabla probabilidad'!$B$9)))))</f>
        <v>Media</v>
      </c>
      <c r="J15" s="354">
        <f>IF(H15&lt;=2,'Tabla probabilidad'!$D$5,IF(H15&lt;=24,'Tabla probabilidad'!$D$6,IF(H15&lt;=500,'Tabla probabilidad'!$D$7,IF(H15&lt;=5000,'Tabla probabilidad'!$D$8,IF(H15&gt;5000,'Tabla probabilidad'!$D$9)))))</f>
        <v>0.6</v>
      </c>
      <c r="K15" s="347" t="s">
        <v>311</v>
      </c>
      <c r="L15" s="347"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347"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347" t="str">
        <f>VLOOKUP((I15&amp;L15),Hoja1!$B$4:$C$28,2,0)</f>
        <v>Moderado</v>
      </c>
      <c r="O15" s="152">
        <v>1</v>
      </c>
      <c r="P15" s="210" t="s">
        <v>312</v>
      </c>
      <c r="Q15" s="152" t="str">
        <f t="shared" si="0"/>
        <v>Probabilidad</v>
      </c>
      <c r="R15" s="152" t="s">
        <v>293</v>
      </c>
      <c r="S15" s="152" t="s">
        <v>294</v>
      </c>
      <c r="T15" s="153">
        <f>VLOOKUP(R15&amp;S15,Hoja1!$Q$4:$R$9,2,0)</f>
        <v>0.45</v>
      </c>
      <c r="U15" s="152" t="s">
        <v>295</v>
      </c>
      <c r="V15" s="152" t="s">
        <v>296</v>
      </c>
      <c r="W15" s="152" t="s">
        <v>297</v>
      </c>
      <c r="X15" s="153">
        <f>IF(Q15="Probabilidad",($J$15*T15),IF(Q15="Impacto"," "))</f>
        <v>0.27</v>
      </c>
      <c r="Y15" s="153" t="str">
        <f>IF(Z15&lt;=20%,'Tabla probabilidad'!$B$5,IF(Z15&lt;=40%,'Tabla probabilidad'!$B$6,IF(Z15&lt;=60%,'Tabla probabilidad'!$B$7,IF(Z15&lt;=80%,'Tabla probabilidad'!$B$8,IF(Z15&lt;=100%,'Tabla probabilidad'!$B$9)))))</f>
        <v>Baja</v>
      </c>
      <c r="Z15" s="153">
        <f>IF(R15="Preventivo",($J$15-($J$15*T15)),IF(R15="Detectivo",($J$15-($J$15*T15)),IF(R15="Correctivo",($J$15))))</f>
        <v>0.32999999999999996</v>
      </c>
      <c r="AA15" s="349" t="str">
        <f>IF(AB15&lt;=20%,'Tabla probabilidad'!$B$5,IF(AB15&lt;=40%,'Tabla probabilidad'!$B$6,IF(AB15&lt;=60%,'Tabla probabilidad'!$B$7,IF(AB15&lt;=80%,'Tabla probabilidad'!$B$8,IF(AB15&lt;=100%,'Tabla probabilidad'!$B$9)))))</f>
        <v>Baja</v>
      </c>
      <c r="AB15" s="349">
        <f>AVERAGE(Z15:Z19)</f>
        <v>0.32999999999999996</v>
      </c>
      <c r="AC15" s="153" t="str">
        <f t="shared" si="1"/>
        <v>Leve</v>
      </c>
      <c r="AD15" s="153">
        <f>IF(Q15="Probabilidad",(($M$15-0)),IF(Q15="Impacto",($M$15-($M$15*T15))))</f>
        <v>0.2</v>
      </c>
      <c r="AE15" s="349" t="str">
        <f>IF(AF15&lt;=20%,"Leve",IF(AF15&lt;=40%,"Menor",IF(AF15&lt;=60%,"Moderado",IF(AF15&lt;=80%,"Mayor",IF(AF15&lt;=100%,"Catastrófico")))))</f>
        <v>Leve</v>
      </c>
      <c r="AF15" s="349">
        <f>AVERAGE(AD15:AD19)</f>
        <v>0.2</v>
      </c>
      <c r="AG15" s="344" t="str">
        <f>VLOOKUP(AA15&amp;AE15,Hoja1!$B$4:$C$28,2,0)</f>
        <v>Bajo</v>
      </c>
      <c r="AH15" s="347" t="s">
        <v>313</v>
      </c>
      <c r="AI15" s="347" t="s">
        <v>314</v>
      </c>
      <c r="AJ15" s="347" t="s">
        <v>314</v>
      </c>
      <c r="AK15" s="355" t="s">
        <v>314</v>
      </c>
      <c r="AL15" s="347" t="s">
        <v>314</v>
      </c>
      <c r="AM15" s="347" t="s">
        <v>314</v>
      </c>
      <c r="AN15" s="347"/>
    </row>
    <row r="16" spans="1:298" ht="47.25" customHeight="1">
      <c r="A16" s="347"/>
      <c r="B16" s="345"/>
      <c r="C16" s="347"/>
      <c r="D16" s="342"/>
      <c r="E16" s="345"/>
      <c r="F16" s="345"/>
      <c r="G16" s="347"/>
      <c r="H16" s="396"/>
      <c r="I16" s="353"/>
      <c r="J16" s="354"/>
      <c r="K16" s="347"/>
      <c r="L16" s="348"/>
      <c r="M16" s="348"/>
      <c r="N16" s="347"/>
      <c r="O16" s="152">
        <v>2</v>
      </c>
      <c r="P16" s="210" t="s">
        <v>315</v>
      </c>
      <c r="Q16" s="152" t="str">
        <f t="shared" si="0"/>
        <v>Probabilidad</v>
      </c>
      <c r="R16" s="152" t="s">
        <v>293</v>
      </c>
      <c r="S16" s="152" t="s">
        <v>294</v>
      </c>
      <c r="T16" s="153">
        <f>VLOOKUP(R16&amp;S16,Hoja1!$Q$4:$R$9,2,0)</f>
        <v>0.45</v>
      </c>
      <c r="U16" s="152" t="s">
        <v>295</v>
      </c>
      <c r="V16" s="152" t="s">
        <v>296</v>
      </c>
      <c r="W16" s="152" t="s">
        <v>297</v>
      </c>
      <c r="X16" s="153">
        <f>IF(Q16="Probabilidad",($J$15*T16),IF(Q16="Impacto"," "))</f>
        <v>0.27</v>
      </c>
      <c r="Y16" s="153" t="str">
        <f>IF(Z16&lt;=20%,'Tabla probabilidad'!$B$5,IF(Z16&lt;=40%,'Tabla probabilidad'!$B$6,IF(Z16&lt;=60%,'Tabla probabilidad'!$B$7,IF(Z16&lt;=80%,'Tabla probabilidad'!$B$8,IF(Z16&lt;=100%,'Tabla probabilidad'!$B$9)))))</f>
        <v>Baja</v>
      </c>
      <c r="Z16" s="153">
        <f t="shared" ref="Z16:Z19" si="4">IF(R16="Preventivo",($J$15-($J$15*T16)),IF(R16="Detectivo",($J$15-($J$15*T16)),IF(R16="Correctivo",($J$15))))</f>
        <v>0.32999999999999996</v>
      </c>
      <c r="AA16" s="350"/>
      <c r="AB16" s="350"/>
      <c r="AC16" s="153" t="str">
        <f t="shared" si="1"/>
        <v>Leve</v>
      </c>
      <c r="AD16" s="153">
        <f t="shared" ref="AD16:AD19" si="5">IF(Q16="Probabilidad",(($M$15-0)),IF(Q16="Impacto",($M$15-($M$15*T16))))</f>
        <v>0.2</v>
      </c>
      <c r="AE16" s="350"/>
      <c r="AF16" s="350"/>
      <c r="AG16" s="345"/>
      <c r="AH16" s="347"/>
      <c r="AI16" s="347"/>
      <c r="AJ16" s="347"/>
      <c r="AK16" s="347"/>
      <c r="AL16" s="347"/>
      <c r="AM16" s="347"/>
      <c r="AN16" s="347"/>
    </row>
    <row r="17" spans="1:40" ht="62.25" customHeight="1">
      <c r="A17" s="347"/>
      <c r="B17" s="345"/>
      <c r="C17" s="347"/>
      <c r="D17" s="342"/>
      <c r="E17" s="345"/>
      <c r="F17" s="345"/>
      <c r="G17" s="347"/>
      <c r="H17" s="396"/>
      <c r="I17" s="353"/>
      <c r="J17" s="354"/>
      <c r="K17" s="347"/>
      <c r="L17" s="348"/>
      <c r="M17" s="348"/>
      <c r="N17" s="347"/>
      <c r="O17" s="152">
        <v>3</v>
      </c>
      <c r="P17" s="210" t="s">
        <v>316</v>
      </c>
      <c r="Q17" s="152" t="str">
        <f t="shared" si="0"/>
        <v>Probabilidad</v>
      </c>
      <c r="R17" s="152" t="s">
        <v>293</v>
      </c>
      <c r="S17" s="152" t="s">
        <v>294</v>
      </c>
      <c r="T17" s="153">
        <f>VLOOKUP(R17&amp;S17,Hoja1!$Q$4:$R$9,2,0)</f>
        <v>0.45</v>
      </c>
      <c r="U17" s="152" t="s">
        <v>295</v>
      </c>
      <c r="V17" s="152" t="s">
        <v>296</v>
      </c>
      <c r="W17" s="152" t="s">
        <v>297</v>
      </c>
      <c r="X17" s="153">
        <f t="shared" ref="X17:X19" si="6">IF(Q17="Probabilidad",($J$15*T17),IF(Q17="Impacto"," "))</f>
        <v>0.27</v>
      </c>
      <c r="Y17" s="153" t="str">
        <f>IF(Z17&lt;=20%,'Tabla probabilidad'!$B$5,IF(Z17&lt;=40%,'Tabla probabilidad'!$B$6,IF(Z17&lt;=60%,'Tabla probabilidad'!$B$7,IF(Z17&lt;=80%,'Tabla probabilidad'!$B$8,IF(Z17&lt;=100%,'Tabla probabilidad'!$B$9)))))</f>
        <v>Baja</v>
      </c>
      <c r="Z17" s="153">
        <f t="shared" si="4"/>
        <v>0.32999999999999996</v>
      </c>
      <c r="AA17" s="350"/>
      <c r="AB17" s="350"/>
      <c r="AC17" s="153" t="str">
        <f t="shared" si="1"/>
        <v>Leve</v>
      </c>
      <c r="AD17" s="153">
        <f t="shared" si="5"/>
        <v>0.2</v>
      </c>
      <c r="AE17" s="350"/>
      <c r="AF17" s="350"/>
      <c r="AG17" s="345"/>
      <c r="AH17" s="347"/>
      <c r="AI17" s="347"/>
      <c r="AJ17" s="347"/>
      <c r="AK17" s="347"/>
      <c r="AL17" s="347"/>
      <c r="AM17" s="347"/>
      <c r="AN17" s="347"/>
    </row>
    <row r="18" spans="1:40" ht="99" customHeight="1">
      <c r="A18" s="347"/>
      <c r="B18" s="345"/>
      <c r="C18" s="347"/>
      <c r="D18" s="342"/>
      <c r="E18" s="345"/>
      <c r="F18" s="345"/>
      <c r="G18" s="347"/>
      <c r="H18" s="396"/>
      <c r="I18" s="353"/>
      <c r="J18" s="354"/>
      <c r="K18" s="347"/>
      <c r="L18" s="348"/>
      <c r="M18" s="348"/>
      <c r="N18" s="347"/>
      <c r="O18" s="152">
        <v>4</v>
      </c>
      <c r="P18" s="210" t="s">
        <v>317</v>
      </c>
      <c r="Q18" s="152" t="str">
        <f t="shared" si="0"/>
        <v>Probabilidad</v>
      </c>
      <c r="R18" s="152" t="s">
        <v>293</v>
      </c>
      <c r="S18" s="152" t="s">
        <v>294</v>
      </c>
      <c r="T18" s="153">
        <f>VLOOKUP(R18&amp;S18,Hoja1!$Q$4:$R$9,2,0)</f>
        <v>0.45</v>
      </c>
      <c r="U18" s="152" t="s">
        <v>295</v>
      </c>
      <c r="V18" s="152" t="s">
        <v>296</v>
      </c>
      <c r="W18" s="152" t="s">
        <v>297</v>
      </c>
      <c r="X18" s="153">
        <f t="shared" si="6"/>
        <v>0.27</v>
      </c>
      <c r="Y18" s="153" t="str">
        <f>IF(Z18&lt;=20%,'Tabla probabilidad'!$B$5,IF(Z18&lt;=40%,'Tabla probabilidad'!$B$6,IF(Z18&lt;=60%,'Tabla probabilidad'!$B$7,IF(Z18&lt;=80%,'Tabla probabilidad'!$B$8,IF(Z18&lt;=100%,'Tabla probabilidad'!$B$9)))))</f>
        <v>Baja</v>
      </c>
      <c r="Z18" s="153">
        <f t="shared" si="4"/>
        <v>0.32999999999999996</v>
      </c>
      <c r="AA18" s="350"/>
      <c r="AB18" s="350"/>
      <c r="AC18" s="153" t="str">
        <f t="shared" si="1"/>
        <v>Leve</v>
      </c>
      <c r="AD18" s="153">
        <f t="shared" si="5"/>
        <v>0.2</v>
      </c>
      <c r="AE18" s="350"/>
      <c r="AF18" s="350"/>
      <c r="AG18" s="345"/>
      <c r="AH18" s="347"/>
      <c r="AI18" s="347"/>
      <c r="AJ18" s="347"/>
      <c r="AK18" s="347"/>
      <c r="AL18" s="347"/>
      <c r="AM18" s="347"/>
      <c r="AN18" s="347"/>
    </row>
    <row r="19" spans="1:40" ht="1.5" customHeight="1">
      <c r="A19" s="347"/>
      <c r="B19" s="346"/>
      <c r="C19" s="347"/>
      <c r="D19" s="343"/>
      <c r="E19" s="346"/>
      <c r="F19" s="346"/>
      <c r="G19" s="347"/>
      <c r="H19" s="397"/>
      <c r="I19" s="353"/>
      <c r="J19" s="354"/>
      <c r="K19" s="347"/>
      <c r="L19" s="348"/>
      <c r="M19" s="348"/>
      <c r="N19" s="347"/>
      <c r="O19" s="152"/>
      <c r="P19" s="196"/>
      <c r="Q19" s="152" t="str">
        <f t="shared" si="0"/>
        <v>Probabilidad</v>
      </c>
      <c r="R19" s="152" t="s">
        <v>293</v>
      </c>
      <c r="S19" s="152" t="s">
        <v>294</v>
      </c>
      <c r="T19" s="153">
        <f>VLOOKUP(R19&amp;S19,Hoja1!$Q$4:$R$9,2,0)</f>
        <v>0.45</v>
      </c>
      <c r="U19" s="152" t="s">
        <v>295</v>
      </c>
      <c r="V19" s="152" t="s">
        <v>296</v>
      </c>
      <c r="W19" s="152" t="s">
        <v>297</v>
      </c>
      <c r="X19" s="153">
        <f t="shared" si="6"/>
        <v>0.27</v>
      </c>
      <c r="Y19" s="153" t="str">
        <f>IF(Z19&lt;=20%,'Tabla probabilidad'!$B$5,IF(Z19&lt;=40%,'Tabla probabilidad'!$B$6,IF(Z19&lt;=60%,'Tabla probabilidad'!$B$7,IF(Z19&lt;=80%,'Tabla probabilidad'!$B$8,IF(Z19&lt;=100%,'Tabla probabilidad'!$B$9)))))</f>
        <v>Baja</v>
      </c>
      <c r="Z19" s="153">
        <f t="shared" si="4"/>
        <v>0.32999999999999996</v>
      </c>
      <c r="AA19" s="351"/>
      <c r="AB19" s="351"/>
      <c r="AC19" s="153" t="str">
        <f t="shared" si="1"/>
        <v>Leve</v>
      </c>
      <c r="AD19" s="153">
        <f t="shared" si="5"/>
        <v>0.2</v>
      </c>
      <c r="AE19" s="351"/>
      <c r="AF19" s="351"/>
      <c r="AG19" s="346"/>
      <c r="AH19" s="347"/>
      <c r="AI19" s="347"/>
      <c r="AJ19" s="347"/>
      <c r="AK19" s="347"/>
      <c r="AL19" s="347"/>
      <c r="AM19" s="347"/>
      <c r="AN19" s="347"/>
    </row>
    <row r="20" spans="1:40" ht="54.75" customHeight="1">
      <c r="A20" s="347">
        <v>3</v>
      </c>
      <c r="B20" s="344" t="s">
        <v>318</v>
      </c>
      <c r="C20" s="347" t="s">
        <v>319</v>
      </c>
      <c r="D20" s="341" t="s">
        <v>320</v>
      </c>
      <c r="E20" s="347" t="s">
        <v>321</v>
      </c>
      <c r="F20" s="347" t="s">
        <v>322</v>
      </c>
      <c r="G20" s="347" t="s">
        <v>290</v>
      </c>
      <c r="H20" s="347">
        <v>72000</v>
      </c>
      <c r="I20" s="353" t="str">
        <f>IF(H20&lt;=2,'Tabla probabilidad'!$B$5,IF(H20&lt;=24,'Tabla probabilidad'!$B$6,IF(H20&lt;=500,'Tabla probabilidad'!$B$7,IF(H20&lt;=5000,'Tabla probabilidad'!$B$8,IF(H20&gt;5000,'Tabla probabilidad'!$B$9)))))</f>
        <v>Muy Alta</v>
      </c>
      <c r="J20" s="354">
        <f>IF(H20&lt;=2,'Tabla probabilidad'!$D$5,IF(H20&lt;=24,'Tabla probabilidad'!$D$6,IF(H20&lt;=500,'Tabla probabilidad'!$D$7,IF(H20&lt;=5000,'Tabla probabilidad'!$D$8,IF(H20&gt;5000,'Tabla probabilidad'!$D$9)))))</f>
        <v>1</v>
      </c>
      <c r="K20" s="347" t="s">
        <v>323</v>
      </c>
      <c r="L20" s="347"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Leve</v>
      </c>
      <c r="M20" s="347"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20%</v>
      </c>
      <c r="N20" s="347" t="str">
        <f>VLOOKUP((I20&amp;L20),Hoja1!$B$4:$C$28,2,0)</f>
        <v xml:space="preserve">Alto </v>
      </c>
      <c r="O20" s="152">
        <v>1</v>
      </c>
      <c r="P20" s="210" t="s">
        <v>324</v>
      </c>
      <c r="Q20" s="152" t="str">
        <f t="shared" si="0"/>
        <v>Probabilidad</v>
      </c>
      <c r="R20" s="152" t="s">
        <v>293</v>
      </c>
      <c r="S20" s="152" t="s">
        <v>294</v>
      </c>
      <c r="T20" s="153">
        <f>VLOOKUP(R20&amp;S20,Hoja1!$Q$4:$R$9,2,0)</f>
        <v>0.45</v>
      </c>
      <c r="U20" s="152" t="s">
        <v>295</v>
      </c>
      <c r="V20" s="152" t="s">
        <v>296</v>
      </c>
      <c r="W20" s="152" t="s">
        <v>297</v>
      </c>
      <c r="X20" s="153">
        <f>IF(Q20="Probabilidad",($J$20*T20),IF(Q20="Impacto"," "))</f>
        <v>0.45</v>
      </c>
      <c r="Y20" s="153" t="str">
        <f>IF(Z20&lt;=20%,'Tabla probabilidad'!$B$5,IF(Z20&lt;=40%,'Tabla probabilidad'!$B$6,IF(Z20&lt;=60%,'Tabla probabilidad'!$B$7,IF(Z20&lt;=80%,'Tabla probabilidad'!$B$8,IF(Z20&lt;=100%,'Tabla probabilidad'!$B$9)))))</f>
        <v>Media</v>
      </c>
      <c r="Z20" s="153">
        <f>IF(R20="Preventivo",($J$20-($J$20*T20)),IF(R20="Detectivo",($J$20-($J$20*T20)),IF(R20="Correctivo",($J$20))))</f>
        <v>0.55000000000000004</v>
      </c>
      <c r="AA20" s="349" t="str">
        <f>IF(AB20&lt;=20%,'Tabla probabilidad'!$B$5,IF(AB20&lt;=40%,'Tabla probabilidad'!$B$6,IF(AB20&lt;=60%,'Tabla probabilidad'!$B$7,IF(AB20&lt;=80%,'Tabla probabilidad'!$B$8,IF(AB20&lt;=100%,'Tabla probabilidad'!$B$9)))))</f>
        <v>Media</v>
      </c>
      <c r="AB20" s="349">
        <f>AVERAGE(Z20:Z24)</f>
        <v>0.55000000000000004</v>
      </c>
      <c r="AC20" s="153" t="str">
        <f t="shared" si="1"/>
        <v>Leve</v>
      </c>
      <c r="AD20" s="153">
        <f>IF(Q20="Probabilidad",(($M$20-0)),IF(Q20="Impacto",($M$20-($M$20*T20))))</f>
        <v>0.2</v>
      </c>
      <c r="AE20" s="349" t="str">
        <f>IF(AF20&lt;=20%,"Leve",IF(AF20&lt;=40%,"Menor",IF(AF20&lt;=60%,"Moderado",IF(AF20&lt;=80%,"Mayor",IF(AF20&lt;=100%,"Catastrófico")))))</f>
        <v>Leve</v>
      </c>
      <c r="AF20" s="349">
        <f>AVERAGE(AD20:AD24)</f>
        <v>0.2</v>
      </c>
      <c r="AG20" s="344" t="str">
        <f>VLOOKUP(AA20&amp;AE20,Hoja1!$B$4:$C$28,2,0)</f>
        <v>Moderado</v>
      </c>
      <c r="AH20" s="347" t="s">
        <v>313</v>
      </c>
      <c r="AI20" s="347" t="s">
        <v>314</v>
      </c>
      <c r="AJ20" s="347" t="s">
        <v>314</v>
      </c>
      <c r="AK20" s="347" t="s">
        <v>314</v>
      </c>
      <c r="AL20" s="347" t="s">
        <v>314</v>
      </c>
      <c r="AM20" s="347" t="s">
        <v>314</v>
      </c>
      <c r="AN20" s="347"/>
    </row>
    <row r="21" spans="1:40" ht="60.75" customHeight="1">
      <c r="A21" s="347"/>
      <c r="B21" s="345"/>
      <c r="C21" s="347"/>
      <c r="D21" s="342"/>
      <c r="E21" s="347"/>
      <c r="F21" s="347"/>
      <c r="G21" s="347"/>
      <c r="H21" s="347"/>
      <c r="I21" s="353"/>
      <c r="J21" s="354"/>
      <c r="K21" s="347"/>
      <c r="L21" s="348"/>
      <c r="M21" s="348"/>
      <c r="N21" s="347"/>
      <c r="O21" s="152">
        <v>2</v>
      </c>
      <c r="P21" s="208" t="s">
        <v>325</v>
      </c>
      <c r="Q21" s="152" t="str">
        <f t="shared" si="0"/>
        <v>Probabilidad</v>
      </c>
      <c r="R21" s="152" t="s">
        <v>293</v>
      </c>
      <c r="S21" s="152" t="s">
        <v>294</v>
      </c>
      <c r="T21" s="153">
        <f>VLOOKUP(R21&amp;S21,Hoja1!$Q$4:$R$9,2,0)</f>
        <v>0.45</v>
      </c>
      <c r="U21" s="152" t="s">
        <v>295</v>
      </c>
      <c r="V21" s="152" t="s">
        <v>296</v>
      </c>
      <c r="W21" s="152" t="s">
        <v>297</v>
      </c>
      <c r="X21" s="153">
        <f t="shared" ref="X21:X24" si="7">IF(Q21="Probabilidad",($J$20*T21),IF(Q21="Impacto"," "))</f>
        <v>0.45</v>
      </c>
      <c r="Y21" s="153" t="str">
        <f>IF(Z21&lt;=20%,'Tabla probabilidad'!$B$5,IF(Z21&lt;=40%,'Tabla probabilidad'!$B$6,IF(Z21&lt;=60%,'Tabla probabilidad'!$B$7,IF(Z21&lt;=80%,'Tabla probabilidad'!$B$8,IF(Z21&lt;=100%,'Tabla probabilidad'!$B$9)))))</f>
        <v>Media</v>
      </c>
      <c r="Z21" s="153">
        <f t="shared" ref="Z21:Z24" si="8">IF(R21="Preventivo",($J$20-($J$20*T21)),IF(R21="Detectivo",($J$20-($J$20*T21)),IF(R21="Correctivo",($J$20))))</f>
        <v>0.55000000000000004</v>
      </c>
      <c r="AA21" s="350"/>
      <c r="AB21" s="350"/>
      <c r="AC21" s="153" t="str">
        <f t="shared" si="1"/>
        <v>Leve</v>
      </c>
      <c r="AD21" s="153">
        <f t="shared" ref="AD21:AD24" si="9">IF(Q21="Probabilidad",(($M$20-0)),IF(Q21="Impacto",($M$20-($M$20*T21))))</f>
        <v>0.2</v>
      </c>
      <c r="AE21" s="350"/>
      <c r="AF21" s="350"/>
      <c r="AG21" s="345"/>
      <c r="AH21" s="347"/>
      <c r="AI21" s="347"/>
      <c r="AJ21" s="347"/>
      <c r="AK21" s="347"/>
      <c r="AL21" s="347"/>
      <c r="AM21" s="347"/>
      <c r="AN21" s="347"/>
    </row>
    <row r="22" spans="1:40" ht="68.25" customHeight="1">
      <c r="A22" s="347"/>
      <c r="B22" s="345"/>
      <c r="C22" s="347"/>
      <c r="D22" s="342"/>
      <c r="E22" s="347"/>
      <c r="F22" s="347"/>
      <c r="G22" s="347"/>
      <c r="H22" s="347"/>
      <c r="I22" s="353"/>
      <c r="J22" s="354"/>
      <c r="K22" s="347"/>
      <c r="L22" s="348"/>
      <c r="M22" s="348"/>
      <c r="N22" s="347"/>
      <c r="O22" s="152">
        <v>3</v>
      </c>
      <c r="P22" s="208" t="s">
        <v>326</v>
      </c>
      <c r="Q22" s="152" t="str">
        <f t="shared" si="0"/>
        <v>Probabilidad</v>
      </c>
      <c r="R22" s="152" t="s">
        <v>293</v>
      </c>
      <c r="S22" s="152" t="s">
        <v>294</v>
      </c>
      <c r="T22" s="153">
        <f>VLOOKUP(R22&amp;S22,Hoja1!$Q$4:$R$9,2,0)</f>
        <v>0.45</v>
      </c>
      <c r="U22" s="152" t="s">
        <v>295</v>
      </c>
      <c r="V22" s="152" t="s">
        <v>296</v>
      </c>
      <c r="W22" s="152" t="s">
        <v>297</v>
      </c>
      <c r="X22" s="153">
        <f t="shared" si="7"/>
        <v>0.45</v>
      </c>
      <c r="Y22" s="153" t="str">
        <f>IF(Z22&lt;=20%,'Tabla probabilidad'!$B$5,IF(Z22&lt;=40%,'Tabla probabilidad'!$B$6,IF(Z22&lt;=60%,'Tabla probabilidad'!$B$7,IF(Z22&lt;=80%,'Tabla probabilidad'!$B$8,IF(Z22&lt;=100%,'Tabla probabilidad'!$B$9)))))</f>
        <v>Media</v>
      </c>
      <c r="Z22" s="153">
        <f t="shared" si="8"/>
        <v>0.55000000000000004</v>
      </c>
      <c r="AA22" s="350"/>
      <c r="AB22" s="350"/>
      <c r="AC22" s="153" t="str">
        <f t="shared" si="1"/>
        <v>Leve</v>
      </c>
      <c r="AD22" s="153">
        <f t="shared" si="9"/>
        <v>0.2</v>
      </c>
      <c r="AE22" s="350"/>
      <c r="AF22" s="350"/>
      <c r="AG22" s="345"/>
      <c r="AH22" s="347"/>
      <c r="AI22" s="347"/>
      <c r="AJ22" s="347"/>
      <c r="AK22" s="347"/>
      <c r="AL22" s="347"/>
      <c r="AM22" s="347"/>
      <c r="AN22" s="347"/>
    </row>
    <row r="23" spans="1:40" ht="5.25" hidden="1" customHeight="1">
      <c r="A23" s="347"/>
      <c r="B23" s="345"/>
      <c r="C23" s="347"/>
      <c r="D23" s="342"/>
      <c r="E23" s="347"/>
      <c r="F23" s="347"/>
      <c r="G23" s="347"/>
      <c r="H23" s="347"/>
      <c r="I23" s="353"/>
      <c r="J23" s="354"/>
      <c r="K23" s="347"/>
      <c r="L23" s="348"/>
      <c r="M23" s="348"/>
      <c r="N23" s="347"/>
      <c r="O23" s="152">
        <v>4</v>
      </c>
      <c r="P23" s="208"/>
      <c r="Q23" s="152" t="str">
        <f t="shared" si="0"/>
        <v>Probabilidad</v>
      </c>
      <c r="R23" s="152" t="s">
        <v>293</v>
      </c>
      <c r="S23" s="152" t="s">
        <v>294</v>
      </c>
      <c r="T23" s="153">
        <f>VLOOKUP(R23&amp;S23,Hoja1!$Q$4:$R$9,2,0)</f>
        <v>0.45</v>
      </c>
      <c r="U23" s="152" t="s">
        <v>295</v>
      </c>
      <c r="V23" s="152" t="s">
        <v>296</v>
      </c>
      <c r="W23" s="152" t="s">
        <v>297</v>
      </c>
      <c r="X23" s="153">
        <f t="shared" si="7"/>
        <v>0.45</v>
      </c>
      <c r="Y23" s="153" t="str">
        <f>IF(Z23&lt;=20%,'Tabla probabilidad'!$B$5,IF(Z23&lt;=40%,'Tabla probabilidad'!$B$6,IF(Z23&lt;=60%,'Tabla probabilidad'!$B$7,IF(Z23&lt;=80%,'Tabla probabilidad'!$B$8,IF(Z23&lt;=100%,'Tabla probabilidad'!$B$9)))))</f>
        <v>Media</v>
      </c>
      <c r="Z23" s="153">
        <f t="shared" si="8"/>
        <v>0.55000000000000004</v>
      </c>
      <c r="AA23" s="350"/>
      <c r="AB23" s="350"/>
      <c r="AC23" s="153" t="str">
        <f t="shared" si="1"/>
        <v>Leve</v>
      </c>
      <c r="AD23" s="153">
        <f t="shared" si="9"/>
        <v>0.2</v>
      </c>
      <c r="AE23" s="350"/>
      <c r="AF23" s="350"/>
      <c r="AG23" s="345"/>
      <c r="AH23" s="347"/>
      <c r="AI23" s="347"/>
      <c r="AJ23" s="347"/>
      <c r="AK23" s="347"/>
      <c r="AL23" s="347"/>
      <c r="AM23" s="347"/>
      <c r="AN23" s="347"/>
    </row>
    <row r="24" spans="1:40" ht="139.5" customHeight="1">
      <c r="A24" s="347"/>
      <c r="B24" s="346"/>
      <c r="C24" s="347"/>
      <c r="D24" s="343"/>
      <c r="E24" s="347"/>
      <c r="F24" s="347"/>
      <c r="G24" s="347"/>
      <c r="H24" s="347"/>
      <c r="I24" s="353"/>
      <c r="J24" s="354"/>
      <c r="K24" s="347"/>
      <c r="L24" s="348"/>
      <c r="M24" s="348"/>
      <c r="N24" s="347"/>
      <c r="O24" s="152">
        <v>5</v>
      </c>
      <c r="P24" s="211" t="s">
        <v>327</v>
      </c>
      <c r="Q24" s="152" t="str">
        <f t="shared" si="0"/>
        <v>Probabilidad</v>
      </c>
      <c r="R24" s="152" t="s">
        <v>293</v>
      </c>
      <c r="S24" s="152" t="s">
        <v>294</v>
      </c>
      <c r="T24" s="153">
        <f>VLOOKUP(R24&amp;S24,Hoja1!$Q$4:$R$9,2,0)</f>
        <v>0.45</v>
      </c>
      <c r="U24" s="152" t="s">
        <v>295</v>
      </c>
      <c r="V24" s="152" t="s">
        <v>296</v>
      </c>
      <c r="W24" s="152" t="s">
        <v>297</v>
      </c>
      <c r="X24" s="153">
        <f t="shared" si="7"/>
        <v>0.45</v>
      </c>
      <c r="Y24" s="153" t="str">
        <f>IF(Z24&lt;=20%,'Tabla probabilidad'!$B$5,IF(Z24&lt;=40%,'Tabla probabilidad'!$B$6,IF(Z24&lt;=60%,'Tabla probabilidad'!$B$7,IF(Z24&lt;=80%,'Tabla probabilidad'!$B$8,IF(Z24&lt;=100%,'Tabla probabilidad'!$B$9)))))</f>
        <v>Media</v>
      </c>
      <c r="Z24" s="153">
        <f t="shared" si="8"/>
        <v>0.55000000000000004</v>
      </c>
      <c r="AA24" s="351"/>
      <c r="AB24" s="351"/>
      <c r="AC24" s="153" t="str">
        <f t="shared" si="1"/>
        <v>Leve</v>
      </c>
      <c r="AD24" s="153">
        <f t="shared" si="9"/>
        <v>0.2</v>
      </c>
      <c r="AE24" s="351"/>
      <c r="AF24" s="351"/>
      <c r="AG24" s="346"/>
      <c r="AH24" s="347"/>
      <c r="AI24" s="347"/>
      <c r="AJ24" s="347"/>
      <c r="AK24" s="347"/>
      <c r="AL24" s="347"/>
      <c r="AM24" s="347"/>
      <c r="AN24" s="347"/>
    </row>
    <row r="25" spans="1:40" ht="50.1" customHeight="1">
      <c r="A25" s="344">
        <v>4</v>
      </c>
      <c r="B25" s="344" t="s">
        <v>328</v>
      </c>
      <c r="C25" s="347" t="s">
        <v>319</v>
      </c>
      <c r="D25" s="352" t="s">
        <v>329</v>
      </c>
      <c r="E25" s="344" t="s">
        <v>330</v>
      </c>
      <c r="F25" s="344" t="s">
        <v>331</v>
      </c>
      <c r="G25" s="347" t="s">
        <v>290</v>
      </c>
      <c r="H25" s="347">
        <v>436177</v>
      </c>
      <c r="I25" s="353" t="str">
        <f>IF(H25&lt;=2,'Tabla probabilidad'!$B$5,IF(H25&lt;=24,'Tabla probabilidad'!$B$6,IF(H25&lt;=500,'Tabla probabilidad'!$B$7,IF(H25&lt;=5000,'Tabla probabilidad'!$B$8,IF(H25&gt;5000,'Tabla probabilidad'!$B$9)))))</f>
        <v>Muy Alta</v>
      </c>
      <c r="J25" s="354">
        <f>IF(H25&lt;=2,'Tabla probabilidad'!$D$5,IF(H25&lt;=24,'Tabla probabilidad'!$D$6,IF(H25&lt;=500,'Tabla probabilidad'!$D$7,IF(H25&lt;=5000,'Tabla probabilidad'!$D$8,IF(H25&gt;5000,'Tabla probabilidad'!$D$9)))))</f>
        <v>1</v>
      </c>
      <c r="K25" s="347" t="s">
        <v>323</v>
      </c>
      <c r="L25" s="347"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Leve</v>
      </c>
      <c r="M25" s="347"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20%</v>
      </c>
      <c r="N25" s="347" t="str">
        <f>VLOOKUP((I25&amp;L25),Hoja1!$B$4:$C$28,2,0)</f>
        <v xml:space="preserve">Alto </v>
      </c>
      <c r="O25" s="152">
        <v>1</v>
      </c>
      <c r="P25" s="208" t="s">
        <v>332</v>
      </c>
      <c r="Q25" s="152" t="str">
        <f t="shared" si="0"/>
        <v>Probabilidad</v>
      </c>
      <c r="R25" s="152" t="s">
        <v>293</v>
      </c>
      <c r="S25" s="152" t="s">
        <v>294</v>
      </c>
      <c r="T25" s="153">
        <f>VLOOKUP(R25&amp;S25,Hoja1!$Q$4:$R$9,2,0)</f>
        <v>0.45</v>
      </c>
      <c r="U25" s="152" t="s">
        <v>295</v>
      </c>
      <c r="V25" s="152" t="s">
        <v>296</v>
      </c>
      <c r="W25" s="152" t="s">
        <v>297</v>
      </c>
      <c r="X25" s="153">
        <f>IF(Q25="Probabilidad",($J$25*T25),IF(Q25="Impacto"," "))</f>
        <v>0.45</v>
      </c>
      <c r="Y25" s="153" t="str">
        <f>IF(Z25&lt;=20%,'Tabla probabilidad'!$B$5,IF(Z25&lt;=40%,'Tabla probabilidad'!$B$6,IF(Z25&lt;=60%,'Tabla probabilidad'!$B$7,IF(Z25&lt;=80%,'Tabla probabilidad'!$B$8,IF(Z25&lt;=100%,'Tabla probabilidad'!$B$9)))))</f>
        <v>Media</v>
      </c>
      <c r="Z25" s="153">
        <f>IF(R25="Preventivo",($J$25-($J$25*T25)),IF(R25="Detectivo",($J$25-($J$25*T25)),IF(R25="Correctivo",($J$25))))</f>
        <v>0.55000000000000004</v>
      </c>
      <c r="AA25" s="349" t="str">
        <f>IF(AB25&lt;=20%,'Tabla probabilidad'!$B$5,IF(AB25&lt;=40%,'Tabla probabilidad'!$B$6,IF(AB25&lt;=60%,'Tabla probabilidad'!$B$7,IF(AB25&lt;=80%,'Tabla probabilidad'!$B$8,IF(AB25&lt;=100%,'Tabla probabilidad'!$B$9)))))</f>
        <v>Media</v>
      </c>
      <c r="AB25" s="349">
        <f>AVERAGE(Z25:Z29)</f>
        <v>0.55000000000000004</v>
      </c>
      <c r="AC25" s="153" t="str">
        <f t="shared" si="1"/>
        <v>Leve</v>
      </c>
      <c r="AD25" s="153">
        <f>IF(Q25="Probabilidad",(($M$25-0)),IF(Q25="Impacto",($M$25-($M$25*T25))))</f>
        <v>0.2</v>
      </c>
      <c r="AE25" s="349" t="str">
        <f>IF(AF25&lt;=20%,"Leve",IF(AF25&lt;=40%,"Menor",IF(AF25&lt;=60%,"Moderado",IF(AF25&lt;=80%,"Mayor",IF(AF25&lt;=100%,"Catastrófico")))))</f>
        <v>Leve</v>
      </c>
      <c r="AF25" s="349">
        <f>AVERAGE(AD25:AD29)</f>
        <v>0.2</v>
      </c>
      <c r="AG25" s="344" t="str">
        <f>VLOOKUP(AA25&amp;AE25,Hoja1!$B$4:$C$28,2,0)</f>
        <v>Moderado</v>
      </c>
      <c r="AH25" s="347" t="s">
        <v>313</v>
      </c>
      <c r="AI25" s="347" t="s">
        <v>314</v>
      </c>
      <c r="AJ25" s="347" t="s">
        <v>314</v>
      </c>
      <c r="AK25" s="347" t="s">
        <v>314</v>
      </c>
      <c r="AL25" s="347" t="s">
        <v>314</v>
      </c>
      <c r="AM25" s="347" t="s">
        <v>314</v>
      </c>
      <c r="AN25" s="347"/>
    </row>
    <row r="26" spans="1:40" ht="62.25" customHeight="1">
      <c r="A26" s="345"/>
      <c r="B26" s="345"/>
      <c r="C26" s="347"/>
      <c r="D26" s="352"/>
      <c r="E26" s="345"/>
      <c r="F26" s="345"/>
      <c r="G26" s="347"/>
      <c r="H26" s="347"/>
      <c r="I26" s="353"/>
      <c r="J26" s="354"/>
      <c r="K26" s="347"/>
      <c r="L26" s="348"/>
      <c r="M26" s="348"/>
      <c r="N26" s="347"/>
      <c r="O26" s="152">
        <v>2</v>
      </c>
      <c r="P26" s="208" t="s">
        <v>303</v>
      </c>
      <c r="Q26" s="152" t="str">
        <f t="shared" si="0"/>
        <v>Probabilidad</v>
      </c>
      <c r="R26" s="152" t="s">
        <v>293</v>
      </c>
      <c r="S26" s="152" t="s">
        <v>294</v>
      </c>
      <c r="T26" s="153">
        <f>VLOOKUP(R26&amp;S26,Hoja1!$Q$4:$R$9,2,0)</f>
        <v>0.45</v>
      </c>
      <c r="U26" s="152" t="s">
        <v>295</v>
      </c>
      <c r="V26" s="152" t="s">
        <v>296</v>
      </c>
      <c r="W26" s="152" t="s">
        <v>297</v>
      </c>
      <c r="X26" s="153">
        <f t="shared" ref="X26:X29" si="10">IF(Q26="Probabilidad",($J$25*T26),IF(Q26="Impacto"," "))</f>
        <v>0.45</v>
      </c>
      <c r="Y26" s="153" t="str">
        <f>IF(Z26&lt;=20%,'Tabla probabilidad'!$B$5,IF(Z26&lt;=40%,'Tabla probabilidad'!$B$6,IF(Z26&lt;=60%,'Tabla probabilidad'!$B$7,IF(Z26&lt;=80%,'Tabla probabilidad'!$B$8,IF(Z26&lt;=100%,'Tabla probabilidad'!$B$9)))))</f>
        <v>Media</v>
      </c>
      <c r="Z26" s="153">
        <f t="shared" ref="Z26:Z29" si="11">IF(R26="Preventivo",($J$25-($J$25*T26)),IF(R26="Detectivo",($J$25-($J$25*T26)),IF(R26="Correctivo",($J$25))))</f>
        <v>0.55000000000000004</v>
      </c>
      <c r="AA26" s="350"/>
      <c r="AB26" s="350"/>
      <c r="AC26" s="153" t="str">
        <f t="shared" si="1"/>
        <v>Leve</v>
      </c>
      <c r="AD26" s="153">
        <f t="shared" ref="AD26:AD29" si="12">IF(Q26="Probabilidad",(($M$25-0)),IF(Q26="Impacto",($M$25-($M$25*T26))))</f>
        <v>0.2</v>
      </c>
      <c r="AE26" s="350"/>
      <c r="AF26" s="350"/>
      <c r="AG26" s="345"/>
      <c r="AH26" s="347"/>
      <c r="AI26" s="347"/>
      <c r="AJ26" s="347"/>
      <c r="AK26" s="347"/>
      <c r="AL26" s="347"/>
      <c r="AM26" s="347"/>
      <c r="AN26" s="347"/>
    </row>
    <row r="27" spans="1:40" ht="61.5" customHeight="1">
      <c r="A27" s="345"/>
      <c r="B27" s="345"/>
      <c r="C27" s="347"/>
      <c r="D27" s="352"/>
      <c r="E27" s="345"/>
      <c r="F27" s="345"/>
      <c r="G27" s="347"/>
      <c r="H27" s="347"/>
      <c r="I27" s="353"/>
      <c r="J27" s="354"/>
      <c r="K27" s="347"/>
      <c r="L27" s="348"/>
      <c r="M27" s="348"/>
      <c r="N27" s="347"/>
      <c r="O27" s="152">
        <v>3</v>
      </c>
      <c r="P27" s="197" t="s">
        <v>333</v>
      </c>
      <c r="Q27" s="152" t="str">
        <f t="shared" si="0"/>
        <v>Probabilidad</v>
      </c>
      <c r="R27" s="152" t="s">
        <v>293</v>
      </c>
      <c r="S27" s="152" t="s">
        <v>294</v>
      </c>
      <c r="T27" s="153">
        <f>VLOOKUP(R27&amp;S27,Hoja1!$Q$4:$R$9,2,0)</f>
        <v>0.45</v>
      </c>
      <c r="U27" s="152" t="s">
        <v>334</v>
      </c>
      <c r="V27" s="152" t="s">
        <v>296</v>
      </c>
      <c r="W27" s="152" t="s">
        <v>335</v>
      </c>
      <c r="X27" s="153">
        <f t="shared" si="10"/>
        <v>0.45</v>
      </c>
      <c r="Y27" s="153" t="str">
        <f>IF(Z27&lt;=20%,'Tabla probabilidad'!$B$5,IF(Z27&lt;=40%,'Tabla probabilidad'!$B$6,IF(Z27&lt;=60%,'Tabla probabilidad'!$B$7,IF(Z27&lt;=80%,'Tabla probabilidad'!$B$8,IF(Z27&lt;=100%,'Tabla probabilidad'!$B$9)))))</f>
        <v>Media</v>
      </c>
      <c r="Z27" s="153">
        <f t="shared" si="11"/>
        <v>0.55000000000000004</v>
      </c>
      <c r="AA27" s="350"/>
      <c r="AB27" s="350"/>
      <c r="AC27" s="153" t="str">
        <f t="shared" si="1"/>
        <v>Leve</v>
      </c>
      <c r="AD27" s="153">
        <f t="shared" si="12"/>
        <v>0.2</v>
      </c>
      <c r="AE27" s="350"/>
      <c r="AF27" s="350"/>
      <c r="AG27" s="345"/>
      <c r="AH27" s="347"/>
      <c r="AI27" s="347"/>
      <c r="AJ27" s="347"/>
      <c r="AK27" s="347"/>
      <c r="AL27" s="347"/>
      <c r="AM27" s="347"/>
      <c r="AN27" s="347"/>
    </row>
    <row r="28" spans="1:40" ht="73.5" customHeight="1">
      <c r="A28" s="345"/>
      <c r="B28" s="345"/>
      <c r="C28" s="347"/>
      <c r="D28" s="352"/>
      <c r="E28" s="345"/>
      <c r="F28" s="345"/>
      <c r="G28" s="347"/>
      <c r="H28" s="347"/>
      <c r="I28" s="353"/>
      <c r="J28" s="354"/>
      <c r="K28" s="347"/>
      <c r="L28" s="348"/>
      <c r="M28" s="348"/>
      <c r="N28" s="347"/>
      <c r="O28" s="152">
        <v>4</v>
      </c>
      <c r="P28" s="197" t="s">
        <v>336</v>
      </c>
      <c r="Q28" s="152" t="str">
        <f t="shared" si="0"/>
        <v>Probabilidad</v>
      </c>
      <c r="R28" s="152" t="s">
        <v>293</v>
      </c>
      <c r="S28" s="152" t="s">
        <v>294</v>
      </c>
      <c r="T28" s="153">
        <f>VLOOKUP(R28&amp;S28,Hoja1!$Q$4:$R$9,2,0)</f>
        <v>0.45</v>
      </c>
      <c r="U28" s="152" t="s">
        <v>295</v>
      </c>
      <c r="V28" s="152" t="s">
        <v>296</v>
      </c>
      <c r="W28" s="152" t="s">
        <v>297</v>
      </c>
      <c r="X28" s="153">
        <f t="shared" si="10"/>
        <v>0.45</v>
      </c>
      <c r="Y28" s="153" t="str">
        <f>IF(Z28&lt;=20%,'Tabla probabilidad'!$B$5,IF(Z28&lt;=40%,'Tabla probabilidad'!$B$6,IF(Z28&lt;=60%,'Tabla probabilidad'!$B$7,IF(Z28&lt;=80%,'Tabla probabilidad'!$B$8,IF(Z28&lt;=100%,'Tabla probabilidad'!$B$9)))))</f>
        <v>Media</v>
      </c>
      <c r="Z28" s="153">
        <f t="shared" si="11"/>
        <v>0.55000000000000004</v>
      </c>
      <c r="AA28" s="350"/>
      <c r="AB28" s="350"/>
      <c r="AC28" s="153" t="str">
        <f t="shared" si="1"/>
        <v>Leve</v>
      </c>
      <c r="AD28" s="153">
        <f t="shared" si="12"/>
        <v>0.2</v>
      </c>
      <c r="AE28" s="350"/>
      <c r="AF28" s="350"/>
      <c r="AG28" s="345"/>
      <c r="AH28" s="347"/>
      <c r="AI28" s="347"/>
      <c r="AJ28" s="347"/>
      <c r="AK28" s="347"/>
      <c r="AL28" s="347"/>
      <c r="AM28" s="347"/>
      <c r="AN28" s="347"/>
    </row>
    <row r="29" spans="1:40" ht="108" customHeight="1">
      <c r="A29" s="346"/>
      <c r="B29" s="346"/>
      <c r="C29" s="347"/>
      <c r="D29" s="352"/>
      <c r="E29" s="346"/>
      <c r="F29" s="346"/>
      <c r="G29" s="347"/>
      <c r="H29" s="347"/>
      <c r="I29" s="353"/>
      <c r="J29" s="354"/>
      <c r="K29" s="347"/>
      <c r="L29" s="348"/>
      <c r="M29" s="348"/>
      <c r="N29" s="347"/>
      <c r="O29" s="152">
        <v>5</v>
      </c>
      <c r="P29" s="197" t="s">
        <v>337</v>
      </c>
      <c r="Q29" s="152" t="str">
        <f t="shared" si="0"/>
        <v>Probabilidad</v>
      </c>
      <c r="R29" s="152" t="s">
        <v>293</v>
      </c>
      <c r="S29" s="152" t="s">
        <v>294</v>
      </c>
      <c r="T29" s="153">
        <f>VLOOKUP(R29&amp;S29,Hoja1!$Q$4:$R$9,2,0)</f>
        <v>0.45</v>
      </c>
      <c r="U29" s="152" t="s">
        <v>295</v>
      </c>
      <c r="V29" s="152" t="s">
        <v>296</v>
      </c>
      <c r="W29" s="152" t="s">
        <v>297</v>
      </c>
      <c r="X29" s="153">
        <f t="shared" si="10"/>
        <v>0.45</v>
      </c>
      <c r="Y29" s="153" t="str">
        <f>IF(Z29&lt;=20%,'Tabla probabilidad'!$B$5,IF(Z29&lt;=40%,'Tabla probabilidad'!$B$6,IF(Z29&lt;=60%,'Tabla probabilidad'!$B$7,IF(Z29&lt;=80%,'Tabla probabilidad'!$B$8,IF(Z29&lt;=100%,'Tabla probabilidad'!$B$9)))))</f>
        <v>Media</v>
      </c>
      <c r="Z29" s="153">
        <f t="shared" si="11"/>
        <v>0.55000000000000004</v>
      </c>
      <c r="AA29" s="351"/>
      <c r="AB29" s="351"/>
      <c r="AC29" s="153" t="str">
        <f t="shared" si="1"/>
        <v>Leve</v>
      </c>
      <c r="AD29" s="153">
        <f t="shared" si="12"/>
        <v>0.2</v>
      </c>
      <c r="AE29" s="351"/>
      <c r="AF29" s="351"/>
      <c r="AG29" s="346"/>
      <c r="AH29" s="347"/>
      <c r="AI29" s="347"/>
      <c r="AJ29" s="347"/>
      <c r="AK29" s="347"/>
      <c r="AL29" s="347"/>
      <c r="AM29" s="347"/>
      <c r="AN29" s="347"/>
    </row>
    <row r="30" spans="1:40" ht="98.25" customHeight="1">
      <c r="A30" s="344">
        <v>5</v>
      </c>
      <c r="B30" s="344" t="s">
        <v>338</v>
      </c>
      <c r="C30" s="347" t="s">
        <v>319</v>
      </c>
      <c r="D30" s="352" t="s">
        <v>339</v>
      </c>
      <c r="E30" s="344" t="s">
        <v>340</v>
      </c>
      <c r="F30" s="344" t="s">
        <v>341</v>
      </c>
      <c r="G30" s="347" t="s">
        <v>342</v>
      </c>
      <c r="H30" s="347">
        <v>7500</v>
      </c>
      <c r="I30" s="353" t="str">
        <f>IF(H30&lt;=2,'Tabla probabilidad'!$B$5,IF(H30&lt;=24,'Tabla probabilidad'!$B$6,IF(H30&lt;=500,'Tabla probabilidad'!$B$7,IF(H30&lt;=5000,'Tabla probabilidad'!$B$8,IF(H30&gt;5000,'Tabla probabilidad'!$B$9)))))</f>
        <v>Muy Alta</v>
      </c>
      <c r="J30" s="354">
        <f>IF(H30&lt;=2,'Tabla probabilidad'!$D$5,IF(H30&lt;=24,'Tabla probabilidad'!$D$6,IF(H30&lt;=500,'Tabla probabilidad'!$D$7,IF(H30&lt;=5000,'Tabla probabilidad'!$D$8,IF(H30&gt;5000,'Tabla probabilidad'!$D$9)))))</f>
        <v>1</v>
      </c>
      <c r="K30" s="347" t="s">
        <v>323</v>
      </c>
      <c r="L30" s="347"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Leve</v>
      </c>
      <c r="M30" s="347"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20%</v>
      </c>
      <c r="N30" s="347" t="str">
        <f>VLOOKUP((I30&amp;L30),Hoja1!$B$4:$C$28,2,0)</f>
        <v xml:space="preserve">Alto </v>
      </c>
      <c r="O30" s="152">
        <v>1</v>
      </c>
      <c r="P30" s="208" t="s">
        <v>343</v>
      </c>
      <c r="Q30" s="152" t="str">
        <f t="shared" ref="Q30:Q34" si="13">IF(R30="Preventivo","Probabilidad",IF(R30="Detectivo","Probabilidad", IF(R30="Correctivo","Impacto")))</f>
        <v>Probabilidad</v>
      </c>
      <c r="R30" s="152" t="s">
        <v>293</v>
      </c>
      <c r="S30" s="152" t="s">
        <v>294</v>
      </c>
      <c r="T30" s="153">
        <f>VLOOKUP(R30&amp;S30,Hoja1!$Q$4:$R$9,2,0)</f>
        <v>0.45</v>
      </c>
      <c r="U30" s="152" t="s">
        <v>295</v>
      </c>
      <c r="V30" s="152" t="s">
        <v>296</v>
      </c>
      <c r="W30" s="152" t="s">
        <v>297</v>
      </c>
      <c r="X30" s="153">
        <f>IF(Q30="Probabilidad",($J$30*T30),IF(Q30="Impacto"," "))</f>
        <v>0.45</v>
      </c>
      <c r="Y30" s="153" t="str">
        <f>IF(Z30&lt;=20%,'Tabla probabilidad'!$B$5,IF(Z30&lt;=40%,'Tabla probabilidad'!$B$6,IF(Z30&lt;=60%,'Tabla probabilidad'!$B$7,IF(Z30&lt;=80%,'Tabla probabilidad'!$B$8,IF(Z30&lt;=100%,'Tabla probabilidad'!$B$9)))))</f>
        <v>Media</v>
      </c>
      <c r="Z30" s="153">
        <f>IF(R30="Preventivo",($J$30-($J$30*T30)),IF(R30="Detectivo",($J$30-($J$30*T30)),IF(R30="Correctivo",($J$30))))</f>
        <v>0.55000000000000004</v>
      </c>
      <c r="AA30" s="349" t="str">
        <f>IF(AB30&lt;=20%,'Tabla probabilidad'!$B$5,IF(AB30&lt;=40%,'Tabla probabilidad'!$B$6,IF(AB30&lt;=60%,'Tabla probabilidad'!$B$7,IF(AB30&lt;=80%,'Tabla probabilidad'!$B$8,IF(AB30&lt;=100%,'Tabla probabilidad'!$B$9)))))</f>
        <v>Media</v>
      </c>
      <c r="AB30" s="349">
        <f>AVERAGE(Z30:Z34)</f>
        <v>0.55000000000000004</v>
      </c>
      <c r="AC30" s="153" t="str">
        <f t="shared" ref="AC30:AC34" si="14">IF(AD30&lt;=20%,"Leve",IF(AD30&lt;=40%,"Menor",IF(AD30&lt;=60%,"Moderado",IF(AD30&lt;=80%,"Mayor",IF(AD30&lt;=100%,"Catastrófico")))))</f>
        <v>Leve</v>
      </c>
      <c r="AD30" s="153">
        <f>IF(Q30="Probabilidad",(($M$30-0)),IF(Q30="Impacto",($M$30-($M$30*T30))))</f>
        <v>0.2</v>
      </c>
      <c r="AE30" s="349" t="str">
        <f>IF(AF30&lt;=20%,"Leve",IF(AF30&lt;=40%,"Menor",IF(AF30&lt;=60%,"Moderado",IF(AF30&lt;=80%,"Mayor",IF(AF30&lt;=100%,"Catastrófico")))))</f>
        <v>Leve</v>
      </c>
      <c r="AF30" s="349">
        <f>AVERAGE(AD30:AD34)</f>
        <v>0.2</v>
      </c>
      <c r="AG30" s="344" t="str">
        <f>VLOOKUP(AA30&amp;AE30,Hoja1!$B$4:$C$28,2,0)</f>
        <v>Moderado</v>
      </c>
      <c r="AH30" s="347" t="s">
        <v>313</v>
      </c>
      <c r="AI30" s="347" t="s">
        <v>314</v>
      </c>
      <c r="AJ30" s="347" t="s">
        <v>314</v>
      </c>
      <c r="AK30" s="347" t="s">
        <v>314</v>
      </c>
      <c r="AL30" s="347" t="s">
        <v>314</v>
      </c>
      <c r="AM30" s="347" t="s">
        <v>314</v>
      </c>
      <c r="AN30" s="347"/>
    </row>
    <row r="31" spans="1:40" ht="91.5" customHeight="1">
      <c r="A31" s="345"/>
      <c r="B31" s="345"/>
      <c r="C31" s="347"/>
      <c r="D31" s="352"/>
      <c r="E31" s="345"/>
      <c r="F31" s="345"/>
      <c r="G31" s="347"/>
      <c r="H31" s="347"/>
      <c r="I31" s="353"/>
      <c r="J31" s="354"/>
      <c r="K31" s="347"/>
      <c r="L31" s="348"/>
      <c r="M31" s="348"/>
      <c r="N31" s="347"/>
      <c r="O31" s="152">
        <v>2</v>
      </c>
      <c r="P31" s="209" t="s">
        <v>344</v>
      </c>
      <c r="Q31" s="152" t="str">
        <f t="shared" si="13"/>
        <v>Probabilidad</v>
      </c>
      <c r="R31" s="152" t="s">
        <v>293</v>
      </c>
      <c r="S31" s="152" t="s">
        <v>294</v>
      </c>
      <c r="T31" s="153">
        <f>VLOOKUP(R31&amp;S31,Hoja1!$Q$4:$R$9,2,0)</f>
        <v>0.45</v>
      </c>
      <c r="U31" s="152" t="s">
        <v>295</v>
      </c>
      <c r="V31" s="152" t="s">
        <v>296</v>
      </c>
      <c r="W31" s="152" t="s">
        <v>297</v>
      </c>
      <c r="X31" s="153">
        <f t="shared" ref="X31:X34" si="15">IF(Q31="Probabilidad",($J$30*T31),IF(Q31="Impacto"," "))</f>
        <v>0.45</v>
      </c>
      <c r="Y31" s="153" t="str">
        <f>IF(Z31&lt;=20%,'Tabla probabilidad'!$B$5,IF(Z31&lt;=40%,'Tabla probabilidad'!$B$6,IF(Z31&lt;=60%,'Tabla probabilidad'!$B$7,IF(Z31&lt;=80%,'Tabla probabilidad'!$B$8,IF(Z31&lt;=100%,'Tabla probabilidad'!$B$9)))))</f>
        <v>Media</v>
      </c>
      <c r="Z31" s="153">
        <f t="shared" ref="Z31:Z34" si="16">IF(R31="Preventivo",($J$30-($J$30*T31)),IF(R31="Detectivo",($J$30-($J$30*T31)),IF(R31="Correctivo",($J$30))))</f>
        <v>0.55000000000000004</v>
      </c>
      <c r="AA31" s="350"/>
      <c r="AB31" s="350"/>
      <c r="AC31" s="153" t="str">
        <f t="shared" si="14"/>
        <v>Leve</v>
      </c>
      <c r="AD31" s="153">
        <f t="shared" ref="AD31:AD34" si="17">IF(Q31="Probabilidad",(($M$30-0)),IF(Q31="Impacto",($M$30-($M$30*T31))))</f>
        <v>0.2</v>
      </c>
      <c r="AE31" s="350"/>
      <c r="AF31" s="350"/>
      <c r="AG31" s="345"/>
      <c r="AH31" s="347"/>
      <c r="AI31" s="347"/>
      <c r="AJ31" s="347"/>
      <c r="AK31" s="347"/>
      <c r="AL31" s="347"/>
      <c r="AM31" s="347"/>
      <c r="AN31" s="347"/>
    </row>
    <row r="32" spans="1:40" ht="78" customHeight="1">
      <c r="A32" s="345"/>
      <c r="B32" s="345"/>
      <c r="C32" s="347"/>
      <c r="D32" s="352"/>
      <c r="E32" s="345"/>
      <c r="F32" s="345"/>
      <c r="G32" s="347"/>
      <c r="H32" s="347"/>
      <c r="I32" s="353"/>
      <c r="J32" s="354"/>
      <c r="K32" s="347"/>
      <c r="L32" s="348"/>
      <c r="M32" s="348"/>
      <c r="N32" s="347"/>
      <c r="O32" s="152">
        <v>3</v>
      </c>
      <c r="P32" s="208" t="s">
        <v>345</v>
      </c>
      <c r="Q32" s="152" t="str">
        <f t="shared" si="13"/>
        <v>Probabilidad</v>
      </c>
      <c r="R32" s="152" t="s">
        <v>293</v>
      </c>
      <c r="S32" s="152" t="s">
        <v>294</v>
      </c>
      <c r="T32" s="153">
        <f>VLOOKUP(R32&amp;S32,Hoja1!$Q$4:$R$9,2,0)</f>
        <v>0.45</v>
      </c>
      <c r="U32" s="152" t="s">
        <v>334</v>
      </c>
      <c r="V32" s="152" t="s">
        <v>296</v>
      </c>
      <c r="W32" s="152" t="s">
        <v>335</v>
      </c>
      <c r="X32" s="153">
        <f t="shared" si="15"/>
        <v>0.45</v>
      </c>
      <c r="Y32" s="153" t="str">
        <f>IF(Z32&lt;=20%,'Tabla probabilidad'!$B$5,IF(Z32&lt;=40%,'Tabla probabilidad'!$B$6,IF(Z32&lt;=60%,'Tabla probabilidad'!$B$7,IF(Z32&lt;=80%,'Tabla probabilidad'!$B$8,IF(Z32&lt;=100%,'Tabla probabilidad'!$B$9)))))</f>
        <v>Media</v>
      </c>
      <c r="Z32" s="153">
        <f t="shared" si="16"/>
        <v>0.55000000000000004</v>
      </c>
      <c r="AA32" s="350"/>
      <c r="AB32" s="350"/>
      <c r="AC32" s="153" t="str">
        <f t="shared" si="14"/>
        <v>Leve</v>
      </c>
      <c r="AD32" s="153">
        <f t="shared" si="17"/>
        <v>0.2</v>
      </c>
      <c r="AE32" s="350"/>
      <c r="AF32" s="350"/>
      <c r="AG32" s="345"/>
      <c r="AH32" s="347"/>
      <c r="AI32" s="347"/>
      <c r="AJ32" s="347"/>
      <c r="AK32" s="347"/>
      <c r="AL32" s="347"/>
      <c r="AM32" s="347"/>
      <c r="AN32" s="347"/>
    </row>
    <row r="33" spans="1:40" ht="113.25" customHeight="1">
      <c r="A33" s="345"/>
      <c r="B33" s="345"/>
      <c r="C33" s="347"/>
      <c r="D33" s="352"/>
      <c r="E33" s="345"/>
      <c r="F33" s="345"/>
      <c r="G33" s="347"/>
      <c r="H33" s="347"/>
      <c r="I33" s="353"/>
      <c r="J33" s="354"/>
      <c r="K33" s="347"/>
      <c r="L33" s="348"/>
      <c r="M33" s="348"/>
      <c r="N33" s="347"/>
      <c r="O33" s="152">
        <v>4</v>
      </c>
      <c r="P33" s="208" t="s">
        <v>346</v>
      </c>
      <c r="Q33" s="152" t="str">
        <f t="shared" si="13"/>
        <v>Probabilidad</v>
      </c>
      <c r="R33" s="152" t="s">
        <v>293</v>
      </c>
      <c r="S33" s="152" t="s">
        <v>294</v>
      </c>
      <c r="T33" s="153">
        <f>VLOOKUP(R33&amp;S33,Hoja1!$Q$4:$R$9,2,0)</f>
        <v>0.45</v>
      </c>
      <c r="U33" s="213" t="s">
        <v>295</v>
      </c>
      <c r="V33" s="152" t="s">
        <v>296</v>
      </c>
      <c r="W33" s="152" t="s">
        <v>297</v>
      </c>
      <c r="X33" s="153">
        <f t="shared" si="15"/>
        <v>0.45</v>
      </c>
      <c r="Y33" s="153" t="str">
        <f>IF(Z33&lt;=20%,'Tabla probabilidad'!$B$5,IF(Z33&lt;=40%,'Tabla probabilidad'!$B$6,IF(Z33&lt;=60%,'Tabla probabilidad'!$B$7,IF(Z33&lt;=80%,'Tabla probabilidad'!$B$8,IF(Z33&lt;=100%,'Tabla probabilidad'!$B$9)))))</f>
        <v>Media</v>
      </c>
      <c r="Z33" s="153">
        <f t="shared" si="16"/>
        <v>0.55000000000000004</v>
      </c>
      <c r="AA33" s="350"/>
      <c r="AB33" s="350"/>
      <c r="AC33" s="153" t="str">
        <f t="shared" si="14"/>
        <v>Leve</v>
      </c>
      <c r="AD33" s="153">
        <f t="shared" si="17"/>
        <v>0.2</v>
      </c>
      <c r="AE33" s="350"/>
      <c r="AF33" s="350"/>
      <c r="AG33" s="345"/>
      <c r="AH33" s="347"/>
      <c r="AI33" s="347"/>
      <c r="AJ33" s="347"/>
      <c r="AK33" s="347"/>
      <c r="AL33" s="347"/>
      <c r="AM33" s="347"/>
      <c r="AN33" s="347"/>
    </row>
    <row r="34" spans="1:40" ht="121.5" customHeight="1">
      <c r="A34" s="346"/>
      <c r="B34" s="346"/>
      <c r="C34" s="347"/>
      <c r="D34" s="341"/>
      <c r="E34" s="346"/>
      <c r="F34" s="346"/>
      <c r="G34" s="347"/>
      <c r="H34" s="347"/>
      <c r="I34" s="353"/>
      <c r="J34" s="354"/>
      <c r="K34" s="347"/>
      <c r="L34" s="348"/>
      <c r="M34" s="348"/>
      <c r="N34" s="347"/>
      <c r="O34" s="152">
        <v>5</v>
      </c>
      <c r="P34" s="208" t="s">
        <v>347</v>
      </c>
      <c r="Q34" s="152" t="str">
        <f t="shared" si="13"/>
        <v>Probabilidad</v>
      </c>
      <c r="R34" s="152" t="s">
        <v>293</v>
      </c>
      <c r="S34" s="152" t="s">
        <v>294</v>
      </c>
      <c r="T34" s="153">
        <f>VLOOKUP(R34&amp;S34,Hoja1!$Q$4:$R$9,2,0)</f>
        <v>0.45</v>
      </c>
      <c r="U34" s="152" t="s">
        <v>295</v>
      </c>
      <c r="V34" s="152" t="s">
        <v>296</v>
      </c>
      <c r="W34" s="152" t="s">
        <v>297</v>
      </c>
      <c r="X34" s="153">
        <f t="shared" si="15"/>
        <v>0.45</v>
      </c>
      <c r="Y34" s="153" t="str">
        <f>IF(Z34&lt;=20%,'Tabla probabilidad'!$B$5,IF(Z34&lt;=40%,'Tabla probabilidad'!$B$6,IF(Z34&lt;=60%,'Tabla probabilidad'!$B$7,IF(Z34&lt;=80%,'Tabla probabilidad'!$B$8,IF(Z34&lt;=100%,'Tabla probabilidad'!$B$9)))))</f>
        <v>Media</v>
      </c>
      <c r="Z34" s="153">
        <f t="shared" si="16"/>
        <v>0.55000000000000004</v>
      </c>
      <c r="AA34" s="351"/>
      <c r="AB34" s="351"/>
      <c r="AC34" s="153" t="str">
        <f t="shared" si="14"/>
        <v>Leve</v>
      </c>
      <c r="AD34" s="153">
        <f t="shared" si="17"/>
        <v>0.2</v>
      </c>
      <c r="AE34" s="351"/>
      <c r="AF34" s="351"/>
      <c r="AG34" s="346"/>
      <c r="AH34" s="347"/>
      <c r="AI34" s="347"/>
      <c r="AJ34" s="347"/>
      <c r="AK34" s="347"/>
      <c r="AL34" s="347"/>
      <c r="AM34" s="347"/>
      <c r="AN34" s="347"/>
    </row>
    <row r="35" spans="1:40" ht="98.25" customHeight="1">
      <c r="A35" s="344">
        <v>6</v>
      </c>
      <c r="B35" s="344" t="s">
        <v>348</v>
      </c>
      <c r="C35" s="347" t="s">
        <v>286</v>
      </c>
      <c r="D35" s="343" t="s">
        <v>349</v>
      </c>
      <c r="E35" s="344" t="s">
        <v>350</v>
      </c>
      <c r="F35" s="344" t="s">
        <v>351</v>
      </c>
      <c r="G35" s="347" t="s">
        <v>342</v>
      </c>
      <c r="H35" s="347">
        <v>75000</v>
      </c>
      <c r="I35" s="353" t="str">
        <f>IF(H35&lt;=2,'Tabla probabilidad'!$B$5,IF(H35&lt;=24,'Tabla probabilidad'!$B$6,IF(H35&lt;=500,'Tabla probabilidad'!$B$7,IF(H35&lt;=5000,'Tabla probabilidad'!$B$8,IF(H35&gt;5000,'Tabla probabilidad'!$B$9)))))</f>
        <v>Muy Alta</v>
      </c>
      <c r="J35" s="354">
        <f>IF(H35&lt;=2,'Tabla probabilidad'!$D$5,IF(H35&lt;=24,'Tabla probabilidad'!$D$6,IF(H35&lt;=500,'Tabla probabilidad'!$D$7,IF(H35&lt;=5000,'Tabla probabilidad'!$D$8,IF(H35&gt;5000,'Tabla probabilidad'!$D$9)))))</f>
        <v>1</v>
      </c>
      <c r="K35" s="347" t="s">
        <v>311</v>
      </c>
      <c r="L35" s="347"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Leve</v>
      </c>
      <c r="M35" s="347"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20%</v>
      </c>
      <c r="N35" s="347" t="str">
        <f>VLOOKUP((I35&amp;L35),Hoja1!$B$4:$C$28,2,0)</f>
        <v xml:space="preserve">Alto </v>
      </c>
      <c r="O35" s="152">
        <v>1</v>
      </c>
      <c r="P35" s="197" t="s">
        <v>352</v>
      </c>
      <c r="Q35" s="152" t="str">
        <f t="shared" ref="Q35:Q39" si="18">IF(R35="Preventivo","Probabilidad",IF(R35="Detectivo","Probabilidad", IF(R35="Correctivo","Impacto")))</f>
        <v>Probabilidad</v>
      </c>
      <c r="R35" s="152" t="s">
        <v>293</v>
      </c>
      <c r="S35" s="152" t="s">
        <v>294</v>
      </c>
      <c r="T35" s="153">
        <f>VLOOKUP(R35&amp;S35,Hoja1!$Q$4:$R$9,2,0)</f>
        <v>0.45</v>
      </c>
      <c r="U35" s="152" t="s">
        <v>295</v>
      </c>
      <c r="V35" s="152" t="s">
        <v>296</v>
      </c>
      <c r="W35" s="152" t="s">
        <v>297</v>
      </c>
      <c r="X35" s="153">
        <f>IF(Q35="Probabilidad",($J$30*T35),IF(Q35="Impacto"," "))</f>
        <v>0.45</v>
      </c>
      <c r="Y35" s="153" t="str">
        <f>IF(Z35&lt;=20%,'Tabla probabilidad'!$B$5,IF(Z35&lt;=40%,'Tabla probabilidad'!$B$6,IF(Z35&lt;=60%,'Tabla probabilidad'!$B$7,IF(Z35&lt;=80%,'Tabla probabilidad'!$B$8,IF(Z35&lt;=100%,'Tabla probabilidad'!$B$9)))))</f>
        <v>Media</v>
      </c>
      <c r="Z35" s="153">
        <f>IF(R35="Preventivo",($J$30-($J$30*T35)),IF(R35="Detectivo",($J$30-($J$30*T35)),IF(R35="Correctivo",($J$30))))</f>
        <v>0.55000000000000004</v>
      </c>
      <c r="AA35" s="349" t="str">
        <f>IF(AB35&lt;=20%,'Tabla probabilidad'!$B$5,IF(AB35&lt;=40%,'Tabla probabilidad'!$B$6,IF(AB35&lt;=60%,'Tabla probabilidad'!$B$7,IF(AB35&lt;=80%,'Tabla probabilidad'!$B$8,IF(AB35&lt;=100%,'Tabla probabilidad'!$B$9)))))</f>
        <v>Media</v>
      </c>
      <c r="AB35" s="349">
        <f>AVERAGE(Z35:Z39)</f>
        <v>0.55000000000000004</v>
      </c>
      <c r="AC35" s="153" t="str">
        <f t="shared" ref="AC35:AC39" si="19">IF(AD35&lt;=20%,"Leve",IF(AD35&lt;=40%,"Menor",IF(AD35&lt;=60%,"Moderado",IF(AD35&lt;=80%,"Mayor",IF(AD35&lt;=100%,"Catastrófico")))))</f>
        <v>Leve</v>
      </c>
      <c r="AD35" s="153">
        <f>IF(Q35="Probabilidad",(($M$30-0)),IF(Q35="Impacto",($M$30-($M$30*T35))))</f>
        <v>0.2</v>
      </c>
      <c r="AE35" s="349" t="str">
        <f>IF(AF35&lt;=20%,"Leve",IF(AF35&lt;=40%,"Menor",IF(AF35&lt;=60%,"Moderado",IF(AF35&lt;=80%,"Mayor",IF(AF35&lt;=100%,"Catastrófico")))))</f>
        <v>Leve</v>
      </c>
      <c r="AF35" s="349">
        <f>AVERAGE(AD35:AD39)</f>
        <v>0.2</v>
      </c>
      <c r="AG35" s="344" t="str">
        <f>VLOOKUP(AA35&amp;AE35,Hoja1!$B$4:$C$28,2,0)</f>
        <v>Moderado</v>
      </c>
      <c r="AH35" s="347" t="s">
        <v>313</v>
      </c>
      <c r="AI35" s="347" t="s">
        <v>314</v>
      </c>
      <c r="AJ35" s="347" t="s">
        <v>314</v>
      </c>
      <c r="AK35" s="347" t="s">
        <v>314</v>
      </c>
      <c r="AL35" s="347" t="s">
        <v>314</v>
      </c>
      <c r="AM35" s="347" t="s">
        <v>314</v>
      </c>
      <c r="AN35" s="347"/>
    </row>
    <row r="36" spans="1:40" ht="98.25" customHeight="1">
      <c r="A36" s="345"/>
      <c r="B36" s="345"/>
      <c r="C36" s="347"/>
      <c r="D36" s="352"/>
      <c r="E36" s="345"/>
      <c r="F36" s="345"/>
      <c r="G36" s="347"/>
      <c r="H36" s="347"/>
      <c r="I36" s="353"/>
      <c r="J36" s="354"/>
      <c r="K36" s="347"/>
      <c r="L36" s="348"/>
      <c r="M36" s="348"/>
      <c r="N36" s="347"/>
      <c r="O36" s="152">
        <v>2</v>
      </c>
      <c r="P36" s="197" t="s">
        <v>353</v>
      </c>
      <c r="Q36" s="152" t="str">
        <f t="shared" si="18"/>
        <v>Probabilidad</v>
      </c>
      <c r="R36" s="152" t="s">
        <v>293</v>
      </c>
      <c r="S36" s="152" t="s">
        <v>294</v>
      </c>
      <c r="T36" s="153">
        <f>VLOOKUP(R36&amp;S36,Hoja1!$Q$4:$R$9,2,0)</f>
        <v>0.45</v>
      </c>
      <c r="U36" s="152" t="s">
        <v>295</v>
      </c>
      <c r="V36" s="152" t="s">
        <v>296</v>
      </c>
      <c r="W36" s="152" t="s">
        <v>297</v>
      </c>
      <c r="X36" s="153">
        <f t="shared" ref="X36:X39" si="20">IF(Q36="Probabilidad",($J$30*T36),IF(Q36="Impacto"," "))</f>
        <v>0.45</v>
      </c>
      <c r="Y36" s="153" t="str">
        <f>IF(Z36&lt;=20%,'Tabla probabilidad'!$B$5,IF(Z36&lt;=40%,'Tabla probabilidad'!$B$6,IF(Z36&lt;=60%,'Tabla probabilidad'!$B$7,IF(Z36&lt;=80%,'Tabla probabilidad'!$B$8,IF(Z36&lt;=100%,'Tabla probabilidad'!$B$9)))))</f>
        <v>Media</v>
      </c>
      <c r="Z36" s="153">
        <f t="shared" ref="Z36:Z39" si="21">IF(R36="Preventivo",($J$30-($J$30*T36)),IF(R36="Detectivo",($J$30-($J$30*T36)),IF(R36="Correctivo",($J$30))))</f>
        <v>0.55000000000000004</v>
      </c>
      <c r="AA36" s="350"/>
      <c r="AB36" s="350"/>
      <c r="AC36" s="153" t="str">
        <f t="shared" si="19"/>
        <v>Leve</v>
      </c>
      <c r="AD36" s="153">
        <f t="shared" ref="AD36:AD39" si="22">IF(Q36="Probabilidad",(($M$30-0)),IF(Q36="Impacto",($M$30-($M$30*T36))))</f>
        <v>0.2</v>
      </c>
      <c r="AE36" s="350"/>
      <c r="AF36" s="350"/>
      <c r="AG36" s="345"/>
      <c r="AH36" s="347"/>
      <c r="AI36" s="347"/>
      <c r="AJ36" s="347"/>
      <c r="AK36" s="347"/>
      <c r="AL36" s="347"/>
      <c r="AM36" s="347"/>
      <c r="AN36" s="347"/>
    </row>
    <row r="37" spans="1:40" ht="78" customHeight="1">
      <c r="A37" s="345"/>
      <c r="B37" s="345"/>
      <c r="C37" s="347"/>
      <c r="D37" s="352"/>
      <c r="E37" s="345"/>
      <c r="F37" s="345"/>
      <c r="G37" s="347"/>
      <c r="H37" s="347"/>
      <c r="I37" s="353"/>
      <c r="J37" s="354"/>
      <c r="K37" s="347"/>
      <c r="L37" s="348"/>
      <c r="M37" s="348"/>
      <c r="N37" s="347"/>
      <c r="O37" s="152">
        <v>3</v>
      </c>
      <c r="P37" s="198" t="s">
        <v>354</v>
      </c>
      <c r="Q37" s="152" t="str">
        <f t="shared" si="18"/>
        <v>Probabilidad</v>
      </c>
      <c r="R37" s="152" t="s">
        <v>293</v>
      </c>
      <c r="S37" s="152" t="s">
        <v>294</v>
      </c>
      <c r="T37" s="153">
        <f>VLOOKUP(R37&amp;S37,Hoja1!$Q$4:$R$9,2,0)</f>
        <v>0.45</v>
      </c>
      <c r="U37" s="152" t="s">
        <v>295</v>
      </c>
      <c r="V37" s="152" t="s">
        <v>296</v>
      </c>
      <c r="W37" s="152" t="s">
        <v>335</v>
      </c>
      <c r="X37" s="153">
        <f t="shared" si="20"/>
        <v>0.45</v>
      </c>
      <c r="Y37" s="153" t="str">
        <f>IF(Z37&lt;=20%,'Tabla probabilidad'!$B$5,IF(Z37&lt;=40%,'Tabla probabilidad'!$B$6,IF(Z37&lt;=60%,'Tabla probabilidad'!$B$7,IF(Z37&lt;=80%,'Tabla probabilidad'!$B$8,IF(Z37&lt;=100%,'Tabla probabilidad'!$B$9)))))</f>
        <v>Media</v>
      </c>
      <c r="Z37" s="153">
        <f t="shared" si="21"/>
        <v>0.55000000000000004</v>
      </c>
      <c r="AA37" s="350"/>
      <c r="AB37" s="350"/>
      <c r="AC37" s="153" t="str">
        <f t="shared" si="19"/>
        <v>Leve</v>
      </c>
      <c r="AD37" s="153">
        <f t="shared" si="22"/>
        <v>0.2</v>
      </c>
      <c r="AE37" s="350"/>
      <c r="AF37" s="350"/>
      <c r="AG37" s="345"/>
      <c r="AH37" s="347"/>
      <c r="AI37" s="347"/>
      <c r="AJ37" s="347"/>
      <c r="AK37" s="347"/>
      <c r="AL37" s="347"/>
      <c r="AM37" s="347"/>
      <c r="AN37" s="347"/>
    </row>
    <row r="38" spans="1:40" ht="50.1" customHeight="1">
      <c r="A38" s="345"/>
      <c r="B38" s="345"/>
      <c r="C38" s="347"/>
      <c r="D38" s="352"/>
      <c r="E38" s="345"/>
      <c r="F38" s="345"/>
      <c r="G38" s="347"/>
      <c r="H38" s="347"/>
      <c r="I38" s="353"/>
      <c r="J38" s="354"/>
      <c r="K38" s="347"/>
      <c r="L38" s="348"/>
      <c r="M38" s="348"/>
      <c r="N38" s="347"/>
      <c r="O38" s="152"/>
      <c r="P38" s="199"/>
      <c r="Q38" s="152" t="str">
        <f t="shared" si="18"/>
        <v>Probabilidad</v>
      </c>
      <c r="R38" s="152" t="s">
        <v>293</v>
      </c>
      <c r="S38" s="152" t="s">
        <v>294</v>
      </c>
      <c r="T38" s="153">
        <f>VLOOKUP(R38&amp;S38,Hoja1!$Q$4:$R$9,2,0)</f>
        <v>0.45</v>
      </c>
      <c r="U38" s="152" t="s">
        <v>295</v>
      </c>
      <c r="V38" s="152" t="s">
        <v>296</v>
      </c>
      <c r="W38" s="152" t="s">
        <v>297</v>
      </c>
      <c r="X38" s="153">
        <f t="shared" si="20"/>
        <v>0.45</v>
      </c>
      <c r="Y38" s="153" t="str">
        <f>IF(Z38&lt;=20%,'Tabla probabilidad'!$B$5,IF(Z38&lt;=40%,'Tabla probabilidad'!$B$6,IF(Z38&lt;=60%,'Tabla probabilidad'!$B$7,IF(Z38&lt;=80%,'Tabla probabilidad'!$B$8,IF(Z38&lt;=100%,'Tabla probabilidad'!$B$9)))))</f>
        <v>Media</v>
      </c>
      <c r="Z38" s="153">
        <f t="shared" si="21"/>
        <v>0.55000000000000004</v>
      </c>
      <c r="AA38" s="350"/>
      <c r="AB38" s="350"/>
      <c r="AC38" s="153" t="str">
        <f t="shared" si="19"/>
        <v>Leve</v>
      </c>
      <c r="AD38" s="153">
        <f t="shared" si="22"/>
        <v>0.2</v>
      </c>
      <c r="AE38" s="350"/>
      <c r="AF38" s="350"/>
      <c r="AG38" s="345"/>
      <c r="AH38" s="347"/>
      <c r="AI38" s="347"/>
      <c r="AJ38" s="347"/>
      <c r="AK38" s="347"/>
      <c r="AL38" s="347"/>
      <c r="AM38" s="347"/>
      <c r="AN38" s="347"/>
    </row>
    <row r="39" spans="1:40" ht="51" customHeight="1" thickBot="1">
      <c r="A39" s="346"/>
      <c r="B39" s="346"/>
      <c r="C39" s="347"/>
      <c r="D39" s="352"/>
      <c r="E39" s="346"/>
      <c r="F39" s="346"/>
      <c r="G39" s="347"/>
      <c r="H39" s="347"/>
      <c r="I39" s="353"/>
      <c r="J39" s="354"/>
      <c r="K39" s="347"/>
      <c r="L39" s="348"/>
      <c r="M39" s="348"/>
      <c r="N39" s="347"/>
      <c r="O39" s="152"/>
      <c r="P39" s="195"/>
      <c r="Q39" s="152" t="str">
        <f t="shared" si="18"/>
        <v>Probabilidad</v>
      </c>
      <c r="R39" s="152" t="s">
        <v>293</v>
      </c>
      <c r="S39" s="152" t="s">
        <v>294</v>
      </c>
      <c r="T39" s="153">
        <f>VLOOKUP(R39&amp;S39,Hoja1!$Q$4:$R$9,2,0)</f>
        <v>0.45</v>
      </c>
      <c r="U39" s="152" t="s">
        <v>295</v>
      </c>
      <c r="V39" s="152" t="s">
        <v>296</v>
      </c>
      <c r="W39" s="152" t="s">
        <v>297</v>
      </c>
      <c r="X39" s="153">
        <f t="shared" si="20"/>
        <v>0.45</v>
      </c>
      <c r="Y39" s="153" t="str">
        <f>IF(Z39&lt;=20%,'Tabla probabilidad'!$B$5,IF(Z39&lt;=40%,'Tabla probabilidad'!$B$6,IF(Z39&lt;=60%,'Tabla probabilidad'!$B$7,IF(Z39&lt;=80%,'Tabla probabilidad'!$B$8,IF(Z39&lt;=100%,'Tabla probabilidad'!$B$9)))))</f>
        <v>Media</v>
      </c>
      <c r="Z39" s="153">
        <f t="shared" si="21"/>
        <v>0.55000000000000004</v>
      </c>
      <c r="AA39" s="351"/>
      <c r="AB39" s="351"/>
      <c r="AC39" s="153" t="str">
        <f t="shared" si="19"/>
        <v>Leve</v>
      </c>
      <c r="AD39" s="153">
        <f t="shared" si="22"/>
        <v>0.2</v>
      </c>
      <c r="AE39" s="351"/>
      <c r="AF39" s="351"/>
      <c r="AG39" s="346"/>
      <c r="AH39" s="347"/>
      <c r="AI39" s="347"/>
      <c r="AJ39" s="347"/>
      <c r="AK39" s="347"/>
      <c r="AL39" s="347"/>
      <c r="AM39" s="347"/>
      <c r="AN39" s="347"/>
    </row>
    <row r="40" spans="1:40" ht="66.75" customHeight="1" thickBot="1">
      <c r="A40" s="347">
        <v>7</v>
      </c>
      <c r="B40" s="344" t="s">
        <v>355</v>
      </c>
      <c r="C40" s="347" t="s">
        <v>286</v>
      </c>
      <c r="D40" s="341" t="s">
        <v>356</v>
      </c>
      <c r="E40" s="347" t="s">
        <v>357</v>
      </c>
      <c r="F40" s="347" t="s">
        <v>358</v>
      </c>
      <c r="G40" s="347" t="s">
        <v>290</v>
      </c>
      <c r="H40" s="347">
        <v>31000</v>
      </c>
      <c r="I40" s="353" t="str">
        <f>IF(H40&lt;=2,'Tabla probabilidad'!$B$5,IF(H40&lt;=24,'Tabla probabilidad'!$B$6,IF(H40&lt;=500,'Tabla probabilidad'!$B$7,IF(H40&lt;=5000,'Tabla probabilidad'!$B$8,IF(H40&gt;5000,'Tabla probabilidad'!$B$9)))))</f>
        <v>Muy Alta</v>
      </c>
      <c r="J40" s="354">
        <f>IF(H40&lt;=2,'Tabla probabilidad'!$D$5,IF(H40&lt;=24,'Tabla probabilidad'!$D$6,IF(H40&lt;=500,'Tabla probabilidad'!$D$7,IF(H40&lt;=5000,'Tabla probabilidad'!$D$8,IF(H40&gt;5000,'Tabla probabilidad'!$D$9)))))</f>
        <v>1</v>
      </c>
      <c r="K40" s="347" t="s">
        <v>311</v>
      </c>
      <c r="L40" s="347" t="str">
        <f>IF(K40="El riesgo afecta la imagen de alguna área de la organización","Leve",IF(K40="El riesgo afecta la imagen de la entidad internamente, de conocimiento general, nivel interno, alta dirección, contratista y/o de provedores","Menor",IF(K40="El riesgo afecta la imagen de la entidad con algunos usuarios de relevancia frente al logro de los objetivos","Moderado",IF(K40="El riesgo afecta la imagen de de la entidad con efecto publicitario sostenido a nivel del sector justicia","Mayor",IF(K40="El riesgo afecta la imagen de la entidad a nivel nacional, con efecto publicitarios sostenible a nivel país","Catastrófico",IF(K40="Impacto que afecte la ejecución presupuestal en un valor ≥0,5%.","Leve",IF(K40="Impacto que afecte la ejecución presupuestal en un valor ≥1%.","Menor",IF(K40="Impacto que afecte la ejecución presupuestal en un valor ≥5%.","Moderado",IF(K40="Impacto que afecte la ejecución presupuestal en un valor ≥20%.","Mayor",IF(K40="Impacto que afecte la ejecución presupuestal en un valor ≥50%.","Catastrófico",IF(K40="Incumplimiento máximo del 5% de la meta planeada","Leve",IF(K40="Incumplimiento máximo del 15% de la meta planeada","Menor",IF(K40="Incumplimiento máximo del 20% de la meta planeada","Moderado",IF(K40="Incumplimiento máximo del 50% de la meta planeada","Mayor",IF(K40="Incumplimiento máximo del 80% de la meta planeada","Catastrófico",IF(K40="Cualquier afectación a la violacion de los derechos de los ciudadanos se considera con consecuencias altas","Mayor",IF(K40="Cualquier afectación a la violacion de los derechos de los ciudadanos se considera con consecuencias desastrosas","Catastrófico",IF(K40="Afecta la Prestación del Servicio de Administración de Justicia en 5%","Leve",IF(K40="Afecta la Prestación del Servicio de Administración de Justicia en 10%","Menor",IF(K40="Afecta la Prestación del Servicio de Administración de Justicia en 15%","Moderado",IF(K40="Afecta la Prestación del Servicio de Administración de Justicia en 20%","Mayor",IF(K40="Afecta la Prestación del Servicio de Administración de Justicia en más del 50%","Catastrófico",IF(K40="Cualquier acto indebido de los servidores judiciales genera altas consecuencias para la entidad","Mayor",IF(K40="Cualquier acto indebido de los servidores judiciales genera consecuencias desastrosas para la entidad","Catastrófico",IF(K40="Si el hecho llegara a presentarse, tendría consecuencias o efectos mínimos sobre la entidad","Leve",IF(K40="Si el hecho llegara a presentarse, tendría bajo impacto o efecto sobre la entidad","Menor",IF(K40="Si el hecho llegara a presentarse, tendría medianas consecuencias o efectos sobre la entidad","Moderado",IF(K40="Si el hecho llegara a presentarse, tendría altas consecuencias o efectos sobre la entidad","Mayor",IF(K40="Si el hecho llegara a presentarse, tendría desastrosas consecuencias o efectos sobre la entidad","Catastrófico")))))))))))))))))))))))))))))</f>
        <v>Leve</v>
      </c>
      <c r="M40" s="347" t="str">
        <f>IF(K40="El riesgo afecta la imagen de alguna área de la organización","20%",IF(K40="El riesgo afecta la imagen de la entidad internamente, de conocimiento general, nivel interno, alta dirección, contratista y/o de provedores","40%",IF(K40="El riesgo afecta la imagen de la entidad con algunos usuarios de relevancia frente al logro de los objetivos","60%",IF(K40="El riesgo afecta la imagen de de la entidad con efecto publicitario sostenido a nivel del sector justicia","80%",IF(K40="El riesgo afecta la imagen de la entidad a nivel nacional, con efecto publicitarios sostenible a nivel país","100%",IF(K40="Impacto que afecte la ejecución presupuestal en un valor ≥0,5%.","20%",IF(K40="Impacto que afecte la ejecución presupuestal en un valor ≥1%.","40%",IF(K40="Impacto que afecte la ejecución presupuestal en un valor ≥5%.","60%",IF(K40="Impacto que afecte la ejecución presupuestal en un valor ≥20%.","80%",IF(K40="Impacto que afecte la ejecución presupuestal en un valor ≥50%.","100%",IF(K40="Incumplimiento máximo del 5% de la meta planeada","20%",IF(K40="Incumplimiento máximo del 15% de la meta planeada","40%",IF(K40="Incumplimiento máximo del 20% de la meta planeada","60%",IF(K40="Incumplimiento máximo del 50% de la meta planeada","80%",IF(K40="Incumplimiento máximo del 80% de la meta planeada","100%",IF(K40="Cualquier afectación a la violacion de los derechos de los ciudadanos se considera con consecuencias altas","80%",IF(K40="Cualquier afectación a la violacion de los derechos de los ciudadanos se considera con consecuencias desastrosas","100%",IF(K40="Afecta la Prestación del Servicio de Administración de Justicia en 5%","20%",IF(K40="Afecta la Prestación del Servicio de Administración de Justicia en 10%","40%",IF(K40="Afecta la Prestación del Servicio de Administración de Justicia en 15%","60%",IF(K40="Afecta la Prestación del Servicio de Administración de Justicia en 20%","80%",IF(K40="Afecta la Prestación del Servicio de Administración de Justicia en más del 50%","100%",IF(K40="Cualquier acto indebido de los servidores judiciales genera altas consecuencias para la entidad","80%",IF(K40="Cualquier acto indebido de los servidores judiciales genera consecuencias desastrosas para la entidad","100%",IF(K40="Si el hecho llegara a presentarse, tendría consecuencias o efectos mínimos sobre la entidad","20%",IF(K40="Si el hecho llegara a presentarse, tendría bajo impacto o efecto sobre la entidad","40%",IF(K40="Si el hecho llegara a presentarse, tendría medianas consecuencias o efectos sobre la entidad","60%",IF(K40="Si el hecho llegara a presentarse, tendría altas consecuencias o efectos sobre la entidad","80%",IF(K40="Si el hecho llegara a presentarse, tendría desastrosas consecuencias o efectos sobre la entidad","100%")))))))))))))))))))))))))))))</f>
        <v>20%</v>
      </c>
      <c r="N40" s="347" t="str">
        <f>VLOOKUP((I40&amp;L40),Hoja1!$B$4:$C$28,2,0)</f>
        <v xml:space="preserve">Alto </v>
      </c>
      <c r="O40" s="152">
        <v>1</v>
      </c>
      <c r="P40" s="200" t="s">
        <v>359</v>
      </c>
      <c r="Q40" s="152" t="str">
        <f t="shared" si="0"/>
        <v>Probabilidad</v>
      </c>
      <c r="R40" s="152" t="s">
        <v>293</v>
      </c>
      <c r="S40" s="152" t="s">
        <v>294</v>
      </c>
      <c r="T40" s="153">
        <f>VLOOKUP(R40&amp;S40,Hoja1!$Q$4:$R$9,2,0)</f>
        <v>0.45</v>
      </c>
      <c r="U40" s="152" t="s">
        <v>295</v>
      </c>
      <c r="V40" s="152" t="s">
        <v>296</v>
      </c>
      <c r="W40" s="152" t="s">
        <v>297</v>
      </c>
      <c r="X40" s="153">
        <f>IF(Q40="Probabilidad",($J$40*T40),IF(Q40="Impacto"," "))</f>
        <v>0.45</v>
      </c>
      <c r="Y40" s="153" t="str">
        <f>IF(Z40&lt;=20%,'Tabla probabilidad'!$B$5,IF(Z40&lt;=40%,'Tabla probabilidad'!$B$6,IF(Z40&lt;=60%,'Tabla probabilidad'!$B$7,IF(Z40&lt;=80%,'Tabla probabilidad'!$B$8,IF(Z40&lt;=100%,'Tabla probabilidad'!$B$9)))))</f>
        <v>Media</v>
      </c>
      <c r="Z40" s="153">
        <f>IF(R40="Preventivo",(J40-(J40*T40)),IF(R40="Detectivo",(J40-(J40*T40)),IF(R40="Correctivo",(J40))))</f>
        <v>0.55000000000000004</v>
      </c>
      <c r="AA40" s="349" t="str">
        <f>IF(AB40&lt;=20%,'Tabla probabilidad'!$B$5,IF(AB40&lt;=40%,'Tabla probabilidad'!$B$6,IF(AB40&lt;=60%,'Tabla probabilidad'!$B$7,IF(AB40&lt;=80%,'Tabla probabilidad'!$B$8,IF(AB40&lt;=100%,'Tabla probabilidad'!$B$9)))))</f>
        <v>Media</v>
      </c>
      <c r="AB40" s="349">
        <f>AVERAGE(Z40:Z44)</f>
        <v>0.55000000000000004</v>
      </c>
      <c r="AC40" s="153" t="str">
        <f t="shared" si="1"/>
        <v>Leve</v>
      </c>
      <c r="AD40" s="153">
        <f>IF(Q40="Probabilidad",(($M$40-0)),IF(Q40="Impacto",($M$40-($M$40*T40))))</f>
        <v>0.2</v>
      </c>
      <c r="AE40" s="349" t="str">
        <f>IF(AF40&lt;=20%,"Leve",IF(AF40&lt;=40%,"Menor",IF(AF40&lt;=60%,"Moderado",IF(AF40&lt;=80%,"Mayor",IF(AF40&lt;=100%,"Catastrófico")))))</f>
        <v>Leve</v>
      </c>
      <c r="AF40" s="349">
        <f>AVERAGE(AD40:AD44)</f>
        <v>0.2</v>
      </c>
      <c r="AG40" s="344" t="str">
        <f>VLOOKUP(AA40&amp;AE40,Hoja1!$B$4:$C$28,2,0)</f>
        <v>Moderado</v>
      </c>
      <c r="AH40" s="347" t="s">
        <v>313</v>
      </c>
      <c r="AI40" s="347" t="s">
        <v>314</v>
      </c>
      <c r="AJ40" s="347" t="s">
        <v>314</v>
      </c>
      <c r="AK40" s="347" t="s">
        <v>314</v>
      </c>
      <c r="AL40" s="347" t="s">
        <v>314</v>
      </c>
      <c r="AM40" s="347" t="s">
        <v>314</v>
      </c>
      <c r="AN40" s="347"/>
    </row>
    <row r="41" spans="1:40" ht="70.5" customHeight="1">
      <c r="A41" s="347"/>
      <c r="B41" s="345"/>
      <c r="C41" s="347"/>
      <c r="D41" s="342"/>
      <c r="E41" s="347"/>
      <c r="F41" s="347"/>
      <c r="G41" s="347"/>
      <c r="H41" s="347"/>
      <c r="I41" s="353"/>
      <c r="J41" s="354"/>
      <c r="K41" s="347"/>
      <c r="L41" s="348"/>
      <c r="M41" s="348"/>
      <c r="N41" s="347"/>
      <c r="O41" s="152">
        <v>2</v>
      </c>
      <c r="P41" s="202" t="s">
        <v>360</v>
      </c>
      <c r="Q41" s="152" t="str">
        <f t="shared" si="0"/>
        <v>Probabilidad</v>
      </c>
      <c r="R41" s="152" t="s">
        <v>293</v>
      </c>
      <c r="S41" s="152" t="s">
        <v>294</v>
      </c>
      <c r="T41" s="153">
        <f>VLOOKUP(R41&amp;S41,Hoja1!$Q$4:$R$9,2,0)</f>
        <v>0.45</v>
      </c>
      <c r="U41" s="152" t="s">
        <v>295</v>
      </c>
      <c r="V41" s="152" t="s">
        <v>296</v>
      </c>
      <c r="W41" s="152" t="s">
        <v>297</v>
      </c>
      <c r="X41" s="153">
        <f t="shared" ref="X41:X44" si="23">IF(Q41="Probabilidad",($J$40*T41),IF(Q41="Impacto"," "))</f>
        <v>0.45</v>
      </c>
      <c r="Y41" s="153" t="str">
        <f>IF(Z41&lt;=20%,'Tabla probabilidad'!$B$5,IF(Z41&lt;=40%,'Tabla probabilidad'!$B$6,IF(Z41&lt;=60%,'Tabla probabilidad'!$B$7,IF(Z41&lt;=80%,'Tabla probabilidad'!$B$8,IF(Z41&lt;=100%,'Tabla probabilidad'!$B$9)))))</f>
        <v>Media</v>
      </c>
      <c r="Z41" s="153">
        <f>IF(R41="Preventivo",(J40-(J40*T41)),IF(R41="Detectivo",(J40-(J40*T41)),IF(R41="Correctivo",(J40))))</f>
        <v>0.55000000000000004</v>
      </c>
      <c r="AA41" s="350"/>
      <c r="AB41" s="350"/>
      <c r="AC41" s="153" t="str">
        <f t="shared" si="1"/>
        <v>Leve</v>
      </c>
      <c r="AD41" s="153">
        <f t="shared" ref="AD41:AD44" si="24">IF(Q41="Probabilidad",(($M$40-0)),IF(Q41="Impacto",($M$40-($M$40*T41))))</f>
        <v>0.2</v>
      </c>
      <c r="AE41" s="350"/>
      <c r="AF41" s="350"/>
      <c r="AG41" s="345"/>
      <c r="AH41" s="347"/>
      <c r="AI41" s="347"/>
      <c r="AJ41" s="347"/>
      <c r="AK41" s="347"/>
      <c r="AL41" s="347"/>
      <c r="AM41" s="347"/>
      <c r="AN41" s="347"/>
    </row>
    <row r="42" spans="1:40" ht="76.5" customHeight="1">
      <c r="A42" s="347"/>
      <c r="B42" s="345"/>
      <c r="C42" s="347"/>
      <c r="D42" s="342"/>
      <c r="E42" s="347"/>
      <c r="F42" s="347"/>
      <c r="G42" s="347"/>
      <c r="H42" s="347"/>
      <c r="I42" s="353"/>
      <c r="J42" s="354"/>
      <c r="K42" s="347"/>
      <c r="L42" s="348"/>
      <c r="M42" s="348"/>
      <c r="N42" s="347"/>
      <c r="O42" s="152">
        <v>3</v>
      </c>
      <c r="P42" s="201" t="s">
        <v>361</v>
      </c>
      <c r="Q42" s="152" t="str">
        <f t="shared" si="0"/>
        <v>Probabilidad</v>
      </c>
      <c r="R42" s="152" t="s">
        <v>293</v>
      </c>
      <c r="S42" s="152" t="s">
        <v>294</v>
      </c>
      <c r="T42" s="153">
        <f>VLOOKUP(R42&amp;S42,Hoja1!$Q$4:$R$9,2,0)</f>
        <v>0.45</v>
      </c>
      <c r="U42" s="152" t="s">
        <v>295</v>
      </c>
      <c r="V42" s="152" t="s">
        <v>296</v>
      </c>
      <c r="W42" s="152" t="s">
        <v>297</v>
      </c>
      <c r="X42" s="153">
        <f t="shared" si="23"/>
        <v>0.45</v>
      </c>
      <c r="Y42" s="153" t="str">
        <f>IF(Z42&lt;=20%,'Tabla probabilidad'!$B$5,IF(Z42&lt;=40%,'Tabla probabilidad'!$B$6,IF(Z42&lt;=60%,'Tabla probabilidad'!$B$7,IF(Z42&lt;=80%,'Tabla probabilidad'!$B$8,IF(Z42&lt;=100%,'Tabla probabilidad'!$B$9)))))</f>
        <v>Media</v>
      </c>
      <c r="Z42" s="153">
        <f>IF(R42="Preventivo",(J40-(J40*T42)),IF(R42="Detectivo",(J40-(J40*T42)),IF(R42="Correctivo",(J40))))</f>
        <v>0.55000000000000004</v>
      </c>
      <c r="AA42" s="350"/>
      <c r="AB42" s="350"/>
      <c r="AC42" s="153" t="str">
        <f t="shared" si="1"/>
        <v>Leve</v>
      </c>
      <c r="AD42" s="153">
        <f t="shared" si="24"/>
        <v>0.2</v>
      </c>
      <c r="AE42" s="350"/>
      <c r="AF42" s="350"/>
      <c r="AG42" s="345"/>
      <c r="AH42" s="347"/>
      <c r="AI42" s="347"/>
      <c r="AJ42" s="347"/>
      <c r="AK42" s="347"/>
      <c r="AL42" s="347"/>
      <c r="AM42" s="347"/>
      <c r="AN42" s="347"/>
    </row>
    <row r="43" spans="1:40" ht="54" customHeight="1">
      <c r="A43" s="347"/>
      <c r="B43" s="345"/>
      <c r="C43" s="347"/>
      <c r="D43" s="342"/>
      <c r="E43" s="347"/>
      <c r="F43" s="347"/>
      <c r="G43" s="347"/>
      <c r="H43" s="347"/>
      <c r="I43" s="353"/>
      <c r="J43" s="354"/>
      <c r="K43" s="347"/>
      <c r="L43" s="348"/>
      <c r="M43" s="348"/>
      <c r="N43" s="347"/>
      <c r="O43" s="152">
        <v>4</v>
      </c>
      <c r="P43" s="203" t="s">
        <v>362</v>
      </c>
      <c r="Q43" s="152" t="str">
        <f t="shared" si="0"/>
        <v>Probabilidad</v>
      </c>
      <c r="R43" s="152" t="s">
        <v>293</v>
      </c>
      <c r="S43" s="152" t="s">
        <v>294</v>
      </c>
      <c r="T43" s="153">
        <f>VLOOKUP(R43&amp;S43,Hoja1!$Q$4:$R$9,2,0)</f>
        <v>0.45</v>
      </c>
      <c r="U43" s="152" t="s">
        <v>295</v>
      </c>
      <c r="V43" s="152" t="s">
        <v>296</v>
      </c>
      <c r="W43" s="152" t="s">
        <v>297</v>
      </c>
      <c r="X43" s="153">
        <f t="shared" si="23"/>
        <v>0.45</v>
      </c>
      <c r="Y43" s="153" t="str">
        <f>IF(Z43&lt;=20%,'Tabla probabilidad'!$B$5,IF(Z43&lt;=40%,'Tabla probabilidad'!$B$6,IF(Z43&lt;=60%,'Tabla probabilidad'!$B$7,IF(Z43&lt;=80%,'Tabla probabilidad'!$B$8,IF(Z43&lt;=100%,'Tabla probabilidad'!$B$9)))))</f>
        <v>Media</v>
      </c>
      <c r="Z43" s="153">
        <f>IF(R43="Preventivo",(J40-(J40*T43)),IF(R43="Detectivo",(J40-(J40*T43)),IF(R43="Correctivo",(J40))))</f>
        <v>0.55000000000000004</v>
      </c>
      <c r="AA43" s="350"/>
      <c r="AB43" s="350"/>
      <c r="AC43" s="153" t="str">
        <f t="shared" si="1"/>
        <v>Leve</v>
      </c>
      <c r="AD43" s="153">
        <f t="shared" si="24"/>
        <v>0.2</v>
      </c>
      <c r="AE43" s="350"/>
      <c r="AF43" s="350"/>
      <c r="AG43" s="345"/>
      <c r="AH43" s="347"/>
      <c r="AI43" s="347"/>
      <c r="AJ43" s="347"/>
      <c r="AK43" s="347"/>
      <c r="AL43" s="347"/>
      <c r="AM43" s="347"/>
      <c r="AN43" s="347"/>
    </row>
    <row r="44" spans="1:40" ht="138.75" customHeight="1">
      <c r="A44" s="347"/>
      <c r="B44" s="346"/>
      <c r="C44" s="347"/>
      <c r="D44" s="343"/>
      <c r="E44" s="347"/>
      <c r="F44" s="347"/>
      <c r="G44" s="347"/>
      <c r="H44" s="347"/>
      <c r="I44" s="353"/>
      <c r="J44" s="354"/>
      <c r="K44" s="347"/>
      <c r="L44" s="348"/>
      <c r="M44" s="348"/>
      <c r="N44" s="347"/>
      <c r="O44" s="152">
        <v>5</v>
      </c>
      <c r="P44" s="204" t="s">
        <v>363</v>
      </c>
      <c r="Q44" s="152" t="str">
        <f t="shared" si="0"/>
        <v>Probabilidad</v>
      </c>
      <c r="R44" s="152" t="s">
        <v>293</v>
      </c>
      <c r="S44" s="152" t="s">
        <v>294</v>
      </c>
      <c r="T44" s="153">
        <f>VLOOKUP(R44&amp;S44,Hoja1!$Q$4:$R$9,2,0)</f>
        <v>0.45</v>
      </c>
      <c r="U44" s="152" t="s">
        <v>295</v>
      </c>
      <c r="V44" s="152" t="s">
        <v>296</v>
      </c>
      <c r="W44" s="152" t="s">
        <v>297</v>
      </c>
      <c r="X44" s="153">
        <f t="shared" si="23"/>
        <v>0.45</v>
      </c>
      <c r="Y44" s="153" t="str">
        <f>IF(Z44&lt;=20%,'Tabla probabilidad'!$B$5,IF(Z44&lt;=40%,'Tabla probabilidad'!$B$6,IF(Z44&lt;=60%,'Tabla probabilidad'!$B$7,IF(Z44&lt;=80%,'Tabla probabilidad'!$B$8,IF(Z44&lt;=100%,'Tabla probabilidad'!$B$9)))))</f>
        <v>Media</v>
      </c>
      <c r="Z44" s="153">
        <f>IF(R44="Preventivo",(J40-(J40*T44)),IF(R44="Detectivo",(J40-(J40*T44)),IF(R44="Correctivo",(J40))))</f>
        <v>0.55000000000000004</v>
      </c>
      <c r="AA44" s="351"/>
      <c r="AB44" s="351"/>
      <c r="AC44" s="153" t="str">
        <f t="shared" si="1"/>
        <v>Leve</v>
      </c>
      <c r="AD44" s="153">
        <f t="shared" si="24"/>
        <v>0.2</v>
      </c>
      <c r="AE44" s="351"/>
      <c r="AF44" s="351"/>
      <c r="AG44" s="346"/>
      <c r="AH44" s="347"/>
      <c r="AI44" s="347"/>
      <c r="AJ44" s="347"/>
      <c r="AK44" s="347"/>
      <c r="AL44" s="347"/>
      <c r="AM44" s="347"/>
      <c r="AN44" s="347"/>
    </row>
    <row r="45" spans="1:40" ht="61.5" customHeight="1">
      <c r="A45" s="347">
        <v>8</v>
      </c>
      <c r="B45" s="344" t="s">
        <v>364</v>
      </c>
      <c r="C45" s="347" t="s">
        <v>365</v>
      </c>
      <c r="D45" s="341" t="s">
        <v>366</v>
      </c>
      <c r="E45" s="347" t="s">
        <v>367</v>
      </c>
      <c r="F45" s="347" t="s">
        <v>368</v>
      </c>
      <c r="G45" s="347" t="s">
        <v>369</v>
      </c>
      <c r="H45" s="347">
        <v>88</v>
      </c>
      <c r="I45" s="353" t="str">
        <f>IF(H45&lt;=2,'Tabla probabilidad'!$B$5,IF(H45&lt;=24,'Tabla probabilidad'!$B$6,IF(H45&lt;=500,'Tabla probabilidad'!$B$7,IF(H45&lt;=5000,'Tabla probabilidad'!$B$8,IF(H45&gt;5000,'Tabla probabilidad'!$B$9)))))</f>
        <v>Media</v>
      </c>
      <c r="J45" s="354">
        <f>IF(H45&lt;=2,'Tabla probabilidad'!$D$5,IF(H45&lt;=24,'Tabla probabilidad'!$D$6,IF(H45&lt;=500,'Tabla probabilidad'!$D$7,IF(H45&lt;=5000,'Tabla probabilidad'!$D$8,IF(H45&gt;5000,'Tabla probabilidad'!$D$9)))))</f>
        <v>0.6</v>
      </c>
      <c r="K45" s="347" t="s">
        <v>370</v>
      </c>
      <c r="L45" s="347" t="str">
        <f>IF(K45="El riesgo afecta la imagen de alguna área de la organización","Leve",IF(K45="El riesgo afecta la imagen de la entidad internamente, de conocimiento general, nivel interno, alta dirección, contratista y/o de provedores","Menor",IF(K45="El riesgo afecta la imagen de la entidad con algunos usuarios de relevancia frente al logro de los objetivos","Moderado",IF(K45="El riesgo afecta la imagen de de la entidad con efecto publicitario sostenido a nivel del sector justicia","Mayor",IF(K45="El riesgo afecta la imagen de la entidad a nivel nacional, con efecto publicitarios sostenible a nivel país","Catastrófico",IF(K45="Impacto que afecte la ejecución presupuestal en un valor ≥0,5%.","Leve",IF(K45="Impacto que afecte la ejecución presupuestal en un valor ≥1%.","Menor",IF(K45="Impacto que afecte la ejecución presupuestal en un valor ≥5%.","Moderado",IF(K45="Impacto que afecte la ejecución presupuestal en un valor ≥20%.","Mayor",IF(K45="Impacto que afecte la ejecución presupuestal en un valor ≥50%.","Catastrófico",IF(K45="Incumplimiento máximo del 5% de la meta planeada","Leve",IF(K45="Incumplimiento máximo del 15% de la meta planeada","Menor",IF(K45="Incumplimiento máximo del 20% de la meta planeada","Moderado",IF(K45="Incumplimiento máximo del 50% de la meta planeada","Mayor",IF(K45="Incumplimiento máximo del 80% de la meta planeada","Catastrófico",IF(K45="Cualquier afectación a la violacion de los derechos de los ciudadanos se considera con consecuencias altas","Mayor",IF(K45="Cualquier afectación a la violacion de los derechos de los ciudadanos se considera con consecuencias desastrosas","Catastrófico",IF(K45="Afecta la Prestación del Servicio de Administración de Justicia en 5%","Leve",IF(K45="Afecta la Prestación del Servicio de Administración de Justicia en 10%","Menor",IF(K45="Afecta la Prestación del Servicio de Administración de Justicia en 15%","Moderado",IF(K45="Afecta la Prestación del Servicio de Administración de Justicia en 20%","Mayor",IF(K45="Afecta la Prestación del Servicio de Administración de Justicia en más del 50%","Catastrófico",IF(K45="Cualquier acto indebido de los servidores judiciales genera altas consecuencias para la entidad","Mayor",IF(K45="Cualquier acto indebido de los servidores judiciales genera consecuencias desastrosas para la entidad","Catastrófico",IF(K45="Si el hecho llegara a presentarse, tendría consecuencias o efectos mínimos sobre la entidad","Leve",IF(K45="Si el hecho llegara a presentarse, tendría bajo impacto o efecto sobre la entidad","Menor",IF(K45="Si el hecho llegara a presentarse, tendría medianas consecuencias o efectos sobre la entidad","Moderado",IF(K45="Si el hecho llegara a presentarse, tendría altas consecuencias o efectos sobre la entidad","Mayor",IF(K45="Si el hecho llegara a presentarse, tendría desastrosas consecuencias o efectos sobre la entidad","Catastrófico")))))))))))))))))))))))))))))</f>
        <v>Mayor</v>
      </c>
      <c r="M45" s="347" t="str">
        <f>IF(K45="El riesgo afecta la imagen de alguna área de la organización","20%",IF(K45="El riesgo afecta la imagen de la entidad internamente, de conocimiento general, nivel interno, alta dirección, contratista y/o de provedores","40%",IF(K45="El riesgo afecta la imagen de la entidad con algunos usuarios de relevancia frente al logro de los objetivos","60%",IF(K45="El riesgo afecta la imagen de de la entidad con efecto publicitario sostenido a nivel del sector justicia","80%",IF(K45="El riesgo afecta la imagen de la entidad a nivel nacional, con efecto publicitarios sostenible a nivel país","100%",IF(K45="Impacto que afecte la ejecución presupuestal en un valor ≥0,5%.","20%",IF(K45="Impacto que afecte la ejecución presupuestal en un valor ≥1%.","40%",IF(K45="Impacto que afecte la ejecución presupuestal en un valor ≥5%.","60%",IF(K45="Impacto que afecte la ejecución presupuestal en un valor ≥20%.","80%",IF(K45="Impacto que afecte la ejecución presupuestal en un valor ≥50%.","100%",IF(K45="Incumplimiento máximo del 5% de la meta planeada","20%",IF(K45="Incumplimiento máximo del 15% de la meta planeada","40%",IF(K45="Incumplimiento máximo del 20% de la meta planeada","60%",IF(K45="Incumplimiento máximo del 50% de la meta planeada","80%",IF(K45="Incumplimiento máximo del 80% de la meta planeada","100%",IF(K45="Cualquier afectación a la violacion de los derechos de los ciudadanos se considera con consecuencias altas","80%",IF(K45="Cualquier afectación a la violacion de los derechos de los ciudadanos se considera con consecuencias desastrosas","100%",IF(K45="Afecta la Prestación del Servicio de Administración de Justicia en 5%","20%",IF(K45="Afecta la Prestación del Servicio de Administración de Justicia en 10%","40%",IF(K45="Afecta la Prestación del Servicio de Administración de Justicia en 15%","60%",IF(K45="Afecta la Prestación del Servicio de Administración de Justicia en 20%","80%",IF(K45="Afecta la Prestación del Servicio de Administración de Justicia en más del 50%","100%",IF(K45="Cualquier acto indebido de los servidores judiciales genera altas consecuencias para la entidad","80%",IF(K45="Cualquier acto indebido de los servidores judiciales genera consecuencias desastrosas para la entidad","100%",IF(K45="Si el hecho llegara a presentarse, tendría consecuencias o efectos mínimos sobre la entidad","20%",IF(K45="Si el hecho llegara a presentarse, tendría bajo impacto o efecto sobre la entidad","40%",IF(K45="Si el hecho llegara a presentarse, tendría medianas consecuencias o efectos sobre la entidad","60%",IF(K45="Si el hecho llegara a presentarse, tendría altas consecuencias o efectos sobre la entidad","80%",IF(K45="Si el hecho llegara a presentarse, tendría desastrosas consecuencias o efectos sobre la entidad","100%")))))))))))))))))))))))))))))</f>
        <v>80%</v>
      </c>
      <c r="N45" s="347" t="str">
        <f>VLOOKUP((I45&amp;L45),Hoja1!$B$4:$C$28,2,0)</f>
        <v xml:space="preserve">Alto </v>
      </c>
      <c r="O45" s="152">
        <v>1</v>
      </c>
      <c r="P45" s="267" t="s">
        <v>371</v>
      </c>
      <c r="Q45" s="152" t="str">
        <f t="shared" si="0"/>
        <v>Probabilidad</v>
      </c>
      <c r="R45" s="152" t="s">
        <v>293</v>
      </c>
      <c r="S45" s="152" t="s">
        <v>294</v>
      </c>
      <c r="T45" s="153">
        <f>VLOOKUP(R45&amp;S45,Hoja1!$Q$4:$R$9,2,0)</f>
        <v>0.45</v>
      </c>
      <c r="U45" s="152" t="s">
        <v>334</v>
      </c>
      <c r="V45" s="152" t="s">
        <v>296</v>
      </c>
      <c r="W45" s="152" t="s">
        <v>297</v>
      </c>
      <c r="X45" s="153">
        <f>IF(Q45="Probabilidad",($J$45*T45),IF(Q45="Impacto"," "))</f>
        <v>0.27</v>
      </c>
      <c r="Y45" s="153" t="str">
        <f>IF(Z45&lt;=20%,'Tabla probabilidad'!$B$5,IF(Z45&lt;=40%,'Tabla probabilidad'!$B$6,IF(Z45&lt;=60%,'Tabla probabilidad'!$B$7,IF(Z45&lt;=80%,'Tabla probabilidad'!$B$8,IF(Z45&lt;=100%,'Tabla probabilidad'!$B$9)))))</f>
        <v>Baja</v>
      </c>
      <c r="Z45" s="153">
        <f>IF(R45="Preventivo",(J45-(J45*T45)),IF(R45="Detectivo",(J45-(J45*T45)),IF(R45="Correctivo",(J45))))</f>
        <v>0.32999999999999996</v>
      </c>
      <c r="AA45" s="349" t="str">
        <f>IF(AB45&lt;=20%,'Tabla probabilidad'!$B$5,IF(AB45&lt;=40%,'Tabla probabilidad'!$B$6,IF(AB45&lt;=60%,'Tabla probabilidad'!$B$7,IF(AB45&lt;=80%,'Tabla probabilidad'!$B$8,IF(AB45&lt;=100%,'Tabla probabilidad'!$B$9)))))</f>
        <v>Baja</v>
      </c>
      <c r="AB45" s="349">
        <f>AVERAGE(Z45:Z49)</f>
        <v>0.35399999999999998</v>
      </c>
      <c r="AC45" s="153" t="str">
        <f t="shared" si="1"/>
        <v>Mayor</v>
      </c>
      <c r="AD45" s="153">
        <f>IF(Q45="Probabilidad",(($M$45-0)),IF(Q45="Impacto",($M$45-($M$45*T45))))</f>
        <v>0.8</v>
      </c>
      <c r="AE45" s="349" t="str">
        <f>IF(AF45&lt;=20%,"Leve",IF(AF45&lt;=40%,"Menor",IF(AF45&lt;=60%,"Moderado",IF(AF45&lt;=80%,"Mayor",IF(AF45&lt;=100%,"Catastrófico")))))</f>
        <v>Mayor</v>
      </c>
      <c r="AF45" s="349">
        <f>AVERAGE(AD45:AD49)</f>
        <v>0.8</v>
      </c>
      <c r="AG45" s="344" t="str">
        <f>VLOOKUP(AA45&amp;AE45,Hoja1!$B$4:$C$28,2,0)</f>
        <v xml:space="preserve">Alto </v>
      </c>
      <c r="AH45" s="347" t="s">
        <v>298</v>
      </c>
      <c r="AI45" s="347" t="s">
        <v>372</v>
      </c>
      <c r="AJ45" s="347" t="s">
        <v>373</v>
      </c>
      <c r="AK45" s="355">
        <v>44475</v>
      </c>
      <c r="AL45" s="355">
        <v>44475</v>
      </c>
      <c r="AM45" s="356" t="s">
        <v>374</v>
      </c>
      <c r="AN45" s="347" t="s">
        <v>375</v>
      </c>
    </row>
    <row r="46" spans="1:40" ht="65.25" customHeight="1">
      <c r="A46" s="347"/>
      <c r="B46" s="345"/>
      <c r="C46" s="347"/>
      <c r="D46" s="342"/>
      <c r="E46" s="347"/>
      <c r="F46" s="347"/>
      <c r="G46" s="347"/>
      <c r="H46" s="347"/>
      <c r="I46" s="353"/>
      <c r="J46" s="354"/>
      <c r="K46" s="347"/>
      <c r="L46" s="348"/>
      <c r="M46" s="348"/>
      <c r="N46" s="347"/>
      <c r="O46" s="152">
        <v>2</v>
      </c>
      <c r="P46" s="150" t="s">
        <v>376</v>
      </c>
      <c r="Q46" s="152" t="str">
        <f t="shared" si="0"/>
        <v>Probabilidad</v>
      </c>
      <c r="R46" s="152" t="s">
        <v>293</v>
      </c>
      <c r="S46" s="152" t="s">
        <v>294</v>
      </c>
      <c r="T46" s="153">
        <f>VLOOKUP(R46&amp;S46,Hoja1!$Q$4:$R$9,2,0)</f>
        <v>0.45</v>
      </c>
      <c r="U46" s="152" t="s">
        <v>334</v>
      </c>
      <c r="V46" s="152" t="s">
        <v>296</v>
      </c>
      <c r="W46" s="152" t="s">
        <v>297</v>
      </c>
      <c r="X46" s="153">
        <f t="shared" ref="X46:X49" si="25">IF(Q46="Probabilidad",($J$45*T46),IF(Q46="Impacto"," "))</f>
        <v>0.27</v>
      </c>
      <c r="Y46" s="153" t="str">
        <f>IF(Z46&lt;=20%,'Tabla probabilidad'!$B$5,IF(Z46&lt;=40%,'Tabla probabilidad'!$B$6,IF(Z46&lt;=60%,'Tabla probabilidad'!$B$7,IF(Z46&lt;=80%,'Tabla probabilidad'!$B$8,IF(Z46&lt;=100%,'Tabla probabilidad'!$B$9)))))</f>
        <v>Baja</v>
      </c>
      <c r="Z46" s="153">
        <f>IF(R46="Preventivo",(J45-(J45*T46)),IF(R46="Detectivo",(J45-(J45*T46)),IF(R46="Correctivo",(J45))))</f>
        <v>0.32999999999999996</v>
      </c>
      <c r="AA46" s="350"/>
      <c r="AB46" s="350"/>
      <c r="AC46" s="153" t="str">
        <f t="shared" si="1"/>
        <v>Mayor</v>
      </c>
      <c r="AD46" s="153">
        <f t="shared" ref="AD46:AD49" si="26">IF(Q46="Probabilidad",(($M$45-0)),IF(Q46="Impacto",($M$45-($M$45*T46))))</f>
        <v>0.8</v>
      </c>
      <c r="AE46" s="350"/>
      <c r="AF46" s="350"/>
      <c r="AG46" s="345"/>
      <c r="AH46" s="347"/>
      <c r="AI46" s="347"/>
      <c r="AJ46" s="347"/>
      <c r="AK46" s="347"/>
      <c r="AL46" s="347"/>
      <c r="AM46" s="356"/>
      <c r="AN46" s="347"/>
    </row>
    <row r="47" spans="1:40" ht="96.75" customHeight="1">
      <c r="A47" s="347"/>
      <c r="B47" s="345"/>
      <c r="C47" s="347"/>
      <c r="D47" s="342"/>
      <c r="E47" s="347"/>
      <c r="F47" s="347"/>
      <c r="G47" s="347"/>
      <c r="H47" s="347"/>
      <c r="I47" s="353"/>
      <c r="J47" s="354"/>
      <c r="K47" s="347"/>
      <c r="L47" s="348"/>
      <c r="M47" s="348"/>
      <c r="N47" s="347"/>
      <c r="O47" s="152">
        <v>3</v>
      </c>
      <c r="P47" s="150" t="s">
        <v>377</v>
      </c>
      <c r="Q47" s="152" t="str">
        <f t="shared" si="0"/>
        <v>Probabilidad</v>
      </c>
      <c r="R47" s="152" t="s">
        <v>293</v>
      </c>
      <c r="S47" s="152" t="s">
        <v>294</v>
      </c>
      <c r="T47" s="153">
        <f>VLOOKUP(R47&amp;S47,Hoja1!$Q$4:$R$9,2,0)</f>
        <v>0.45</v>
      </c>
      <c r="U47" s="152" t="s">
        <v>334</v>
      </c>
      <c r="V47" s="152" t="s">
        <v>296</v>
      </c>
      <c r="W47" s="152" t="s">
        <v>297</v>
      </c>
      <c r="X47" s="153">
        <f t="shared" si="25"/>
        <v>0.27</v>
      </c>
      <c r="Y47" s="153" t="str">
        <f>IF(Z47&lt;=20%,'Tabla probabilidad'!$B$5,IF(Z47&lt;=40%,'Tabla probabilidad'!$B$6,IF(Z47&lt;=60%,'Tabla probabilidad'!$B$7,IF(Z47&lt;=80%,'Tabla probabilidad'!$B$8,IF(Z47&lt;=100%,'Tabla probabilidad'!$B$9)))))</f>
        <v>Baja</v>
      </c>
      <c r="Z47" s="153">
        <f>IF(R47="Preventivo",(J45-(J45*T47)),IF(R47="Detectivo",(J45-(J45*T47)),IF(R47="Correctivo",(J45))))</f>
        <v>0.32999999999999996</v>
      </c>
      <c r="AA47" s="350"/>
      <c r="AB47" s="350"/>
      <c r="AC47" s="153" t="str">
        <f t="shared" si="1"/>
        <v>Mayor</v>
      </c>
      <c r="AD47" s="153">
        <f t="shared" si="26"/>
        <v>0.8</v>
      </c>
      <c r="AE47" s="350"/>
      <c r="AF47" s="350"/>
      <c r="AG47" s="345"/>
      <c r="AH47" s="347"/>
      <c r="AI47" s="347"/>
      <c r="AJ47" s="347"/>
      <c r="AK47" s="347"/>
      <c r="AL47" s="347"/>
      <c r="AM47" s="356"/>
      <c r="AN47" s="347"/>
    </row>
    <row r="48" spans="1:40" ht="81.75" customHeight="1" thickBot="1">
      <c r="A48" s="347"/>
      <c r="B48" s="345"/>
      <c r="C48" s="347"/>
      <c r="D48" s="342"/>
      <c r="E48" s="347"/>
      <c r="F48" s="347"/>
      <c r="G48" s="347"/>
      <c r="H48" s="347"/>
      <c r="I48" s="353"/>
      <c r="J48" s="354"/>
      <c r="K48" s="347"/>
      <c r="L48" s="348"/>
      <c r="M48" s="348"/>
      <c r="N48" s="347"/>
      <c r="O48" s="152">
        <v>4</v>
      </c>
      <c r="P48" s="205" t="s">
        <v>378</v>
      </c>
      <c r="Q48" s="152" t="str">
        <f t="shared" si="0"/>
        <v>Probabilidad</v>
      </c>
      <c r="R48" s="152" t="s">
        <v>379</v>
      </c>
      <c r="S48" s="152" t="s">
        <v>294</v>
      </c>
      <c r="T48" s="153">
        <f>VLOOKUP(R48&amp;S48,Hoja1!$Q$4:$R$9,2,0)</f>
        <v>0.35</v>
      </c>
      <c r="U48" s="152" t="s">
        <v>295</v>
      </c>
      <c r="V48" s="152" t="s">
        <v>296</v>
      </c>
      <c r="W48" s="152" t="s">
        <v>297</v>
      </c>
      <c r="X48" s="153">
        <f t="shared" si="25"/>
        <v>0.21</v>
      </c>
      <c r="Y48" s="153" t="str">
        <f>IF(Z48&lt;=20%,'Tabla probabilidad'!$B$5,IF(Z48&lt;=40%,'Tabla probabilidad'!$B$6,IF(Z48&lt;=60%,'Tabla probabilidad'!$B$7,IF(Z48&lt;=80%,'Tabla probabilidad'!$B$8,IF(Z48&lt;=100%,'Tabla probabilidad'!$B$9)))))</f>
        <v>Baja</v>
      </c>
      <c r="Z48" s="153">
        <f>IF(R48="Preventivo",(J45-(J45*T48)),IF(R48="Detectivo",(J45-(J45*T48)),IF(R48="Correctivo",(J45))))</f>
        <v>0.39</v>
      </c>
      <c r="AA48" s="350"/>
      <c r="AB48" s="350"/>
      <c r="AC48" s="153" t="str">
        <f t="shared" si="1"/>
        <v>Mayor</v>
      </c>
      <c r="AD48" s="153">
        <f t="shared" si="26"/>
        <v>0.8</v>
      </c>
      <c r="AE48" s="350"/>
      <c r="AF48" s="350"/>
      <c r="AG48" s="345"/>
      <c r="AH48" s="347"/>
      <c r="AI48" s="347"/>
      <c r="AJ48" s="347"/>
      <c r="AK48" s="347"/>
      <c r="AL48" s="347"/>
      <c r="AM48" s="356"/>
      <c r="AN48" s="347"/>
    </row>
    <row r="49" spans="1:40" ht="74.25" customHeight="1" thickBot="1">
      <c r="A49" s="347"/>
      <c r="B49" s="346"/>
      <c r="C49" s="347"/>
      <c r="D49" s="343"/>
      <c r="E49" s="347"/>
      <c r="F49" s="347"/>
      <c r="G49" s="347"/>
      <c r="H49" s="347"/>
      <c r="I49" s="353"/>
      <c r="J49" s="354"/>
      <c r="K49" s="347"/>
      <c r="L49" s="348"/>
      <c r="M49" s="348"/>
      <c r="N49" s="347"/>
      <c r="O49" s="152">
        <v>5</v>
      </c>
      <c r="P49" s="205" t="s">
        <v>380</v>
      </c>
      <c r="Q49" s="152" t="str">
        <f t="shared" si="0"/>
        <v>Probabilidad</v>
      </c>
      <c r="R49" s="152" t="s">
        <v>379</v>
      </c>
      <c r="S49" s="152" t="s">
        <v>294</v>
      </c>
      <c r="T49" s="153">
        <f>VLOOKUP(R49&amp;S49,Hoja1!$Q$4:$R$9,2,0)</f>
        <v>0.35</v>
      </c>
      <c r="U49" s="152" t="s">
        <v>295</v>
      </c>
      <c r="V49" s="152" t="s">
        <v>296</v>
      </c>
      <c r="W49" s="152" t="s">
        <v>297</v>
      </c>
      <c r="X49" s="153">
        <f t="shared" si="25"/>
        <v>0.21</v>
      </c>
      <c r="Y49" s="153" t="str">
        <f>IF(Z49&lt;=20%,'Tabla probabilidad'!$B$5,IF(Z49&lt;=40%,'Tabla probabilidad'!$B$6,IF(Z49&lt;=60%,'Tabla probabilidad'!$B$7,IF(Z49&lt;=80%,'Tabla probabilidad'!$B$8,IF(Z49&lt;=100%,'Tabla probabilidad'!$B$9)))))</f>
        <v>Baja</v>
      </c>
      <c r="Z49" s="153">
        <f>IF(R49="Preventivo",(J45-(J45*T49)),IF(R49="Detectivo",(J45-(J45*T49)),IF(R49="Correctivo",(J45))))</f>
        <v>0.39</v>
      </c>
      <c r="AA49" s="351"/>
      <c r="AB49" s="351"/>
      <c r="AC49" s="153" t="str">
        <f t="shared" si="1"/>
        <v>Mayor</v>
      </c>
      <c r="AD49" s="153">
        <f t="shared" si="26"/>
        <v>0.8</v>
      </c>
      <c r="AE49" s="351"/>
      <c r="AF49" s="351"/>
      <c r="AG49" s="346"/>
      <c r="AH49" s="347"/>
      <c r="AI49" s="347"/>
      <c r="AJ49" s="347"/>
      <c r="AK49" s="347"/>
      <c r="AL49" s="347"/>
      <c r="AM49" s="356"/>
      <c r="AN49" s="347"/>
    </row>
    <row r="50" spans="1:40" ht="48" customHeight="1">
      <c r="A50" s="347">
        <v>9</v>
      </c>
      <c r="B50" s="344" t="s">
        <v>381</v>
      </c>
      <c r="C50" s="347" t="s">
        <v>286</v>
      </c>
      <c r="D50" s="341" t="s">
        <v>382</v>
      </c>
      <c r="E50" s="347" t="s">
        <v>383</v>
      </c>
      <c r="F50" s="347" t="s">
        <v>384</v>
      </c>
      <c r="G50" s="347" t="s">
        <v>290</v>
      </c>
      <c r="H50" s="347">
        <v>72000</v>
      </c>
      <c r="I50" s="353" t="str">
        <f>IF(H50&lt;=2,'Tabla probabilidad'!$B$5,IF(H50&lt;=24,'Tabla probabilidad'!$B$6,IF(H50&lt;=500,'Tabla probabilidad'!$B$7,IF(H50&lt;=5000,'Tabla probabilidad'!$B$8,IF(H50&gt;5000,'Tabla probabilidad'!$B$9)))))</f>
        <v>Muy Alta</v>
      </c>
      <c r="J50" s="354">
        <f>IF(H50&lt;=2,'Tabla probabilidad'!$D$5,IF(H50&lt;=24,'Tabla probabilidad'!$D$6,IF(H50&lt;=500,'Tabla probabilidad'!$D$7,IF(H50&lt;=5000,'Tabla probabilidad'!$D$8,IF(H50&gt;5000,'Tabla probabilidad'!$D$9)))))</f>
        <v>1</v>
      </c>
      <c r="K50" s="347" t="s">
        <v>385</v>
      </c>
      <c r="L50" s="347" t="str">
        <f>IF(K50="El riesgo afecta la imagen de alguna área de la organización","Leve",IF(K50="El riesgo afecta la imagen de la entidad internamente, de conocimiento general, nivel interno, alta dirección, contratista y/o de provedores","Menor",IF(K50="El riesgo afecta la imagen de la entidad con algunos usuarios de relevancia frente al logro de los objetivos","Moderado",IF(K50="El riesgo afecta la imagen de de la entidad con efecto publicitario sostenido a nivel del sector justicia","Mayor",IF(K50="El riesgo afecta la imagen de la entidad a nivel nacional, con efecto publicitarios sostenible a nivel país","Catastrófico",IF(K50="Impacto que afecte la ejecución presupuestal en un valor ≥0,5%.","Leve",IF(K50="Impacto que afecte la ejecución presupuestal en un valor ≥1%.","Menor",IF(K50="Impacto que afecte la ejecución presupuestal en un valor ≥5%.","Moderado",IF(K50="Impacto que afecte la ejecución presupuestal en un valor ≥20%.","Mayor",IF(K50="Impacto que afecte la ejecución presupuestal en un valor ≥50%.","Catastrófico",IF(K50="Incumplimiento máximo del 5% de la meta planeada","Leve",IF(K50="Incumplimiento máximo del 15% de la meta planeada","Menor",IF(K50="Incumplimiento máximo del 20% de la meta planeada","Moderado",IF(K50="Incumplimiento máximo del 50% de la meta planeada","Mayor",IF(K50="Incumplimiento máximo del 80% de la meta planeada","Catastrófico",IF(K50="Cualquier afectación a la violacion de los derechos de los ciudadanos se considera con consecuencias altas","Mayor",IF(K50="Cualquier afectación a la violacion de los derechos de los ciudadanos se considera con consecuencias desastrosas","Catastrófico",IF(K50="Afecta la Prestación del Servicio de Administración de Justicia en 5%","Leve",IF(K50="Afecta la Prestación del Servicio de Administración de Justicia en 10%","Menor",IF(K50="Afecta la Prestación del Servicio de Administración de Justicia en 15%","Moderado",IF(K50="Afecta la Prestación del Servicio de Administración de Justicia en 20%","Mayor",IF(K50="Afecta la Prestación del Servicio de Administración de Justicia en más del 50%","Catastrófico",IF(K50="Cualquier acto indebido de los servidores judiciales genera altas consecuencias para la entidad","Mayor",IF(K50="Cualquier acto indebido de los servidores judiciales genera consecuencias desastrosas para la entidad","Catastrófico",IF(K50="Si el hecho llegara a presentarse, tendría consecuencias o efectos mínimos sobre la entidad","Leve",IF(K50="Si el hecho llegara a presentarse, tendría bajo impacto o efecto sobre la entidad","Menor",IF(K50="Si el hecho llegara a presentarse, tendría medianas consecuencias o efectos sobre la entidad","Moderado",IF(K50="Si el hecho llegara a presentarse, tendría altas consecuencias o efectos sobre la entidad","Mayor",IF(K50="Si el hecho llegara a presentarse, tendría desastrosas consecuencias o efectos sobre la entidad","Catastrófico")))))))))))))))))))))))))))))</f>
        <v>Mayor</v>
      </c>
      <c r="M50" s="347" t="str">
        <f>IF(K50="El riesgo afecta la imagen de alguna área de la organización","20%",IF(K50="El riesgo afecta la imagen de la entidad internamente, de conocimiento general, nivel interno, alta dirección, contratista y/o de provedores","40%",IF(K50="El riesgo afecta la imagen de la entidad con algunos usuarios de relevancia frente al logro de los objetivos","60%",IF(K50="El riesgo afecta la imagen de de la entidad con efecto publicitario sostenido a nivel del sector justicia","80%",IF(K50="El riesgo afecta la imagen de la entidad a nivel nacional, con efecto publicitarios sostenible a nivel país","100%",IF(K50="Impacto que afecte la ejecución presupuestal en un valor ≥0,5%.","20%",IF(K50="Impacto que afecte la ejecución presupuestal en un valor ≥1%.","40%",IF(K50="Impacto que afecte la ejecución presupuestal en un valor ≥5%.","60%",IF(K50="Impacto que afecte la ejecución presupuestal en un valor ≥20%.","80%",IF(K50="Impacto que afecte la ejecución presupuestal en un valor ≥50%.","100%",IF(K50="Incumplimiento máximo del 5% de la meta planeada","20%",IF(K50="Incumplimiento máximo del 15% de la meta planeada","40%",IF(K50="Incumplimiento máximo del 20% de la meta planeada","60%",IF(K50="Incumplimiento máximo del 50% de la meta planeada","80%",IF(K50="Incumplimiento máximo del 80% de la meta planeada","100%",IF(K50="Cualquier afectación a la violacion de los derechos de los ciudadanos se considera con consecuencias altas","80%",IF(K50="Cualquier afectación a la violacion de los derechos de los ciudadanos se considera con consecuencias desastrosas","100%",IF(K50="Afecta la Prestación del Servicio de Administración de Justicia en 5%","20%",IF(K50="Afecta la Prestación del Servicio de Administración de Justicia en 10%","40%",IF(K50="Afecta la Prestación del Servicio de Administración de Justicia en 15%","60%",IF(K50="Afecta la Prestación del Servicio de Administración de Justicia en 20%","80%",IF(K50="Afecta la Prestación del Servicio de Administración de Justicia en más del 50%","100%",IF(K50="Cualquier acto indebido de los servidores judiciales genera altas consecuencias para la entidad","80%",IF(K50="Cualquier acto indebido de los servidores judiciales genera consecuencias desastrosas para la entidad","100%",IF(K50="Si el hecho llegara a presentarse, tendría consecuencias o efectos mínimos sobre la entidad","20%",IF(K50="Si el hecho llegara a presentarse, tendría bajo impacto o efecto sobre la entidad","40%",IF(K50="Si el hecho llegara a presentarse, tendría medianas consecuencias o efectos sobre la entidad","60%",IF(K50="Si el hecho llegara a presentarse, tendría altas consecuencias o efectos sobre la entidad","80%",IF(K50="Si el hecho llegara a presentarse, tendría desastrosas consecuencias o efectos sobre la entidad","100%")))))))))))))))))))))))))))))</f>
        <v>80%</v>
      </c>
      <c r="N50" s="347" t="str">
        <f>VLOOKUP((I50&amp;L50),Hoja1!$B$4:$C$28,2,0)</f>
        <v xml:space="preserve">Alto </v>
      </c>
      <c r="O50" s="152">
        <v>1</v>
      </c>
      <c r="P50" s="150" t="s">
        <v>386</v>
      </c>
      <c r="Q50" s="152" t="str">
        <f t="shared" si="0"/>
        <v>Probabilidad</v>
      </c>
      <c r="R50" s="152" t="s">
        <v>293</v>
      </c>
      <c r="S50" s="152" t="s">
        <v>294</v>
      </c>
      <c r="T50" s="153">
        <f>VLOOKUP(R50&amp;S50,Hoja1!$Q$4:$R$9,2,0)</f>
        <v>0.45</v>
      </c>
      <c r="U50" s="152" t="s">
        <v>295</v>
      </c>
      <c r="V50" s="152" t="s">
        <v>296</v>
      </c>
      <c r="W50" s="152" t="s">
        <v>297</v>
      </c>
      <c r="X50" s="153">
        <f>IF(Q50="Probabilidad",($J$50*T50),IF(Q50="Impacto"," "))</f>
        <v>0.45</v>
      </c>
      <c r="Y50" s="153" t="str">
        <f>IF(Z50&lt;=20%,'Tabla probabilidad'!$B$5,IF(Z50&lt;=40%,'Tabla probabilidad'!$B$6,IF(Z50&lt;=60%,'Tabla probabilidad'!$B$7,IF(Z50&lt;=80%,'Tabla probabilidad'!$B$8,IF(Z50&lt;=100%,'Tabla probabilidad'!$B$9)))))</f>
        <v>Media</v>
      </c>
      <c r="Z50" s="153">
        <f>IF(R50="Preventivo",(J50-(J50*T50)),IF(R50="Detectivo",(J50-(J50*T50)),IF(R50="Correctivo",(J50))))</f>
        <v>0.55000000000000004</v>
      </c>
      <c r="AA50" s="349" t="str">
        <f>IF(AB50&lt;=20%,'Tabla probabilidad'!$B$5,IF(AB50&lt;=40%,'Tabla probabilidad'!$B$6,IF(AB50&lt;=60%,'Tabla probabilidad'!$B$7,IF(AB50&lt;=80%,'Tabla probabilidad'!$B$8,IF(AB50&lt;=100%,'Tabla probabilidad'!$B$9)))))</f>
        <v>Media</v>
      </c>
      <c r="AB50" s="349">
        <f>AVERAGE(Z50:Z54)</f>
        <v>0.55000000000000004</v>
      </c>
      <c r="AC50" s="153" t="str">
        <f t="shared" si="1"/>
        <v>Mayor</v>
      </c>
      <c r="AD50" s="153">
        <f>IF(Q50="Probabilidad",(($M$50-0)),IF(Q50="Impacto",($M$50-($M$50*T50))))</f>
        <v>0.8</v>
      </c>
      <c r="AE50" s="349" t="str">
        <f>IF(AF50&lt;=20%,"Leve",IF(AF50&lt;=40%,"Menor",IF(AF50&lt;=60%,"Moderado",IF(AF50&lt;=80%,"Mayor",IF(AF50&lt;=100%,"Catastrófico")))))</f>
        <v>Mayor</v>
      </c>
      <c r="AF50" s="349">
        <f>AVERAGE(AD50:AD54)</f>
        <v>0.8</v>
      </c>
      <c r="AG50" s="344" t="str">
        <f>VLOOKUP(AA50&amp;AE50,Hoja1!$B$4:$C$28,2,0)</f>
        <v xml:space="preserve">Alto </v>
      </c>
      <c r="AH50" s="347" t="s">
        <v>313</v>
      </c>
      <c r="AI50" s="347" t="s">
        <v>314</v>
      </c>
      <c r="AJ50" s="347" t="s">
        <v>314</v>
      </c>
      <c r="AK50" s="347" t="s">
        <v>314</v>
      </c>
      <c r="AL50" s="347" t="s">
        <v>314</v>
      </c>
      <c r="AM50" s="347" t="s">
        <v>314</v>
      </c>
      <c r="AN50" s="347"/>
    </row>
    <row r="51" spans="1:40" ht="55.5" customHeight="1">
      <c r="A51" s="347"/>
      <c r="B51" s="345"/>
      <c r="C51" s="347"/>
      <c r="D51" s="342"/>
      <c r="E51" s="347"/>
      <c r="F51" s="347"/>
      <c r="G51" s="347"/>
      <c r="H51" s="347"/>
      <c r="I51" s="353"/>
      <c r="J51" s="354"/>
      <c r="K51" s="347"/>
      <c r="L51" s="348"/>
      <c r="M51" s="348"/>
      <c r="N51" s="347"/>
      <c r="O51" s="152">
        <v>2</v>
      </c>
      <c r="P51" s="150" t="s">
        <v>387</v>
      </c>
      <c r="Q51" s="152" t="str">
        <f t="shared" si="0"/>
        <v>Probabilidad</v>
      </c>
      <c r="R51" s="152" t="s">
        <v>293</v>
      </c>
      <c r="S51" s="152" t="s">
        <v>294</v>
      </c>
      <c r="T51" s="153">
        <f>VLOOKUP(R51&amp;S51,Hoja1!$Q$4:$R$9,2,0)</f>
        <v>0.45</v>
      </c>
      <c r="U51" s="152" t="s">
        <v>295</v>
      </c>
      <c r="V51" s="152" t="s">
        <v>296</v>
      </c>
      <c r="W51" s="152" t="s">
        <v>297</v>
      </c>
      <c r="X51" s="153">
        <f t="shared" ref="X51:X54" si="27">IF(Q51="Probabilidad",($J$50*T51),IF(Q51="Impacto"," "))</f>
        <v>0.45</v>
      </c>
      <c r="Y51" s="153" t="str">
        <f>IF(Z51&lt;=20%,'Tabla probabilidad'!$B$5,IF(Z51&lt;=40%,'Tabla probabilidad'!$B$6,IF(Z51&lt;=60%,'Tabla probabilidad'!$B$7,IF(Z51&lt;=80%,'Tabla probabilidad'!$B$8,IF(Z51&lt;=100%,'Tabla probabilidad'!$B$9)))))</f>
        <v>Media</v>
      </c>
      <c r="Z51" s="153">
        <f>IF(R51="Preventivo",(J50-(J50*T51)),IF(R51="Detectivo",(J50-(J50*T51)),IF(R51="Correctivo",(J50))))</f>
        <v>0.55000000000000004</v>
      </c>
      <c r="AA51" s="350"/>
      <c r="AB51" s="350"/>
      <c r="AC51" s="153" t="str">
        <f t="shared" si="1"/>
        <v>Mayor</v>
      </c>
      <c r="AD51" s="153">
        <f t="shared" ref="AD51:AD54" si="28">IF(Q51="Probabilidad",(($M$50-0)),IF(Q51="Impacto",($M$50-($M$50*T51))))</f>
        <v>0.8</v>
      </c>
      <c r="AE51" s="350"/>
      <c r="AF51" s="350"/>
      <c r="AG51" s="345"/>
      <c r="AH51" s="347"/>
      <c r="AI51" s="347"/>
      <c r="AJ51" s="347"/>
      <c r="AK51" s="347"/>
      <c r="AL51" s="347"/>
      <c r="AM51" s="347"/>
      <c r="AN51" s="347"/>
    </row>
    <row r="52" spans="1:40" ht="42" customHeight="1">
      <c r="A52" s="347"/>
      <c r="B52" s="345"/>
      <c r="C52" s="347"/>
      <c r="D52" s="342"/>
      <c r="E52" s="347"/>
      <c r="F52" s="347"/>
      <c r="G52" s="347"/>
      <c r="H52" s="347"/>
      <c r="I52" s="353"/>
      <c r="J52" s="354"/>
      <c r="K52" s="347"/>
      <c r="L52" s="348"/>
      <c r="M52" s="348"/>
      <c r="N52" s="347"/>
      <c r="O52" s="152">
        <v>3</v>
      </c>
      <c r="P52" s="150" t="s">
        <v>388</v>
      </c>
      <c r="Q52" s="152" t="str">
        <f t="shared" si="0"/>
        <v>Probabilidad</v>
      </c>
      <c r="R52" s="152" t="s">
        <v>293</v>
      </c>
      <c r="S52" s="152" t="s">
        <v>294</v>
      </c>
      <c r="T52" s="153">
        <f>VLOOKUP(R52&amp;S52,Hoja1!$Q$4:$R$9,2,0)</f>
        <v>0.45</v>
      </c>
      <c r="U52" s="152" t="s">
        <v>295</v>
      </c>
      <c r="V52" s="152" t="s">
        <v>296</v>
      </c>
      <c r="W52" s="152" t="s">
        <v>297</v>
      </c>
      <c r="X52" s="153">
        <f t="shared" si="27"/>
        <v>0.45</v>
      </c>
      <c r="Y52" s="153" t="str">
        <f>IF(Z52&lt;=20%,'Tabla probabilidad'!$B$5,IF(Z52&lt;=40%,'Tabla probabilidad'!$B$6,IF(Z52&lt;=60%,'Tabla probabilidad'!$B$7,IF(Z52&lt;=80%,'Tabla probabilidad'!$B$8,IF(Z52&lt;=100%,'Tabla probabilidad'!$B$9)))))</f>
        <v>Media</v>
      </c>
      <c r="Z52" s="153">
        <f>IF(R52="Preventivo",(J50-(J50*T52)),IF(R52="Detectivo",(J50-(J50*T52)),IF(R52="Correctivo",(J50))))</f>
        <v>0.55000000000000004</v>
      </c>
      <c r="AA52" s="350"/>
      <c r="AB52" s="350"/>
      <c r="AC52" s="153" t="str">
        <f t="shared" si="1"/>
        <v>Mayor</v>
      </c>
      <c r="AD52" s="153">
        <f t="shared" si="28"/>
        <v>0.8</v>
      </c>
      <c r="AE52" s="350"/>
      <c r="AF52" s="350"/>
      <c r="AG52" s="345"/>
      <c r="AH52" s="347"/>
      <c r="AI52" s="347"/>
      <c r="AJ52" s="347"/>
      <c r="AK52" s="347"/>
      <c r="AL52" s="347"/>
      <c r="AM52" s="347"/>
      <c r="AN52" s="347"/>
    </row>
    <row r="53" spans="1:40" ht="96.75" customHeight="1" thickBot="1">
      <c r="A53" s="347"/>
      <c r="B53" s="345"/>
      <c r="C53" s="347"/>
      <c r="D53" s="342"/>
      <c r="E53" s="347"/>
      <c r="F53" s="347"/>
      <c r="G53" s="347"/>
      <c r="H53" s="347"/>
      <c r="I53" s="353"/>
      <c r="J53" s="354"/>
      <c r="K53" s="347"/>
      <c r="L53" s="348"/>
      <c r="M53" s="348"/>
      <c r="N53" s="347"/>
      <c r="O53" s="152">
        <v>4</v>
      </c>
      <c r="P53" s="151" t="s">
        <v>389</v>
      </c>
      <c r="Q53" s="152" t="str">
        <f t="shared" si="0"/>
        <v>Probabilidad</v>
      </c>
      <c r="R53" s="152" t="s">
        <v>293</v>
      </c>
      <c r="S53" s="152" t="s">
        <v>294</v>
      </c>
      <c r="T53" s="153">
        <f>VLOOKUP(R53&amp;S53,Hoja1!$Q$4:$R$9,2,0)</f>
        <v>0.45</v>
      </c>
      <c r="U53" s="152" t="s">
        <v>295</v>
      </c>
      <c r="V53" s="152" t="s">
        <v>296</v>
      </c>
      <c r="W53" s="152" t="s">
        <v>297</v>
      </c>
      <c r="X53" s="153">
        <f t="shared" si="27"/>
        <v>0.45</v>
      </c>
      <c r="Y53" s="153" t="str">
        <f>IF(Z53&lt;=20%,'Tabla probabilidad'!$B$5,IF(Z53&lt;=40%,'Tabla probabilidad'!$B$6,IF(Z53&lt;=60%,'Tabla probabilidad'!$B$7,IF(Z53&lt;=80%,'Tabla probabilidad'!$B$8,IF(Z53&lt;=100%,'Tabla probabilidad'!$B$9)))))</f>
        <v>Media</v>
      </c>
      <c r="Z53" s="153">
        <f>IF(R53="Preventivo",(J50-(J50*T53)),IF(R53="Detectivo",(J50-(J50*T53)),IF(R53="Correctivo",(J50))))</f>
        <v>0.55000000000000004</v>
      </c>
      <c r="AA53" s="350"/>
      <c r="AB53" s="350"/>
      <c r="AC53" s="153" t="str">
        <f t="shared" si="1"/>
        <v>Mayor</v>
      </c>
      <c r="AD53" s="153">
        <f t="shared" si="28"/>
        <v>0.8</v>
      </c>
      <c r="AE53" s="350"/>
      <c r="AF53" s="350"/>
      <c r="AG53" s="345"/>
      <c r="AH53" s="347"/>
      <c r="AI53" s="347"/>
      <c r="AJ53" s="347"/>
      <c r="AK53" s="347"/>
      <c r="AL53" s="347"/>
      <c r="AM53" s="347"/>
      <c r="AN53" s="347"/>
    </row>
    <row r="54" spans="1:40" ht="104.25" customHeight="1">
      <c r="A54" s="344"/>
      <c r="B54" s="346"/>
      <c r="C54" s="347"/>
      <c r="D54" s="342"/>
      <c r="E54" s="344"/>
      <c r="F54" s="344"/>
      <c r="G54" s="344"/>
      <c r="H54" s="344"/>
      <c r="I54" s="398"/>
      <c r="J54" s="349"/>
      <c r="K54" s="347"/>
      <c r="L54" s="348"/>
      <c r="M54" s="348"/>
      <c r="N54" s="344"/>
      <c r="O54" s="215">
        <v>5</v>
      </c>
      <c r="P54" s="150" t="s">
        <v>390</v>
      </c>
      <c r="Q54" s="215" t="str">
        <f t="shared" si="0"/>
        <v>Probabilidad</v>
      </c>
      <c r="R54" s="215" t="s">
        <v>293</v>
      </c>
      <c r="S54" s="215" t="s">
        <v>294</v>
      </c>
      <c r="T54" s="216">
        <f>VLOOKUP(R54&amp;S54,Hoja1!$Q$4:$R$9,2,0)</f>
        <v>0.45</v>
      </c>
      <c r="U54" s="215" t="s">
        <v>295</v>
      </c>
      <c r="V54" s="215" t="s">
        <v>296</v>
      </c>
      <c r="W54" s="215" t="s">
        <v>297</v>
      </c>
      <c r="X54" s="216">
        <f t="shared" si="27"/>
        <v>0.45</v>
      </c>
      <c r="Y54" s="216" t="str">
        <f>IF(Z54&lt;=20%,'Tabla probabilidad'!$B$5,IF(Z54&lt;=40%,'Tabla probabilidad'!$B$6,IF(Z54&lt;=60%,'Tabla probabilidad'!$B$7,IF(Z54&lt;=80%,'Tabla probabilidad'!$B$8,IF(Z54&lt;=100%,'Tabla probabilidad'!$B$9)))))</f>
        <v>Media</v>
      </c>
      <c r="Z54" s="216">
        <f>IF(R54="Preventivo",(J50-(J50*T54)),IF(R54="Detectivo",(J50-(J50*T54)),IF(R54="Correctivo",(J50))))</f>
        <v>0.55000000000000004</v>
      </c>
      <c r="AA54" s="350"/>
      <c r="AB54" s="350"/>
      <c r="AC54" s="216" t="str">
        <f t="shared" si="1"/>
        <v>Mayor</v>
      </c>
      <c r="AD54" s="216">
        <f t="shared" si="28"/>
        <v>0.8</v>
      </c>
      <c r="AE54" s="350"/>
      <c r="AF54" s="350"/>
      <c r="AG54" s="345"/>
      <c r="AH54" s="347"/>
      <c r="AI54" s="347"/>
      <c r="AJ54" s="347"/>
      <c r="AK54" s="347"/>
      <c r="AL54" s="347"/>
      <c r="AM54" s="347"/>
      <c r="AN54" s="347"/>
    </row>
    <row r="55" spans="1:40" ht="123.75" customHeight="1">
      <c r="A55" s="347">
        <v>10</v>
      </c>
      <c r="B55" s="344" t="s">
        <v>391</v>
      </c>
      <c r="C55" s="347" t="s">
        <v>392</v>
      </c>
      <c r="D55" s="341" t="s">
        <v>393</v>
      </c>
      <c r="E55" s="347" t="s">
        <v>394</v>
      </c>
      <c r="F55" s="347" t="s">
        <v>395</v>
      </c>
      <c r="G55" s="347" t="s">
        <v>396</v>
      </c>
      <c r="H55" s="347">
        <v>88</v>
      </c>
      <c r="I55" s="353" t="str">
        <f>IF(H55&lt;=2,'Tabla probabilidad'!$B$5,IF(H55&lt;=24,'Tabla probabilidad'!$B$6,IF(H55&lt;=500,'Tabla probabilidad'!$B$7,IF(H55&lt;=5000,'Tabla probabilidad'!$B$8,IF(H55&gt;5000,'Tabla probabilidad'!$B$9)))))</f>
        <v>Media</v>
      </c>
      <c r="J55" s="354">
        <f>IF(H55&lt;=2,'Tabla probabilidad'!$D$5,IF(H55&lt;=24,'Tabla probabilidad'!$D$6,IF(H55&lt;=500,'Tabla probabilidad'!$D$7,IF(H55&lt;=5000,'Tabla probabilidad'!$D$8,IF(H55&gt;5000,'Tabla probabilidad'!$D$9)))))</f>
        <v>0.6</v>
      </c>
      <c r="K55" s="347" t="s">
        <v>397</v>
      </c>
      <c r="L55" s="347" t="str">
        <f>IF(K55="El riesgo afecta la imagen de alguna área de la organización","Leve",IF(K55="El riesgo afecta la imagen de la entidad internamente, de conocimiento general, nivel interno, alta dirección, contratista y/o de provedores","Menor",IF(K55="El riesgo afecta la imagen de la entidad con algunos usuarios de relevancia frente al logro de los objetivos","Moderado",IF(K55="El riesgo afecta la imagen de de la entidad con efecto publicitario sostenido a nivel del sector justicia","Mayor",IF(K55="El riesgo afecta la imagen de la entidad a nivel nacional, con efecto publicitarios sostenible a nivel país","Catastrófico",IF(K55="Impacto que afecte la ejecución presupuestal en un valor ≥0,5%.","Leve",IF(K55="Impacto que afecte la ejecución presupuestal en un valor ≥1%.","Menor",IF(K55="Impacto que afecte la ejecución presupuestal en un valor ≥5%.","Moderado",IF(K55="Impacto que afecte la ejecución presupuestal en un valor ≥20%.","Mayor",IF(K55="Impacto que afecte la ejecución presupuestal en un valor ≥50%.","Catastrófico",IF(K55="Incumplimiento máximo del 5% de la meta planeada","Leve",IF(K55="Incumplimiento máximo del 15% de la meta planeada","Menor",IF(K55="Incumplimiento máximo del 20% de la meta planeada","Moderado",IF(K55="Incumplimiento máximo del 50% de la meta planeada","Mayor",IF(K55="Incumplimiento máximo del 80% de la meta planeada","Catastrófico",IF(K55="Cualquier afectación a la violacion de los derechos de los ciudadanos se considera con consecuencias altas","Mayor",IF(K55="Cualquier afectación a la violacion de los derechos de los ciudadanos se considera con consecuencias desastrosas","Catastrófico",IF(K55="Afecta la Prestación del Servicio de Administración de Justicia en 5%","Leve",IF(K55="Afecta la Prestación del Servicio de Administración de Justicia en 10%","Menor",IF(K55="Afecta la Prestación del Servicio de Administración de Justicia en 15%","Moderado",IF(K55="Afecta la Prestación del Servicio de Administración de Justicia en 20%","Mayor",IF(K55="Afecta la Prestación del Servicio de Administración de Justicia en más del 50%","Catastrófico",IF(K55="Cualquier acto indebido de los servidores judiciales genera altas consecuencias para la entidad","Mayor",IF(K55="Cualquier acto indebido de los servidores judiciales genera consecuencias desastrosas para la entidad","Catastrófico",IF(K55="Si el hecho llegara a presentarse, tendría consecuencias o efectos mínimos sobre la entidad","Leve",IF(K55="Si el hecho llegara a presentarse, tendría bajo impacto o efecto sobre la entidad","Menor",IF(K55="Si el hecho llegara a presentarse, tendría medianas consecuencias o efectos sobre la entidad","Moderado",IF(K55="Si el hecho llegara a presentarse, tendría altas consecuencias o efectos sobre la entidad","Mayor",IF(K55="Si el hecho llegara a presentarse, tendría desastrosas consecuencias o efectos sobre la entidad","Catastrófico")))))))))))))))))))))))))))))</f>
        <v>Leve</v>
      </c>
      <c r="M55" s="347" t="str">
        <f>IF(K55="El riesgo afecta la imagen de alguna área de la organización","20%",IF(K55="El riesgo afecta la imagen de la entidad internamente, de conocimiento general, nivel interno, alta dirección, contratista y/o de provedores","40%",IF(K55="El riesgo afecta la imagen de la entidad con algunos usuarios de relevancia frente al logro de los objetivos","60%",IF(K55="El riesgo afecta la imagen de de la entidad con efecto publicitario sostenido a nivel del sector justicia","80%",IF(K55="El riesgo afecta la imagen de la entidad a nivel nacional, con efecto publicitarios sostenible a nivel país","100%",IF(K55="Impacto que afecte la ejecución presupuestal en un valor ≥0,5%.","20%",IF(K55="Impacto que afecte la ejecución presupuestal en un valor ≥1%.","40%",IF(K55="Impacto que afecte la ejecución presupuestal en un valor ≥5%.","60%",IF(K55="Impacto que afecte la ejecución presupuestal en un valor ≥20%.","80%",IF(K55="Impacto que afecte la ejecución presupuestal en un valor ≥50%.","100%",IF(K55="Incumplimiento máximo del 5% de la meta planeada","20%",IF(K55="Incumplimiento máximo del 15% de la meta planeada","40%",IF(K55="Incumplimiento máximo del 20% de la meta planeada","60%",IF(K55="Incumplimiento máximo del 50% de la meta planeada","80%",IF(K55="Incumplimiento máximo del 80% de la meta planeada","100%",IF(K55="Cualquier afectación a la violacion de los derechos de los ciudadanos se considera con consecuencias altas","80%",IF(K55="Cualquier afectación a la violacion de los derechos de los ciudadanos se considera con consecuencias desastrosas","100%",IF(K55="Afecta la Prestación del Servicio de Administración de Justicia en 5%","20%",IF(K55="Afecta la Prestación del Servicio de Administración de Justicia en 10%","40%",IF(K55="Afecta la Prestación del Servicio de Administración de Justicia en 15%","60%",IF(K55="Afecta la Prestación del Servicio de Administración de Justicia en 20%","80%",IF(K55="Afecta la Prestación del Servicio de Administración de Justicia en más del 50%","100%",IF(K55="Cualquier acto indebido de los servidores judiciales genera altas consecuencias para la entidad","80%",IF(K55="Cualquier acto indebido de los servidores judiciales genera consecuencias desastrosas para la entidad","100%",IF(K55="Si el hecho llegara a presentarse, tendría consecuencias o efectos mínimos sobre la entidad","20%",IF(K55="Si el hecho llegara a presentarse, tendría bajo impacto o efecto sobre la entidad","40%",IF(K55="Si el hecho llegara a presentarse, tendría medianas consecuencias o efectos sobre la entidad","60%",IF(K55="Si el hecho llegara a presentarse, tendría altas consecuencias o efectos sobre la entidad","80%",IF(K55="Si el hecho llegara a presentarse, tendría desastrosas consecuencias o efectos sobre la entidad","100%")))))))))))))))))))))))))))))</f>
        <v>20%</v>
      </c>
      <c r="N55" s="347" t="str">
        <f>VLOOKUP((I55&amp;L55),Hoja1!$B$4:$C$28,2,0)</f>
        <v>Moderado</v>
      </c>
      <c r="O55" s="152">
        <v>1</v>
      </c>
      <c r="P55" s="206" t="s">
        <v>398</v>
      </c>
      <c r="Q55" s="152" t="str">
        <f t="shared" ref="Q55:Q60" si="29">IF(R55="Preventivo","Probabilidad",IF(R55="Detectivo","Probabilidad", IF(R55="Correctivo","Impacto")))</f>
        <v>Probabilidad</v>
      </c>
      <c r="R55" s="152" t="s">
        <v>293</v>
      </c>
      <c r="S55" s="152" t="s">
        <v>294</v>
      </c>
      <c r="T55" s="153">
        <f>VLOOKUP(R55&amp;S55,Hoja1!$Q$4:$R$9,2,0)</f>
        <v>0.45</v>
      </c>
      <c r="U55" s="152" t="s">
        <v>334</v>
      </c>
      <c r="V55" s="152" t="s">
        <v>296</v>
      </c>
      <c r="W55" s="152" t="s">
        <v>297</v>
      </c>
      <c r="X55" s="153">
        <f>IF(Q55="Probabilidad",($J$55*T55),IF(Q55="Impacto"," "))</f>
        <v>0.27</v>
      </c>
      <c r="Y55" s="153" t="str">
        <f>IF(Z55&lt;=20%,'Tabla probabilidad'!$B$5,IF(Z55&lt;=40%,'Tabla probabilidad'!$B$6,IF(Z55&lt;=60%,'Tabla probabilidad'!$B$7,IF(Z55&lt;=80%,'Tabla probabilidad'!$B$8,IF(Z55&lt;=100%,'Tabla probabilidad'!$B$9)))))</f>
        <v>Baja</v>
      </c>
      <c r="Z55" s="153">
        <f>IF(R55="Preventivo",(J55-(J55*T55)),IF(R55="Detectivo",(J55-(J55*T55)),IF(R55="Correctivo",(J55))))</f>
        <v>0.32999999999999996</v>
      </c>
      <c r="AA55" s="349" t="str">
        <f>IF(AB55&lt;=20%,'Tabla probabilidad'!$B$5,IF(AB55&lt;=40%,'Tabla probabilidad'!$B$6,IF(AB55&lt;=60%,'Tabla probabilidad'!$B$7,IF(AB55&lt;=80%,'Tabla probabilidad'!$B$8,IF(AB55&lt;=100%,'Tabla probabilidad'!$B$9)))))</f>
        <v>Baja</v>
      </c>
      <c r="AB55" s="349">
        <f>AVERAGE(Z55:Z59)</f>
        <v>0.34199999999999997</v>
      </c>
      <c r="AC55" s="153" t="str">
        <f t="shared" ref="AC55:AC60" si="30">IF(AD55&lt;=20%,"Leve",IF(AD55&lt;=40%,"Menor",IF(AD55&lt;=60%,"Moderado",IF(AD55&lt;=80%,"Mayor",IF(AD55&lt;=100%,"Catastrófico")))))</f>
        <v>Leve</v>
      </c>
      <c r="AD55" s="153">
        <f>IF(Q55="Probabilidad",(($M$55-0)),IF(Q55="Impacto",($M$55-($M$55*T55))))</f>
        <v>0.2</v>
      </c>
      <c r="AE55" s="349" t="str">
        <f>IF(AF55&lt;=20%,"Leve",IF(AF55&lt;=40%,"Menor",IF(AF55&lt;=60%,"Moderado",IF(AF55&lt;=80%,"Mayor",IF(AF55&lt;=100%,"Catastrófico")))))</f>
        <v>Leve</v>
      </c>
      <c r="AF55" s="349">
        <f>AVERAGE(AD55:AD59)</f>
        <v>0.2</v>
      </c>
      <c r="AG55" s="344" t="str">
        <f>VLOOKUP(AA55&amp;AE55,Hoja1!$B$4:$C$28,2,0)</f>
        <v>Bajo</v>
      </c>
      <c r="AH55" s="347" t="s">
        <v>313</v>
      </c>
      <c r="AI55" s="347" t="s">
        <v>314</v>
      </c>
      <c r="AJ55" s="347" t="s">
        <v>314</v>
      </c>
      <c r="AK55" s="347" t="s">
        <v>314</v>
      </c>
      <c r="AL55" s="347" t="s">
        <v>314</v>
      </c>
      <c r="AM55" s="347" t="s">
        <v>314</v>
      </c>
      <c r="AN55" s="347"/>
    </row>
    <row r="56" spans="1:40" ht="82.5" customHeight="1">
      <c r="A56" s="347"/>
      <c r="B56" s="345"/>
      <c r="C56" s="347"/>
      <c r="D56" s="342"/>
      <c r="E56" s="347"/>
      <c r="F56" s="347"/>
      <c r="G56" s="347"/>
      <c r="H56" s="347"/>
      <c r="I56" s="353"/>
      <c r="J56" s="354"/>
      <c r="K56" s="347"/>
      <c r="L56" s="348"/>
      <c r="M56" s="348"/>
      <c r="N56" s="347"/>
      <c r="O56" s="152">
        <v>2</v>
      </c>
      <c r="P56" s="206" t="s">
        <v>399</v>
      </c>
      <c r="Q56" s="152" t="str">
        <f t="shared" si="29"/>
        <v>Probabilidad</v>
      </c>
      <c r="R56" s="152" t="s">
        <v>293</v>
      </c>
      <c r="S56" s="152" t="s">
        <v>294</v>
      </c>
      <c r="T56" s="153">
        <f>VLOOKUP(R56&amp;S56,Hoja1!$Q$4:$R$9,2,0)</f>
        <v>0.45</v>
      </c>
      <c r="U56" s="152" t="s">
        <v>334</v>
      </c>
      <c r="V56" s="152" t="s">
        <v>296</v>
      </c>
      <c r="W56" s="152" t="s">
        <v>297</v>
      </c>
      <c r="X56" s="153">
        <f t="shared" ref="X56:X60" si="31">IF(Q56="Probabilidad",($J$55*T56),IF(Q56="Impacto"," "))</f>
        <v>0.27</v>
      </c>
      <c r="Y56" s="153" t="str">
        <f>IF(Z56&lt;=20%,'Tabla probabilidad'!$B$5,IF(Z56&lt;=40%,'Tabla probabilidad'!$B$6,IF(Z56&lt;=60%,'Tabla probabilidad'!$B$7,IF(Z56&lt;=80%,'Tabla probabilidad'!$B$8,IF(Z56&lt;=100%,'Tabla probabilidad'!$B$9)))))</f>
        <v>Baja</v>
      </c>
      <c r="Z56" s="153">
        <f>IF(R56="Preventivo",(J55-(J55*T56)),IF(R56="Detectivo",(J55-(J55*T56)),IF(R56="Correctivo",(J55))))</f>
        <v>0.32999999999999996</v>
      </c>
      <c r="AA56" s="350"/>
      <c r="AB56" s="350"/>
      <c r="AC56" s="153" t="str">
        <f t="shared" si="30"/>
        <v>Leve</v>
      </c>
      <c r="AD56" s="153">
        <f t="shared" ref="AD56:AD60" si="32">IF(Q56="Probabilidad",(($M$55-0)),IF(Q56="Impacto",($M$55-($M$55*T56))))</f>
        <v>0.2</v>
      </c>
      <c r="AE56" s="350"/>
      <c r="AF56" s="350"/>
      <c r="AG56" s="345"/>
      <c r="AH56" s="347"/>
      <c r="AI56" s="347"/>
      <c r="AJ56" s="347"/>
      <c r="AK56" s="347"/>
      <c r="AL56" s="347"/>
      <c r="AM56" s="347"/>
      <c r="AN56" s="347"/>
    </row>
    <row r="57" spans="1:40" ht="51" customHeight="1">
      <c r="A57" s="347"/>
      <c r="B57" s="345"/>
      <c r="C57" s="347"/>
      <c r="D57" s="342"/>
      <c r="E57" s="347"/>
      <c r="F57" s="347"/>
      <c r="G57" s="347"/>
      <c r="H57" s="347"/>
      <c r="I57" s="353"/>
      <c r="J57" s="354"/>
      <c r="K57" s="347"/>
      <c r="L57" s="348"/>
      <c r="M57" s="348"/>
      <c r="N57" s="347"/>
      <c r="O57" s="152">
        <v>3</v>
      </c>
      <c r="P57" s="206" t="s">
        <v>400</v>
      </c>
      <c r="Q57" s="152" t="str">
        <f t="shared" si="29"/>
        <v>Probabilidad</v>
      </c>
      <c r="R57" s="152" t="s">
        <v>379</v>
      </c>
      <c r="S57" s="152" t="s">
        <v>294</v>
      </c>
      <c r="T57" s="153">
        <f>VLOOKUP(R57&amp;S57,Hoja1!$Q$4:$R$9,2,0)</f>
        <v>0.35</v>
      </c>
      <c r="U57" s="152" t="s">
        <v>295</v>
      </c>
      <c r="V57" s="152" t="s">
        <v>296</v>
      </c>
      <c r="W57" s="152" t="s">
        <v>297</v>
      </c>
      <c r="X57" s="153">
        <f t="shared" si="31"/>
        <v>0.21</v>
      </c>
      <c r="Y57" s="153" t="str">
        <f>IF(Z57&lt;=20%,'Tabla probabilidad'!$B$5,IF(Z57&lt;=40%,'Tabla probabilidad'!$B$6,IF(Z57&lt;=60%,'Tabla probabilidad'!$B$7,IF(Z57&lt;=80%,'Tabla probabilidad'!$B$8,IF(Z57&lt;=100%,'Tabla probabilidad'!$B$9)))))</f>
        <v>Baja</v>
      </c>
      <c r="Z57" s="153">
        <f>IF(R57="Preventivo",(J55-(J55*T57)),IF(R57="Detectivo",(J55-(J55*T57)),IF(R57="Correctivo",(J55))))</f>
        <v>0.39</v>
      </c>
      <c r="AA57" s="350"/>
      <c r="AB57" s="350"/>
      <c r="AC57" s="153" t="str">
        <f t="shared" si="30"/>
        <v>Leve</v>
      </c>
      <c r="AD57" s="153">
        <f t="shared" si="32"/>
        <v>0.2</v>
      </c>
      <c r="AE57" s="350"/>
      <c r="AF57" s="350"/>
      <c r="AG57" s="345"/>
      <c r="AH57" s="347"/>
      <c r="AI57" s="347"/>
      <c r="AJ57" s="347"/>
      <c r="AK57" s="347"/>
      <c r="AL57" s="347"/>
      <c r="AM57" s="347"/>
      <c r="AN57" s="347"/>
    </row>
    <row r="58" spans="1:40" ht="123" customHeight="1">
      <c r="A58" s="347"/>
      <c r="B58" s="345"/>
      <c r="C58" s="347"/>
      <c r="D58" s="342"/>
      <c r="E58" s="347"/>
      <c r="F58" s="347"/>
      <c r="G58" s="347"/>
      <c r="H58" s="347"/>
      <c r="I58" s="353"/>
      <c r="J58" s="354"/>
      <c r="K58" s="347"/>
      <c r="L58" s="348"/>
      <c r="M58" s="348"/>
      <c r="N58" s="347"/>
      <c r="O58" s="152">
        <v>4</v>
      </c>
      <c r="P58" s="206" t="s">
        <v>401</v>
      </c>
      <c r="Q58" s="152" t="str">
        <f t="shared" si="29"/>
        <v>Probabilidad</v>
      </c>
      <c r="R58" s="152" t="s">
        <v>293</v>
      </c>
      <c r="S58" s="152" t="s">
        <v>294</v>
      </c>
      <c r="T58" s="153">
        <f>VLOOKUP(R58&amp;S58,Hoja1!$Q$4:$R$9,2,0)</f>
        <v>0.45</v>
      </c>
      <c r="U58" s="152" t="s">
        <v>295</v>
      </c>
      <c r="V58" s="152" t="s">
        <v>296</v>
      </c>
      <c r="W58" s="152" t="s">
        <v>297</v>
      </c>
      <c r="X58" s="153">
        <f t="shared" si="31"/>
        <v>0.27</v>
      </c>
      <c r="Y58" s="153" t="str">
        <f>IF(Z58&lt;=20%,'Tabla probabilidad'!$B$5,IF(Z58&lt;=40%,'Tabla probabilidad'!$B$6,IF(Z58&lt;=60%,'Tabla probabilidad'!$B$7,IF(Z58&lt;=80%,'Tabla probabilidad'!$B$8,IF(Z58&lt;=100%,'Tabla probabilidad'!$B$9)))))</f>
        <v>Baja</v>
      </c>
      <c r="Z58" s="153">
        <f>IF(R58="Preventivo",(J55-(J55*T58)),IF(R58="Detectivo",(J55-(J55*T58)),IF(R58="Correctivo",(J55))))</f>
        <v>0.32999999999999996</v>
      </c>
      <c r="AA58" s="350"/>
      <c r="AB58" s="350"/>
      <c r="AC58" s="153" t="str">
        <f t="shared" si="30"/>
        <v>Leve</v>
      </c>
      <c r="AD58" s="153">
        <f t="shared" si="32"/>
        <v>0.2</v>
      </c>
      <c r="AE58" s="350"/>
      <c r="AF58" s="350"/>
      <c r="AG58" s="345"/>
      <c r="AH58" s="347"/>
      <c r="AI58" s="347"/>
      <c r="AJ58" s="347"/>
      <c r="AK58" s="347"/>
      <c r="AL58" s="347"/>
      <c r="AM58" s="347"/>
      <c r="AN58" s="347"/>
    </row>
    <row r="59" spans="1:40" ht="177.75" customHeight="1">
      <c r="A59" s="347"/>
      <c r="B59" s="346"/>
      <c r="C59" s="347"/>
      <c r="D59" s="343"/>
      <c r="E59" s="347"/>
      <c r="F59" s="347"/>
      <c r="G59" s="347"/>
      <c r="H59" s="347"/>
      <c r="I59" s="353"/>
      <c r="J59" s="354"/>
      <c r="K59" s="347"/>
      <c r="L59" s="348"/>
      <c r="M59" s="348"/>
      <c r="N59" s="347"/>
      <c r="O59" s="152">
        <v>5</v>
      </c>
      <c r="P59" s="207" t="s">
        <v>402</v>
      </c>
      <c r="Q59" s="152" t="str">
        <f t="shared" si="29"/>
        <v>Probabilidad</v>
      </c>
      <c r="R59" s="152" t="s">
        <v>293</v>
      </c>
      <c r="S59" s="152" t="s">
        <v>294</v>
      </c>
      <c r="T59" s="153">
        <f>VLOOKUP(R59&amp;S59,Hoja1!$Q$4:$R$9,2,0)</f>
        <v>0.45</v>
      </c>
      <c r="U59" s="152" t="s">
        <v>334</v>
      </c>
      <c r="V59" s="152" t="s">
        <v>296</v>
      </c>
      <c r="W59" s="152" t="s">
        <v>297</v>
      </c>
      <c r="X59" s="153">
        <f t="shared" si="31"/>
        <v>0.27</v>
      </c>
      <c r="Y59" s="153" t="str">
        <f>IF(Z59&lt;=20%,'Tabla probabilidad'!$B$5,IF(Z59&lt;=40%,'Tabla probabilidad'!$B$6,IF(Z59&lt;=60%,'Tabla probabilidad'!$B$7,IF(Z59&lt;=80%,'Tabla probabilidad'!$B$8,IF(Z59&lt;=100%,'Tabla probabilidad'!$B$9)))))</f>
        <v>Baja</v>
      </c>
      <c r="Z59" s="153">
        <f>IF(R59="Preventivo",(J55-(J55*T59)),IF(R59="Detectivo",(J55-(J55*T59)),IF(R59="Correctivo",(J55))))</f>
        <v>0.32999999999999996</v>
      </c>
      <c r="AA59" s="351"/>
      <c r="AB59" s="351"/>
      <c r="AC59" s="153" t="str">
        <f t="shared" si="30"/>
        <v>Leve</v>
      </c>
      <c r="AD59" s="153">
        <f t="shared" si="32"/>
        <v>0.2</v>
      </c>
      <c r="AE59" s="351"/>
      <c r="AF59" s="351"/>
      <c r="AG59" s="346"/>
      <c r="AH59" s="347"/>
      <c r="AI59" s="347"/>
      <c r="AJ59" s="347"/>
      <c r="AK59" s="347"/>
      <c r="AL59" s="347"/>
      <c r="AM59" s="347"/>
      <c r="AN59" s="347"/>
    </row>
    <row r="60" spans="1:40" ht="74.25" customHeight="1">
      <c r="A60" s="399">
        <v>11</v>
      </c>
      <c r="B60" s="344" t="s">
        <v>403</v>
      </c>
      <c r="C60" s="347" t="s">
        <v>286</v>
      </c>
      <c r="D60" s="341" t="s">
        <v>404</v>
      </c>
      <c r="E60" s="347" t="s">
        <v>405</v>
      </c>
      <c r="F60" s="347" t="s">
        <v>406</v>
      </c>
      <c r="G60" s="347" t="s">
        <v>342</v>
      </c>
      <c r="H60" s="347">
        <v>10000</v>
      </c>
      <c r="I60" s="353" t="str">
        <f>IF(H60&lt;=2,'Tabla probabilidad'!$B$5,IF(H60&lt;=24,'Tabla probabilidad'!$B$6,IF(H60&lt;=500,'Tabla probabilidad'!$B$7,IF(H60&lt;=5000,'Tabla probabilidad'!$B$8,IF(H60&gt;5000,'Tabla probabilidad'!$B$9)))))</f>
        <v>Muy Alta</v>
      </c>
      <c r="J60" s="349">
        <f>IF(H60&lt;=2,'Tabla probabilidad'!$D$5,IF(H60&lt;=24,'Tabla probabilidad'!$D$6,IF(H60&lt;=500,'Tabla probabilidad'!$D$7,IF(H60&lt;=5000,'Tabla probabilidad'!$D$8,IF(H60&gt;5000,'Tabla probabilidad'!$D$9)))))</f>
        <v>1</v>
      </c>
      <c r="K60" s="347" t="s">
        <v>311</v>
      </c>
      <c r="L60" s="347" t="str">
        <f>IF(K60="El riesgo afecta la imagen de alguna área de la organización","Leve",IF(K60="El riesgo afecta la imagen de la entidad internamente, de conocimiento general, nivel interno, alta dirección, contratista y/o de provedores","Menor",IF(K60="El riesgo afecta la imagen de la entidad con algunos usuarios de relevancia frente al logro de los objetivos","Moderado",IF(K60="El riesgo afecta la imagen de de la entidad con efecto publicitario sostenido a nivel del sector justicia","Mayor",IF(K60="El riesgo afecta la imagen de la entidad a nivel nacional, con efecto publicitarios sostenible a nivel país","Catastrófico",IF(K60="Impacto que afecte la ejecución presupuestal en un valor ≥0,5%.","Leve",IF(K60="Impacto que afecte la ejecución presupuestal en un valor ≥1%.","Menor",IF(K60="Impacto que afecte la ejecución presupuestal en un valor ≥5%.","Moderado",IF(K60="Impacto que afecte la ejecución presupuestal en un valor ≥20%.","Mayor",IF(K60="Impacto que afecte la ejecución presupuestal en un valor ≥50%.","Catastrófico",IF(K60="Incumplimiento máximo del 5% de la meta planeada","Leve",IF(K60="Incumplimiento máximo del 15% de la meta planeada","Menor",IF(K60="Incumplimiento máximo del 20% de la meta planeada","Moderado",IF(K60="Incumplimiento máximo del 50% de la meta planeada","Mayor",IF(K60="Incumplimiento máximo del 80% de la meta planeada","Catastrófico",IF(K60="Cualquier afectación a la violacion de los derechos de los ciudadanos se considera con consecuencias altas","Mayor",IF(K60="Cualquier afectación a la violacion de los derechos de los ciudadanos se considera con consecuencias desastrosas","Catastrófico",IF(K60="Afecta la Prestación del Servicio de Administración de Justicia en 5%","Leve",IF(K60="Afecta la Prestación del Servicio de Administración de Justicia en 10%","Menor",IF(K60="Afecta la Prestación del Servicio de Administración de Justicia en 15%","Moderado",IF(K60="Afecta la Prestación del Servicio de Administración de Justicia en 20%","Mayor",IF(K60="Afecta la Prestación del Servicio de Administración de Justicia en más del 50%","Catastrófico",IF(K60="Cualquier acto indebido de los servidores judiciales genera altas consecuencias para la entidad","Mayor",IF(K60="Cualquier acto indebido de los servidores judiciales genera consecuencias desastrosas para la entidad","Catastrófico",IF(K60="Si el hecho llegara a presentarse, tendría consecuencias o efectos mínimos sobre la entidad","Leve",IF(K60="Si el hecho llegara a presentarse, tendría bajo impacto o efecto sobre la entidad","Menor",IF(K60="Si el hecho llegara a presentarse, tendría medianas consecuencias o efectos sobre la entidad","Moderado",IF(K60="Si el hecho llegara a presentarse, tendría altas consecuencias o efectos sobre la entidad","Mayor",IF(K60="Si el hecho llegara a presentarse, tendría desastrosas consecuencias o efectos sobre la entidad","Catastrófico")))))))))))))))))))))))))))))</f>
        <v>Leve</v>
      </c>
      <c r="M60" s="347" t="str">
        <f>IF(K60="El riesgo afecta la imagen de alguna área de la organización","20%",IF(K60="El riesgo afecta la imagen de la entidad internamente, de conocimiento general, nivel interno, alta dirección, contratista y/o de provedores","40%",IF(K60="El riesgo afecta la imagen de la entidad con algunos usuarios de relevancia frente al logro de los objetivos","60%",IF(K60="El riesgo afecta la imagen de de la entidad con efecto publicitario sostenido a nivel del sector justicia","80%",IF(K60="El riesgo afecta la imagen de la entidad a nivel nacional, con efecto publicitarios sostenible a nivel país","100%",IF(K60="Impacto que afecte la ejecución presupuestal en un valor ≥0,5%.","20%",IF(K60="Impacto que afecte la ejecución presupuestal en un valor ≥1%.","40%",IF(K60="Impacto que afecte la ejecución presupuestal en un valor ≥5%.","60%",IF(K60="Impacto que afecte la ejecución presupuestal en un valor ≥20%.","80%",IF(K60="Impacto que afecte la ejecución presupuestal en un valor ≥50%.","100%",IF(K60="Incumplimiento máximo del 5% de la meta planeada","20%",IF(K60="Incumplimiento máximo del 15% de la meta planeada","40%",IF(K60="Incumplimiento máximo del 20% de la meta planeada","60%",IF(K60="Incumplimiento máximo del 50% de la meta planeada","80%",IF(K60="Incumplimiento máximo del 80% de la meta planeada","100%",IF(K60="Cualquier afectación a la violacion de los derechos de los ciudadanos se considera con consecuencias altas","80%",IF(K60="Cualquier afectación a la violacion de los derechos de los ciudadanos se considera con consecuencias desastrosas","100%",IF(K60="Afecta la Prestación del Servicio de Administración de Justicia en 5%","20%",IF(K60="Afecta la Prestación del Servicio de Administración de Justicia en 10%","40%",IF(K60="Afecta la Prestación del Servicio de Administración de Justicia en 15%","60%",IF(K60="Afecta la Prestación del Servicio de Administración de Justicia en 20%","80%",IF(K60="Afecta la Prestación del Servicio de Administración de Justicia en más del 50%","100%",IF(K60="Cualquier acto indebido de los servidores judiciales genera altas consecuencias para la entidad","80%",IF(K60="Cualquier acto indebido de los servidores judiciales genera consecuencias desastrosas para la entidad","100%",IF(K60="Si el hecho llegara a presentarse, tendría consecuencias o efectos mínimos sobre la entidad","20%",IF(K60="Si el hecho llegara a presentarse, tendría bajo impacto o efecto sobre la entidad","40%",IF(K60="Si el hecho llegara a presentarse, tendría medianas consecuencias o efectos sobre la entidad","60%",IF(K60="Si el hecho llegara a presentarse, tendría altas consecuencias o efectos sobre la entidad","80%",IF(K60="Si el hecho llegara a presentarse, tendría desastrosas consecuencias o efectos sobre la entidad","100%")))))))))))))))))))))))))))))</f>
        <v>20%</v>
      </c>
      <c r="N60" s="347" t="str">
        <f>VLOOKUP((I60&amp;L60),Hoja1!$B$4:$C$28,2,0)</f>
        <v xml:space="preserve">Alto </v>
      </c>
      <c r="O60" s="152">
        <v>1</v>
      </c>
      <c r="P60" s="182" t="s">
        <v>407</v>
      </c>
      <c r="Q60" s="402" t="str">
        <f t="shared" si="29"/>
        <v>Probabilidad</v>
      </c>
      <c r="R60" s="344" t="s">
        <v>293</v>
      </c>
      <c r="S60" s="344" t="s">
        <v>294</v>
      </c>
      <c r="T60" s="349">
        <f>VLOOKUP(R60&amp;S60,Hoja1!$Q$4:$R$9,2,0)</f>
        <v>0.45</v>
      </c>
      <c r="U60" s="344" t="s">
        <v>295</v>
      </c>
      <c r="V60" s="344" t="s">
        <v>296</v>
      </c>
      <c r="W60" s="344" t="s">
        <v>297</v>
      </c>
      <c r="X60" s="349">
        <f t="shared" si="31"/>
        <v>0.27</v>
      </c>
      <c r="Y60" s="349" t="str">
        <f>IF(Z60&lt;=20%,'Tabla probabilidad'!$B$5,IF(Z60&lt;=40%,'Tabla probabilidad'!$B$6,IF(Z60&lt;=60%,'Tabla probabilidad'!$B$7,IF(Z60&lt;=80%,'Tabla probabilidad'!$B$8,IF(Z60&lt;=100%,'Tabla probabilidad'!$B$9)))))</f>
        <v>Media</v>
      </c>
      <c r="Z60" s="349">
        <f>IF(R60="Preventivo",(J60-(J60*T60)),IF(R60="Detectivo",(J60-(J60*T60)),IF(R60="Correctivo",(J60))))</f>
        <v>0.55000000000000004</v>
      </c>
      <c r="AA60" s="349" t="str">
        <f>IF(AB60&lt;=20%,'Tabla probabilidad'!$B$5,IF(AB60&lt;=40%,'Tabla probabilidad'!$B$6,IF(AB60&lt;=60%,'Tabla probabilidad'!$B$7,IF(AB60&lt;=80%,'Tabla probabilidad'!$B$8,IF(AB60&lt;=100%,'Tabla probabilidad'!$B$9)))))</f>
        <v>Media</v>
      </c>
      <c r="AB60" s="349">
        <f>AVERAGE(Z60:Z64)</f>
        <v>0.55000000000000004</v>
      </c>
      <c r="AC60" s="349" t="str">
        <f t="shared" si="30"/>
        <v>Leve</v>
      </c>
      <c r="AD60" s="349">
        <f t="shared" si="32"/>
        <v>0.2</v>
      </c>
      <c r="AE60" s="349" t="str">
        <f>IF(AF60&lt;=20%,"Leve",IF(AF60&lt;=40%,"Menor",IF(AF60&lt;=60%,"Moderado",IF(AF60&lt;=80%,"Mayor",IF(AF60&lt;=100%,"Catastrófico")))))</f>
        <v>Leve</v>
      </c>
      <c r="AF60" s="349">
        <f>AVERAGE(AD60:AD64)</f>
        <v>0.2</v>
      </c>
      <c r="AG60" s="344" t="str">
        <f>VLOOKUP(AA60&amp;AE60,Hoja1!$B$4:$C$28,2,0)</f>
        <v>Moderado</v>
      </c>
      <c r="AH60" s="347" t="s">
        <v>313</v>
      </c>
      <c r="AI60" s="347" t="s">
        <v>314</v>
      </c>
      <c r="AJ60" s="347" t="s">
        <v>314</v>
      </c>
      <c r="AK60" s="347" t="s">
        <v>314</v>
      </c>
      <c r="AL60" s="347" t="s">
        <v>314</v>
      </c>
      <c r="AM60" s="347" t="s">
        <v>314</v>
      </c>
      <c r="AN60" s="347"/>
    </row>
    <row r="61" spans="1:40" ht="87" customHeight="1">
      <c r="A61" s="400"/>
      <c r="B61" s="345"/>
      <c r="C61" s="347"/>
      <c r="D61" s="342"/>
      <c r="E61" s="347"/>
      <c r="F61" s="347"/>
      <c r="G61" s="347"/>
      <c r="H61" s="347"/>
      <c r="I61" s="353"/>
      <c r="J61" s="350"/>
      <c r="K61" s="347"/>
      <c r="L61" s="348"/>
      <c r="M61" s="348"/>
      <c r="N61" s="347"/>
      <c r="O61" s="152">
        <v>2</v>
      </c>
      <c r="P61" s="214" t="s">
        <v>408</v>
      </c>
      <c r="Q61" s="403"/>
      <c r="R61" s="345"/>
      <c r="S61" s="345"/>
      <c r="T61" s="350"/>
      <c r="U61" s="345"/>
      <c r="V61" s="345"/>
      <c r="W61" s="345"/>
      <c r="X61" s="350"/>
      <c r="Y61" s="350"/>
      <c r="Z61" s="350"/>
      <c r="AA61" s="350"/>
      <c r="AB61" s="350"/>
      <c r="AC61" s="350"/>
      <c r="AD61" s="350"/>
      <c r="AE61" s="350"/>
      <c r="AF61" s="350"/>
      <c r="AG61" s="345"/>
      <c r="AH61" s="347"/>
      <c r="AI61" s="347"/>
      <c r="AJ61" s="347"/>
      <c r="AK61" s="347"/>
      <c r="AL61" s="347"/>
      <c r="AM61" s="347"/>
      <c r="AN61" s="347"/>
    </row>
    <row r="62" spans="1:40" ht="45" customHeight="1">
      <c r="A62" s="400"/>
      <c r="B62" s="345"/>
      <c r="C62" s="347"/>
      <c r="D62" s="342"/>
      <c r="E62" s="347"/>
      <c r="F62" s="347"/>
      <c r="G62" s="347"/>
      <c r="H62" s="347"/>
      <c r="I62" s="353"/>
      <c r="J62" s="350"/>
      <c r="K62" s="347"/>
      <c r="L62" s="348"/>
      <c r="M62" s="348"/>
      <c r="N62" s="347"/>
      <c r="O62" s="152">
        <v>3</v>
      </c>
      <c r="P62" s="214" t="s">
        <v>409</v>
      </c>
      <c r="Q62" s="403"/>
      <c r="R62" s="345"/>
      <c r="S62" s="345"/>
      <c r="T62" s="350"/>
      <c r="U62" s="345"/>
      <c r="V62" s="345"/>
      <c r="W62" s="345"/>
      <c r="X62" s="350"/>
      <c r="Y62" s="350"/>
      <c r="Z62" s="350"/>
      <c r="AA62" s="350"/>
      <c r="AB62" s="350"/>
      <c r="AC62" s="350"/>
      <c r="AD62" s="350"/>
      <c r="AE62" s="350"/>
      <c r="AF62" s="350"/>
      <c r="AG62" s="345"/>
      <c r="AH62" s="347"/>
      <c r="AI62" s="347"/>
      <c r="AJ62" s="347"/>
      <c r="AK62" s="347"/>
      <c r="AL62" s="347"/>
      <c r="AM62" s="347"/>
      <c r="AN62" s="347"/>
    </row>
    <row r="63" spans="1:40" ht="60" customHeight="1">
      <c r="A63" s="400"/>
      <c r="B63" s="345"/>
      <c r="C63" s="347"/>
      <c r="D63" s="342"/>
      <c r="E63" s="347"/>
      <c r="F63" s="347"/>
      <c r="G63" s="347"/>
      <c r="H63" s="347"/>
      <c r="I63" s="353"/>
      <c r="J63" s="350"/>
      <c r="K63" s="347"/>
      <c r="L63" s="348"/>
      <c r="M63" s="348"/>
      <c r="N63" s="347"/>
      <c r="O63" s="344">
        <v>4</v>
      </c>
      <c r="P63" s="342" t="s">
        <v>410</v>
      </c>
      <c r="Q63" s="403"/>
      <c r="R63" s="345"/>
      <c r="S63" s="345"/>
      <c r="T63" s="350"/>
      <c r="U63" s="345"/>
      <c r="V63" s="345"/>
      <c r="W63" s="345"/>
      <c r="X63" s="350"/>
      <c r="Y63" s="350"/>
      <c r="Z63" s="350"/>
      <c r="AA63" s="350"/>
      <c r="AB63" s="350"/>
      <c r="AC63" s="350"/>
      <c r="AD63" s="350"/>
      <c r="AE63" s="350"/>
      <c r="AF63" s="350"/>
      <c r="AG63" s="345"/>
      <c r="AH63" s="347"/>
      <c r="AI63" s="347"/>
      <c r="AJ63" s="347"/>
      <c r="AK63" s="347"/>
      <c r="AL63" s="347"/>
      <c r="AM63" s="347"/>
      <c r="AN63" s="347"/>
    </row>
    <row r="64" spans="1:40" ht="25.5" customHeight="1">
      <c r="A64" s="401"/>
      <c r="B64" s="346"/>
      <c r="C64" s="347"/>
      <c r="D64" s="343"/>
      <c r="E64" s="347"/>
      <c r="F64" s="347"/>
      <c r="G64" s="347"/>
      <c r="H64" s="347"/>
      <c r="I64" s="353"/>
      <c r="J64" s="351"/>
      <c r="K64" s="347"/>
      <c r="L64" s="348"/>
      <c r="M64" s="348"/>
      <c r="N64" s="347"/>
      <c r="O64" s="346"/>
      <c r="P64" s="343"/>
      <c r="Q64" s="404"/>
      <c r="R64" s="346"/>
      <c r="S64" s="346"/>
      <c r="T64" s="351"/>
      <c r="U64" s="346"/>
      <c r="V64" s="346"/>
      <c r="W64" s="346"/>
      <c r="X64" s="351"/>
      <c r="Y64" s="351"/>
      <c r="Z64" s="351"/>
      <c r="AA64" s="351"/>
      <c r="AB64" s="351"/>
      <c r="AC64" s="351"/>
      <c r="AD64" s="351"/>
      <c r="AE64" s="351"/>
      <c r="AF64" s="351"/>
      <c r="AG64" s="346"/>
      <c r="AH64" s="347"/>
      <c r="AI64" s="347"/>
      <c r="AJ64" s="347"/>
      <c r="AK64" s="347"/>
      <c r="AL64" s="347"/>
      <c r="AM64" s="347"/>
      <c r="AN64" s="347"/>
    </row>
    <row r="65" spans="16:16">
      <c r="P65" s="183"/>
    </row>
  </sheetData>
  <mergeCells count="346">
    <mergeCell ref="N60:N64"/>
    <mergeCell ref="Q60:Q64"/>
    <mergeCell ref="G60:G64"/>
    <mergeCell ref="P63:P64"/>
    <mergeCell ref="O63:O64"/>
    <mergeCell ref="AM60:AM64"/>
    <mergeCell ref="AN60:AN64"/>
    <mergeCell ref="R60:R64"/>
    <mergeCell ref="S60:S64"/>
    <mergeCell ref="T60:T64"/>
    <mergeCell ref="U60:U64"/>
    <mergeCell ref="V60:V64"/>
    <mergeCell ref="W60:W64"/>
    <mergeCell ref="AA60:AA64"/>
    <mergeCell ref="AB60:AB64"/>
    <mergeCell ref="AE60:AE64"/>
    <mergeCell ref="X60:X64"/>
    <mergeCell ref="Z60:Z64"/>
    <mergeCell ref="Y60:Y64"/>
    <mergeCell ref="AC60:AC64"/>
    <mergeCell ref="AD60:AD64"/>
    <mergeCell ref="AF60:AF64"/>
    <mergeCell ref="AG60:AG64"/>
    <mergeCell ref="AI60:AI64"/>
    <mergeCell ref="AJ60:AJ64"/>
    <mergeCell ref="AK60:AK64"/>
    <mergeCell ref="AL60:AL64"/>
    <mergeCell ref="A60:A64"/>
    <mergeCell ref="AH35:AH39"/>
    <mergeCell ref="AI35:AI39"/>
    <mergeCell ref="AJ35:AJ39"/>
    <mergeCell ref="K40:K44"/>
    <mergeCell ref="L40:L44"/>
    <mergeCell ref="M40:M44"/>
    <mergeCell ref="B40:B44"/>
    <mergeCell ref="AB50:AB54"/>
    <mergeCell ref="AE50:AE54"/>
    <mergeCell ref="AF50:AF54"/>
    <mergeCell ref="K45:K49"/>
    <mergeCell ref="L45:L49"/>
    <mergeCell ref="M45:M49"/>
    <mergeCell ref="N45:N49"/>
    <mergeCell ref="AA45:AA49"/>
    <mergeCell ref="AB45:AB49"/>
    <mergeCell ref="AE45:AE49"/>
    <mergeCell ref="AF45:AF49"/>
    <mergeCell ref="M60:M64"/>
    <mergeCell ref="H60:H64"/>
    <mergeCell ref="I60:I64"/>
    <mergeCell ref="J60:J64"/>
    <mergeCell ref="K60:K64"/>
    <mergeCell ref="AK35:AK39"/>
    <mergeCell ref="AL35:AL39"/>
    <mergeCell ref="AM35:AM39"/>
    <mergeCell ref="AN35:AN39"/>
    <mergeCell ref="AM55:AM59"/>
    <mergeCell ref="AN55:AN59"/>
    <mergeCell ref="K55:K59"/>
    <mergeCell ref="L55:L59"/>
    <mergeCell ref="M55:M59"/>
    <mergeCell ref="N55:N59"/>
    <mergeCell ref="AA55:AA59"/>
    <mergeCell ref="AB55:AB59"/>
    <mergeCell ref="AE55:AE59"/>
    <mergeCell ref="AF55:AF59"/>
    <mergeCell ref="AG55:AG59"/>
    <mergeCell ref="AH55:AH59"/>
    <mergeCell ref="AI55:AI59"/>
    <mergeCell ref="AJ55:AJ59"/>
    <mergeCell ref="AK55:AK59"/>
    <mergeCell ref="AH60:AH64"/>
    <mergeCell ref="AL55:AL59"/>
    <mergeCell ref="AK25:AK29"/>
    <mergeCell ref="AL25:AL29"/>
    <mergeCell ref="AM25:AM29"/>
    <mergeCell ref="AN25:AN29"/>
    <mergeCell ref="AH30:AH34"/>
    <mergeCell ref="AI30:AI34"/>
    <mergeCell ref="AJ30:AJ34"/>
    <mergeCell ref="AK30:AK34"/>
    <mergeCell ref="AL30:AL34"/>
    <mergeCell ref="AM30:AM34"/>
    <mergeCell ref="AN30:AN34"/>
    <mergeCell ref="AG50:AG54"/>
    <mergeCell ref="A40:A44"/>
    <mergeCell ref="C40:C44"/>
    <mergeCell ref="D40:D44"/>
    <mergeCell ref="E40:E44"/>
    <mergeCell ref="F40:F44"/>
    <mergeCell ref="G40:G44"/>
    <mergeCell ref="H40:H44"/>
    <mergeCell ref="I40:I44"/>
    <mergeCell ref="J40:J44"/>
    <mergeCell ref="A50:A54"/>
    <mergeCell ref="AG45:AG49"/>
    <mergeCell ref="B45:B49"/>
    <mergeCell ref="N40:N44"/>
    <mergeCell ref="M50:M54"/>
    <mergeCell ref="A55:A59"/>
    <mergeCell ref="D55:D59"/>
    <mergeCell ref="E55:E59"/>
    <mergeCell ref="F55:F59"/>
    <mergeCell ref="C50:C54"/>
    <mergeCell ref="G55:G59"/>
    <mergeCell ref="H55:H59"/>
    <mergeCell ref="I55:I59"/>
    <mergeCell ref="AH50:AH54"/>
    <mergeCell ref="B50:B54"/>
    <mergeCell ref="B55:B59"/>
    <mergeCell ref="N50:N54"/>
    <mergeCell ref="AA50:AA54"/>
    <mergeCell ref="C55:C59"/>
    <mergeCell ref="D50:D54"/>
    <mergeCell ref="E50:E54"/>
    <mergeCell ref="F50:F54"/>
    <mergeCell ref="G50:G54"/>
    <mergeCell ref="H50:H54"/>
    <mergeCell ref="I50:I54"/>
    <mergeCell ref="J50:J54"/>
    <mergeCell ref="J55:J59"/>
    <mergeCell ref="K50:K54"/>
    <mergeCell ref="L50:L54"/>
    <mergeCell ref="AN20:AN24"/>
    <mergeCell ref="AE20:AE24"/>
    <mergeCell ref="AF20:AF24"/>
    <mergeCell ref="AG20:AG24"/>
    <mergeCell ref="AH20:AH24"/>
    <mergeCell ref="AI20:AI24"/>
    <mergeCell ref="L20:L24"/>
    <mergeCell ref="M20:M24"/>
    <mergeCell ref="N20:N24"/>
    <mergeCell ref="AA20:AA24"/>
    <mergeCell ref="AB20:AB24"/>
    <mergeCell ref="A15:A19"/>
    <mergeCell ref="C15:C19"/>
    <mergeCell ref="D15:D19"/>
    <mergeCell ref="E15:E19"/>
    <mergeCell ref="F15:F19"/>
    <mergeCell ref="AJ15:AJ19"/>
    <mergeCell ref="AK15:AK19"/>
    <mergeCell ref="AL15:AL19"/>
    <mergeCell ref="G15:G19"/>
    <mergeCell ref="H15:H19"/>
    <mergeCell ref="I15:I19"/>
    <mergeCell ref="J15:J19"/>
    <mergeCell ref="K15:K19"/>
    <mergeCell ref="L15:L19"/>
    <mergeCell ref="M15:M19"/>
    <mergeCell ref="N15:N19"/>
    <mergeCell ref="AA15:AA19"/>
    <mergeCell ref="AB15:AB19"/>
    <mergeCell ref="B15:B1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K8:K9"/>
    <mergeCell ref="L8:L9"/>
    <mergeCell ref="M8:M9"/>
    <mergeCell ref="A8:A9"/>
    <mergeCell ref="C8:C9"/>
    <mergeCell ref="D8:D9"/>
    <mergeCell ref="E8:E9"/>
    <mergeCell ref="F8:F9"/>
    <mergeCell ref="AK8:AK9"/>
    <mergeCell ref="G8:G9"/>
    <mergeCell ref="H8:H9"/>
    <mergeCell ref="I8:I9"/>
    <mergeCell ref="J8:J9"/>
    <mergeCell ref="O8:O9"/>
    <mergeCell ref="B8:B9"/>
    <mergeCell ref="AL8:AL9"/>
    <mergeCell ref="AM8:AM9"/>
    <mergeCell ref="AN8:AN9"/>
    <mergeCell ref="AI8:AI9"/>
    <mergeCell ref="AJ8:AJ9"/>
    <mergeCell ref="AG8:AG9"/>
    <mergeCell ref="AH8:AH9"/>
    <mergeCell ref="Z8:Z9"/>
    <mergeCell ref="N10:N14"/>
    <mergeCell ref="N8:N9"/>
    <mergeCell ref="X8:X9"/>
    <mergeCell ref="Q8:Q9"/>
    <mergeCell ref="R8:W8"/>
    <mergeCell ref="AH10:AH14"/>
    <mergeCell ref="Y8:Y9"/>
    <mergeCell ref="AC8:AC9"/>
    <mergeCell ref="AD8:AD9"/>
    <mergeCell ref="P8:P9"/>
    <mergeCell ref="AB10:AB14"/>
    <mergeCell ref="AA10:AA14"/>
    <mergeCell ref="AF10:AF14"/>
    <mergeCell ref="AE10:AE14"/>
    <mergeCell ref="AG10:AG14"/>
    <mergeCell ref="AN10:AN14"/>
    <mergeCell ref="A10:A14"/>
    <mergeCell ref="C10:C14"/>
    <mergeCell ref="D10:D14"/>
    <mergeCell ref="E10:E14"/>
    <mergeCell ref="F10:F14"/>
    <mergeCell ref="L10:L14"/>
    <mergeCell ref="M10:M14"/>
    <mergeCell ref="G10:G14"/>
    <mergeCell ref="H10:H14"/>
    <mergeCell ref="I10:I14"/>
    <mergeCell ref="J10:J14"/>
    <mergeCell ref="K10:K14"/>
    <mergeCell ref="B10:B14"/>
    <mergeCell ref="AI10:AI14"/>
    <mergeCell ref="AJ10:AJ14"/>
    <mergeCell ref="AK10:AK14"/>
    <mergeCell ref="AL10:AL14"/>
    <mergeCell ref="AM10:AM14"/>
    <mergeCell ref="AA40:AA44"/>
    <mergeCell ref="AB40:AB44"/>
    <mergeCell ref="AE40:AE44"/>
    <mergeCell ref="AF40:AF44"/>
    <mergeCell ref="AG40:AG44"/>
    <mergeCell ref="AH40:AH44"/>
    <mergeCell ref="AI40:AI44"/>
    <mergeCell ref="AJ40:AJ44"/>
    <mergeCell ref="AK40:AK44"/>
    <mergeCell ref="AL40:AL44"/>
    <mergeCell ref="AM40:AM44"/>
    <mergeCell ref="AM15:AM19"/>
    <mergeCell ref="AM20:AM24"/>
    <mergeCell ref="AJ20:AJ24"/>
    <mergeCell ref="AK20:AK24"/>
    <mergeCell ref="AL20:AL24"/>
    <mergeCell ref="AH25:AH29"/>
    <mergeCell ref="AI25:AI29"/>
    <mergeCell ref="AJ25:AJ29"/>
    <mergeCell ref="AN40:AN44"/>
    <mergeCell ref="AN15:AN19"/>
    <mergeCell ref="AE15:AE19"/>
    <mergeCell ref="AF15:AF19"/>
    <mergeCell ref="AG15:AG19"/>
    <mergeCell ref="AH15:AH19"/>
    <mergeCell ref="AI15:AI19"/>
    <mergeCell ref="A45:A49"/>
    <mergeCell ref="C45:C49"/>
    <mergeCell ref="D45:D49"/>
    <mergeCell ref="E45:E49"/>
    <mergeCell ref="F45:F49"/>
    <mergeCell ref="G45:G49"/>
    <mergeCell ref="H45:H49"/>
    <mergeCell ref="I45:I49"/>
    <mergeCell ref="J45:J49"/>
    <mergeCell ref="G20:G24"/>
    <mergeCell ref="H20:H24"/>
    <mergeCell ref="I20:I24"/>
    <mergeCell ref="J20:J24"/>
    <mergeCell ref="A20:A24"/>
    <mergeCell ref="C20:C24"/>
    <mergeCell ref="D20:D24"/>
    <mergeCell ref="E20:E24"/>
    <mergeCell ref="AI50:AI54"/>
    <mergeCell ref="AJ50:AJ54"/>
    <mergeCell ref="AK50:AK54"/>
    <mergeCell ref="AL50:AL54"/>
    <mergeCell ref="AM50:AM54"/>
    <mergeCell ref="AN50:AN54"/>
    <mergeCell ref="AH45:AH49"/>
    <mergeCell ref="AI45:AI49"/>
    <mergeCell ref="AJ45:AJ49"/>
    <mergeCell ref="AK45:AK49"/>
    <mergeCell ref="AL45:AL49"/>
    <mergeCell ref="AM45:AM49"/>
    <mergeCell ref="AN45:AN49"/>
    <mergeCell ref="AE25:AE29"/>
    <mergeCell ref="AG25:AG29"/>
    <mergeCell ref="AB25:AB29"/>
    <mergeCell ref="AF25:AF29"/>
    <mergeCell ref="A25:A29"/>
    <mergeCell ref="C25:C29"/>
    <mergeCell ref="D25:D29"/>
    <mergeCell ref="E25:E29"/>
    <mergeCell ref="F25:F29"/>
    <mergeCell ref="G25:G29"/>
    <mergeCell ref="H25:H29"/>
    <mergeCell ref="I25:I29"/>
    <mergeCell ref="J25:J29"/>
    <mergeCell ref="B25:B29"/>
    <mergeCell ref="AB30:AB34"/>
    <mergeCell ref="AE30:AE34"/>
    <mergeCell ref="AF30:AF34"/>
    <mergeCell ref="AG30:AG34"/>
    <mergeCell ref="A30:A34"/>
    <mergeCell ref="C30:C34"/>
    <mergeCell ref="D30:D34"/>
    <mergeCell ref="E30:E34"/>
    <mergeCell ref="F30:F34"/>
    <mergeCell ref="G30:G34"/>
    <mergeCell ref="H30:H34"/>
    <mergeCell ref="I30:I34"/>
    <mergeCell ref="J30:J34"/>
    <mergeCell ref="B30:B34"/>
    <mergeCell ref="AB35:AB39"/>
    <mergeCell ref="AE35:AE39"/>
    <mergeCell ref="AF35:AF39"/>
    <mergeCell ref="AG35:AG39"/>
    <mergeCell ref="A35:A39"/>
    <mergeCell ref="C35:C39"/>
    <mergeCell ref="D35:D39"/>
    <mergeCell ref="E35:E39"/>
    <mergeCell ref="F35:F39"/>
    <mergeCell ref="G35:G39"/>
    <mergeCell ref="H35:H39"/>
    <mergeCell ref="I35:I39"/>
    <mergeCell ref="J35:J39"/>
    <mergeCell ref="B35:B39"/>
    <mergeCell ref="D60:D64"/>
    <mergeCell ref="B20:B24"/>
    <mergeCell ref="K35:K39"/>
    <mergeCell ref="L35:L39"/>
    <mergeCell ref="M35:M39"/>
    <mergeCell ref="N35:N39"/>
    <mergeCell ref="AA35:AA39"/>
    <mergeCell ref="K30:K34"/>
    <mergeCell ref="L30:L34"/>
    <mergeCell ref="M30:M34"/>
    <mergeCell ref="N30:N34"/>
    <mergeCell ref="AA30:AA34"/>
    <mergeCell ref="K25:K29"/>
    <mergeCell ref="L25:L29"/>
    <mergeCell ref="M25:M29"/>
    <mergeCell ref="N25:N29"/>
    <mergeCell ref="AA25:AA29"/>
    <mergeCell ref="F20:F24"/>
    <mergeCell ref="K20:K24"/>
    <mergeCell ref="F60:F64"/>
    <mergeCell ref="E60:E64"/>
    <mergeCell ref="C60:C64"/>
    <mergeCell ref="B60:B64"/>
    <mergeCell ref="L60:L64"/>
  </mergeCells>
  <conditionalFormatting sqref="I10">
    <cfRule type="containsText" dxfId="3320" priority="686" operator="containsText" text="Muy Baja">
      <formula>NOT(ISERROR(SEARCH("Muy Baja",I10)))</formula>
    </cfRule>
    <cfRule type="containsText" dxfId="3319" priority="687" operator="containsText" text="Baja">
      <formula>NOT(ISERROR(SEARCH("Baja",I10)))</formula>
    </cfRule>
    <cfRule type="containsText" dxfId="3318" priority="811" operator="containsText" text="Muy Alta">
      <formula>NOT(ISERROR(SEARCH("Muy Alta",I10)))</formula>
    </cfRule>
    <cfRule type="containsText" dxfId="3317" priority="812" operator="containsText" text="Alta">
      <formula>NOT(ISERROR(SEARCH("Alta",I10)))</formula>
    </cfRule>
    <cfRule type="containsText" dxfId="3316" priority="813" operator="containsText" text="Media">
      <formula>NOT(ISERROR(SEARCH("Media",I10)))</formula>
    </cfRule>
    <cfRule type="containsText" dxfId="3315" priority="814" operator="containsText" text="Media">
      <formula>NOT(ISERROR(SEARCH("Media",I10)))</formula>
    </cfRule>
    <cfRule type="containsText" dxfId="3314" priority="815" operator="containsText" text="Media">
      <formula>NOT(ISERROR(SEARCH("Media",I10)))</formula>
    </cfRule>
    <cfRule type="containsText" dxfId="3313" priority="818" operator="containsText" text="Muy Baja">
      <formula>NOT(ISERROR(SEARCH("Muy Baja",I10)))</formula>
    </cfRule>
    <cfRule type="containsText" dxfId="3312" priority="819" operator="containsText" text="Baja">
      <formula>NOT(ISERROR(SEARCH("Baja",I10)))</formula>
    </cfRule>
    <cfRule type="containsText" dxfId="3311" priority="820" operator="containsText" text="Muy Baja">
      <formula>NOT(ISERROR(SEARCH("Muy Baja",I10)))</formula>
    </cfRule>
    <cfRule type="containsText" dxfId="3310" priority="821" operator="containsText" text="Muy Baja">
      <formula>NOT(ISERROR(SEARCH("Muy Baja",I10)))</formula>
    </cfRule>
    <cfRule type="containsText" dxfId="3309" priority="822" operator="containsText" text="Muy Baja">
      <formula>NOT(ISERROR(SEARCH("Muy Baja",I10)))</formula>
    </cfRule>
    <cfRule type="containsText" dxfId="3308" priority="823" operator="containsText" text="Muy Baja'Tabla probabilidad'!">
      <formula>NOT(ISERROR(SEARCH("Muy Baja'Tabla probabilidad'!",I10)))</formula>
    </cfRule>
    <cfRule type="containsText" dxfId="3307" priority="824" operator="containsText" text="Muy bajo">
      <formula>NOT(ISERROR(SEARCH("Muy bajo",I10)))</formula>
    </cfRule>
    <cfRule type="containsText" dxfId="3306" priority="833" operator="containsText" text="Alta">
      <formula>NOT(ISERROR(SEARCH("Alta",I10)))</formula>
    </cfRule>
    <cfRule type="containsText" dxfId="3305" priority="834" operator="containsText" text="Media">
      <formula>NOT(ISERROR(SEARCH("Media",I10)))</formula>
    </cfRule>
    <cfRule type="containsText" dxfId="3304" priority="835" operator="containsText" text="Baja">
      <formula>NOT(ISERROR(SEARCH("Baja",I10)))</formula>
    </cfRule>
    <cfRule type="containsText" dxfId="3303" priority="836" operator="containsText" text="Muy baja">
      <formula>NOT(ISERROR(SEARCH("Muy baja",I10)))</formula>
    </cfRule>
    <cfRule type="cellIs" dxfId="3302" priority="839" operator="between">
      <formula>1</formula>
      <formula>2</formula>
    </cfRule>
    <cfRule type="cellIs" dxfId="3301" priority="840" operator="between">
      <formula>0</formula>
      <formula>2</formula>
    </cfRule>
  </conditionalFormatting>
  <conditionalFormatting sqref="I10">
    <cfRule type="containsText" dxfId="3300" priority="689" operator="containsText" text="Muy Alta">
      <formula>NOT(ISERROR(SEARCH("Muy Alta",I10)))</formula>
    </cfRule>
  </conditionalFormatting>
  <conditionalFormatting sqref="L10">
    <cfRule type="containsText" dxfId="3299" priority="680" operator="containsText" text="Catastrófico">
      <formula>NOT(ISERROR(SEARCH("Catastrófico",L10)))</formula>
    </cfRule>
    <cfRule type="containsText" dxfId="3298" priority="681" operator="containsText" text="Mayor">
      <formula>NOT(ISERROR(SEARCH("Mayor",L10)))</formula>
    </cfRule>
    <cfRule type="containsText" dxfId="3297" priority="682" operator="containsText" text="Alta">
      <formula>NOT(ISERROR(SEARCH("Alta",L10)))</formula>
    </cfRule>
    <cfRule type="containsText" dxfId="3296" priority="683" operator="containsText" text="Moderado">
      <formula>NOT(ISERROR(SEARCH("Moderado",L10)))</formula>
    </cfRule>
    <cfRule type="containsText" dxfId="3295" priority="684" operator="containsText" text="Menor">
      <formula>NOT(ISERROR(SEARCH("Menor",L10)))</formula>
    </cfRule>
    <cfRule type="containsText" dxfId="3294" priority="685" operator="containsText" text="Leve">
      <formula>NOT(ISERROR(SEARCH("Leve",L10)))</formula>
    </cfRule>
  </conditionalFormatting>
  <conditionalFormatting sqref="N10 N15 N20 N40 N45 N25">
    <cfRule type="containsText" dxfId="3293" priority="675" operator="containsText" text="Extremo">
      <formula>NOT(ISERROR(SEARCH("Extremo",N10)))</formula>
    </cfRule>
    <cfRule type="containsText" dxfId="3292" priority="676" operator="containsText" text="Alto">
      <formula>NOT(ISERROR(SEARCH("Alto",N10)))</formula>
    </cfRule>
    <cfRule type="containsText" dxfId="3291" priority="677" operator="containsText" text="Bajo">
      <formula>NOT(ISERROR(SEARCH("Bajo",N10)))</formula>
    </cfRule>
    <cfRule type="containsText" dxfId="3290" priority="678" operator="containsText" text="Moderado">
      <formula>NOT(ISERROR(SEARCH("Moderado",N10)))</formula>
    </cfRule>
    <cfRule type="containsText" dxfId="3289" priority="679" operator="containsText" text="Extremo">
      <formula>NOT(ISERROR(SEARCH("Extremo",N10)))</formula>
    </cfRule>
  </conditionalFormatting>
  <conditionalFormatting sqref="M10">
    <cfRule type="containsText" dxfId="3288" priority="669" operator="containsText" text="Catastrófico">
      <formula>NOT(ISERROR(SEARCH("Catastrófico",M10)))</formula>
    </cfRule>
    <cfRule type="containsText" dxfId="3287" priority="670" operator="containsText" text="Mayor">
      <formula>NOT(ISERROR(SEARCH("Mayor",M10)))</formula>
    </cfRule>
    <cfRule type="containsText" dxfId="3286" priority="671" operator="containsText" text="Alta">
      <formula>NOT(ISERROR(SEARCH("Alta",M10)))</formula>
    </cfRule>
    <cfRule type="containsText" dxfId="3285" priority="672" operator="containsText" text="Moderado">
      <formula>NOT(ISERROR(SEARCH("Moderado",M10)))</formula>
    </cfRule>
    <cfRule type="containsText" dxfId="3284" priority="673" operator="containsText" text="Menor">
      <formula>NOT(ISERROR(SEARCH("Menor",M10)))</formula>
    </cfRule>
    <cfRule type="containsText" dxfId="3283" priority="674" operator="containsText" text="Leve">
      <formula>NOT(ISERROR(SEARCH("Leve",M10)))</formula>
    </cfRule>
  </conditionalFormatting>
  <conditionalFormatting sqref="Y10:Y14">
    <cfRule type="containsText" dxfId="3282" priority="603" operator="containsText" text="Muy Alta">
      <formula>NOT(ISERROR(SEARCH("Muy Alta",Y10)))</formula>
    </cfRule>
    <cfRule type="containsText" dxfId="3281" priority="604" operator="containsText" text="Alta">
      <formula>NOT(ISERROR(SEARCH("Alta",Y10)))</formula>
    </cfRule>
    <cfRule type="containsText" dxfId="3280" priority="605" operator="containsText" text="Media">
      <formula>NOT(ISERROR(SEARCH("Media",Y10)))</formula>
    </cfRule>
    <cfRule type="containsText" dxfId="3279" priority="606" operator="containsText" text="Muy Baja">
      <formula>NOT(ISERROR(SEARCH("Muy Baja",Y10)))</formula>
    </cfRule>
    <cfRule type="containsText" dxfId="3278" priority="607" operator="containsText" text="Baja">
      <formula>NOT(ISERROR(SEARCH("Baja",Y10)))</formula>
    </cfRule>
    <cfRule type="containsText" dxfId="3277" priority="608" operator="containsText" text="Muy Baja">
      <formula>NOT(ISERROR(SEARCH("Muy Baja",Y10)))</formula>
    </cfRule>
  </conditionalFormatting>
  <conditionalFormatting sqref="AC10:AC14">
    <cfRule type="containsText" dxfId="3276" priority="598" operator="containsText" text="Catastrófico">
      <formula>NOT(ISERROR(SEARCH("Catastrófico",AC10)))</formula>
    </cfRule>
    <cfRule type="containsText" dxfId="3275" priority="599" operator="containsText" text="Mayor">
      <formula>NOT(ISERROR(SEARCH("Mayor",AC10)))</formula>
    </cfRule>
    <cfRule type="containsText" dxfId="3274" priority="600" operator="containsText" text="Moderado">
      <formula>NOT(ISERROR(SEARCH("Moderado",AC10)))</formula>
    </cfRule>
    <cfRule type="containsText" dxfId="3273" priority="601" operator="containsText" text="Menor">
      <formula>NOT(ISERROR(SEARCH("Menor",AC10)))</formula>
    </cfRule>
    <cfRule type="containsText" dxfId="3272" priority="602" operator="containsText" text="Leve">
      <formula>NOT(ISERROR(SEARCH("Leve",AC10)))</formula>
    </cfRule>
  </conditionalFormatting>
  <conditionalFormatting sqref="AG10">
    <cfRule type="containsText" dxfId="3271" priority="589" operator="containsText" text="Extremo">
      <formula>NOT(ISERROR(SEARCH("Extremo",AG10)))</formula>
    </cfRule>
    <cfRule type="containsText" dxfId="3270" priority="590" operator="containsText" text="Alto">
      <formula>NOT(ISERROR(SEARCH("Alto",AG10)))</formula>
    </cfRule>
    <cfRule type="containsText" dxfId="3269" priority="591" operator="containsText" text="Moderado">
      <formula>NOT(ISERROR(SEARCH("Moderado",AG10)))</formula>
    </cfRule>
    <cfRule type="containsText" dxfId="3268" priority="592" operator="containsText" text="Menor">
      <formula>NOT(ISERROR(SEARCH("Menor",AG10)))</formula>
    </cfRule>
    <cfRule type="containsText" dxfId="3267" priority="593" operator="containsText" text="Bajo">
      <formula>NOT(ISERROR(SEARCH("Bajo",AG10)))</formula>
    </cfRule>
    <cfRule type="containsText" dxfId="3266" priority="594" operator="containsText" text="Moderado">
      <formula>NOT(ISERROR(SEARCH("Moderado",AG10)))</formula>
    </cfRule>
    <cfRule type="containsText" dxfId="3265" priority="595" operator="containsText" text="Extremo">
      <formula>NOT(ISERROR(SEARCH("Extremo",AG10)))</formula>
    </cfRule>
    <cfRule type="containsText" dxfId="3264" priority="596" operator="containsText" text="Baja">
      <formula>NOT(ISERROR(SEARCH("Baja",AG10)))</formula>
    </cfRule>
    <cfRule type="containsText" dxfId="3263" priority="597" operator="containsText" text="Alto">
      <formula>NOT(ISERROR(SEARCH("Alto",AG10)))</formula>
    </cfRule>
  </conditionalFormatting>
  <conditionalFormatting sqref="AA10:AA14">
    <cfRule type="containsText" dxfId="3262" priority="578" operator="containsText" text="Muy Alta">
      <formula>NOT(ISERROR(SEARCH("Muy Alta",AA10)))</formula>
    </cfRule>
    <cfRule type="containsText" dxfId="3261" priority="579" operator="containsText" text="Alta">
      <formula>NOT(ISERROR(SEARCH("Alta",AA10)))</formula>
    </cfRule>
    <cfRule type="containsText" dxfId="3260" priority="580" operator="containsText" text="Media">
      <formula>NOT(ISERROR(SEARCH("Media",AA10)))</formula>
    </cfRule>
    <cfRule type="containsText" dxfId="3259" priority="581" operator="containsText" text="Baja">
      <formula>NOT(ISERROR(SEARCH("Baja",AA10)))</formula>
    </cfRule>
    <cfRule type="containsText" dxfId="3258" priority="582" operator="containsText" text="Muy Baja">
      <formula>NOT(ISERROR(SEARCH("Muy Baja",AA10)))</formula>
    </cfRule>
  </conditionalFormatting>
  <conditionalFormatting sqref="AE10:AE14">
    <cfRule type="containsText" dxfId="3257" priority="573" operator="containsText" text="Catastrófico">
      <formula>NOT(ISERROR(SEARCH("Catastrófico",AE10)))</formula>
    </cfRule>
    <cfRule type="containsText" dxfId="3256" priority="574" operator="containsText" text="Moderado">
      <formula>NOT(ISERROR(SEARCH("Moderado",AE10)))</formula>
    </cfRule>
    <cfRule type="containsText" dxfId="3255" priority="575" operator="containsText" text="Menor">
      <formula>NOT(ISERROR(SEARCH("Menor",AE10)))</formula>
    </cfRule>
    <cfRule type="containsText" dxfId="3254" priority="576" operator="containsText" text="Leve">
      <formula>NOT(ISERROR(SEARCH("Leve",AE10)))</formula>
    </cfRule>
    <cfRule type="containsText" dxfId="3253" priority="577" operator="containsText" text="Mayor">
      <formula>NOT(ISERROR(SEARCH("Mayor",AE10)))</formula>
    </cfRule>
  </conditionalFormatting>
  <conditionalFormatting sqref="I15 I20 I40 I45 I25">
    <cfRule type="containsText" dxfId="3252" priority="550" operator="containsText" text="Muy Baja">
      <formula>NOT(ISERROR(SEARCH("Muy Baja",I15)))</formula>
    </cfRule>
    <cfRule type="containsText" dxfId="3251" priority="551" operator="containsText" text="Baja">
      <formula>NOT(ISERROR(SEARCH("Baja",I15)))</formula>
    </cfRule>
    <cfRule type="containsText" dxfId="3250" priority="553" operator="containsText" text="Muy Alta">
      <formula>NOT(ISERROR(SEARCH("Muy Alta",I15)))</formula>
    </cfRule>
    <cfRule type="containsText" dxfId="3249" priority="554" operator="containsText" text="Alta">
      <formula>NOT(ISERROR(SEARCH("Alta",I15)))</formula>
    </cfRule>
    <cfRule type="containsText" dxfId="3248" priority="555" operator="containsText" text="Media">
      <formula>NOT(ISERROR(SEARCH("Media",I15)))</formula>
    </cfRule>
    <cfRule type="containsText" dxfId="3247" priority="556" operator="containsText" text="Media">
      <formula>NOT(ISERROR(SEARCH("Media",I15)))</formula>
    </cfRule>
    <cfRule type="containsText" dxfId="3246" priority="557" operator="containsText" text="Media">
      <formula>NOT(ISERROR(SEARCH("Media",I15)))</formula>
    </cfRule>
    <cfRule type="containsText" dxfId="3245" priority="558" operator="containsText" text="Muy Baja">
      <formula>NOT(ISERROR(SEARCH("Muy Baja",I15)))</formula>
    </cfRule>
    <cfRule type="containsText" dxfId="3244" priority="559" operator="containsText" text="Baja">
      <formula>NOT(ISERROR(SEARCH("Baja",I15)))</formula>
    </cfRule>
    <cfRule type="containsText" dxfId="3243" priority="560" operator="containsText" text="Muy Baja">
      <formula>NOT(ISERROR(SEARCH("Muy Baja",I15)))</formula>
    </cfRule>
    <cfRule type="containsText" dxfId="3242" priority="561" operator="containsText" text="Muy Baja">
      <formula>NOT(ISERROR(SEARCH("Muy Baja",I15)))</formula>
    </cfRule>
    <cfRule type="containsText" dxfId="3241" priority="562" operator="containsText" text="Muy Baja">
      <formula>NOT(ISERROR(SEARCH("Muy Baja",I15)))</formula>
    </cfRule>
    <cfRule type="containsText" dxfId="3240" priority="563" operator="containsText" text="Muy Baja'Tabla probabilidad'!">
      <formula>NOT(ISERROR(SEARCH("Muy Baja'Tabla probabilidad'!",I15)))</formula>
    </cfRule>
    <cfRule type="containsText" dxfId="3239" priority="564" operator="containsText" text="Muy bajo">
      <formula>NOT(ISERROR(SEARCH("Muy bajo",I15)))</formula>
    </cfRule>
    <cfRule type="containsText" dxfId="3238" priority="565" operator="containsText" text="Alta">
      <formula>NOT(ISERROR(SEARCH("Alta",I15)))</formula>
    </cfRule>
    <cfRule type="containsText" dxfId="3237" priority="566" operator="containsText" text="Media">
      <formula>NOT(ISERROR(SEARCH("Media",I15)))</formula>
    </cfRule>
    <cfRule type="containsText" dxfId="3236" priority="567" operator="containsText" text="Baja">
      <formula>NOT(ISERROR(SEARCH("Baja",I15)))</formula>
    </cfRule>
    <cfRule type="containsText" dxfId="3235" priority="568" operator="containsText" text="Muy baja">
      <formula>NOT(ISERROR(SEARCH("Muy baja",I15)))</formula>
    </cfRule>
    <cfRule type="cellIs" dxfId="3234" priority="571" operator="between">
      <formula>1</formula>
      <formula>2</formula>
    </cfRule>
    <cfRule type="cellIs" dxfId="3233" priority="572" operator="between">
      <formula>0</formula>
      <formula>2</formula>
    </cfRule>
  </conditionalFormatting>
  <conditionalFormatting sqref="I15 I20 I40 I45 I25">
    <cfRule type="containsText" dxfId="3232" priority="552" operator="containsText" text="Muy Alta">
      <formula>NOT(ISERROR(SEARCH("Muy Alta",I15)))</formula>
    </cfRule>
  </conditionalFormatting>
  <conditionalFormatting sqref="Y15:Y19">
    <cfRule type="containsText" dxfId="3231" priority="544" operator="containsText" text="Muy Alta">
      <formula>NOT(ISERROR(SEARCH("Muy Alta",Y15)))</formula>
    </cfRule>
    <cfRule type="containsText" dxfId="3230" priority="545" operator="containsText" text="Alta">
      <formula>NOT(ISERROR(SEARCH("Alta",Y15)))</formula>
    </cfRule>
    <cfRule type="containsText" dxfId="3229" priority="546" operator="containsText" text="Media">
      <formula>NOT(ISERROR(SEARCH("Media",Y15)))</formula>
    </cfRule>
    <cfRule type="containsText" dxfId="3228" priority="547" operator="containsText" text="Muy Baja">
      <formula>NOT(ISERROR(SEARCH("Muy Baja",Y15)))</formula>
    </cfRule>
    <cfRule type="containsText" dxfId="3227" priority="548" operator="containsText" text="Baja">
      <formula>NOT(ISERROR(SEARCH("Baja",Y15)))</formula>
    </cfRule>
    <cfRule type="containsText" dxfId="3226" priority="549" operator="containsText" text="Muy Baja">
      <formula>NOT(ISERROR(SEARCH("Muy Baja",Y15)))</formula>
    </cfRule>
  </conditionalFormatting>
  <conditionalFormatting sqref="AC15:AC19">
    <cfRule type="containsText" dxfId="3225" priority="539" operator="containsText" text="Catastrófico">
      <formula>NOT(ISERROR(SEARCH("Catastrófico",AC15)))</formula>
    </cfRule>
    <cfRule type="containsText" dxfId="3224" priority="540" operator="containsText" text="Mayor">
      <formula>NOT(ISERROR(SEARCH("Mayor",AC15)))</formula>
    </cfRule>
    <cfRule type="containsText" dxfId="3223" priority="541" operator="containsText" text="Moderado">
      <formula>NOT(ISERROR(SEARCH("Moderado",AC15)))</formula>
    </cfRule>
    <cfRule type="containsText" dxfId="3222" priority="542" operator="containsText" text="Menor">
      <formula>NOT(ISERROR(SEARCH("Menor",AC15)))</formula>
    </cfRule>
    <cfRule type="containsText" dxfId="3221" priority="543" operator="containsText" text="Leve">
      <formula>NOT(ISERROR(SEARCH("Leve",AC15)))</formula>
    </cfRule>
  </conditionalFormatting>
  <conditionalFormatting sqref="AG15">
    <cfRule type="containsText" dxfId="3220" priority="530" operator="containsText" text="Extremo">
      <formula>NOT(ISERROR(SEARCH("Extremo",AG15)))</formula>
    </cfRule>
    <cfRule type="containsText" dxfId="3219" priority="531" operator="containsText" text="Alto">
      <formula>NOT(ISERROR(SEARCH("Alto",AG15)))</formula>
    </cfRule>
    <cfRule type="containsText" dxfId="3218" priority="532" operator="containsText" text="Moderado">
      <formula>NOT(ISERROR(SEARCH("Moderado",AG15)))</formula>
    </cfRule>
    <cfRule type="containsText" dxfId="3217" priority="533" operator="containsText" text="Menor">
      <formula>NOT(ISERROR(SEARCH("Menor",AG15)))</formula>
    </cfRule>
    <cfRule type="containsText" dxfId="3216" priority="534" operator="containsText" text="Bajo">
      <formula>NOT(ISERROR(SEARCH("Bajo",AG15)))</formula>
    </cfRule>
    <cfRule type="containsText" dxfId="3215" priority="535" operator="containsText" text="Moderado">
      <formula>NOT(ISERROR(SEARCH("Moderado",AG15)))</formula>
    </cfRule>
    <cfRule type="containsText" dxfId="3214" priority="536" operator="containsText" text="Extremo">
      <formula>NOT(ISERROR(SEARCH("Extremo",AG15)))</formula>
    </cfRule>
    <cfRule type="containsText" dxfId="3213" priority="537" operator="containsText" text="Baja">
      <formula>NOT(ISERROR(SEARCH("Baja",AG15)))</formula>
    </cfRule>
    <cfRule type="containsText" dxfId="3212" priority="538" operator="containsText" text="Alto">
      <formula>NOT(ISERROR(SEARCH("Alto",AG15)))</formula>
    </cfRule>
  </conditionalFormatting>
  <conditionalFormatting sqref="AA15:AA19">
    <cfRule type="containsText" dxfId="3211" priority="525" operator="containsText" text="Muy Alta">
      <formula>NOT(ISERROR(SEARCH("Muy Alta",AA15)))</formula>
    </cfRule>
    <cfRule type="containsText" dxfId="3210" priority="526" operator="containsText" text="Alta">
      <formula>NOT(ISERROR(SEARCH("Alta",AA15)))</formula>
    </cfRule>
    <cfRule type="containsText" dxfId="3209" priority="527" operator="containsText" text="Media">
      <formula>NOT(ISERROR(SEARCH("Media",AA15)))</formula>
    </cfRule>
    <cfRule type="containsText" dxfId="3208" priority="528" operator="containsText" text="Baja">
      <formula>NOT(ISERROR(SEARCH("Baja",AA15)))</formula>
    </cfRule>
    <cfRule type="containsText" dxfId="3207" priority="529" operator="containsText" text="Muy Baja">
      <formula>NOT(ISERROR(SEARCH("Muy Baja",AA15)))</formula>
    </cfRule>
  </conditionalFormatting>
  <conditionalFormatting sqref="AE15:AE19">
    <cfRule type="containsText" dxfId="3206" priority="520" operator="containsText" text="Catastrófico">
      <formula>NOT(ISERROR(SEARCH("Catastrófico",AE15)))</formula>
    </cfRule>
    <cfRule type="containsText" dxfId="3205" priority="521" operator="containsText" text="Moderado">
      <formula>NOT(ISERROR(SEARCH("Moderado",AE15)))</formula>
    </cfRule>
    <cfRule type="containsText" dxfId="3204" priority="522" operator="containsText" text="Menor">
      <formula>NOT(ISERROR(SEARCH("Menor",AE15)))</formula>
    </cfRule>
    <cfRule type="containsText" dxfId="3203" priority="523" operator="containsText" text="Leve">
      <formula>NOT(ISERROR(SEARCH("Leve",AE15)))</formula>
    </cfRule>
    <cfRule type="containsText" dxfId="3202" priority="524" operator="containsText" text="Mayor">
      <formula>NOT(ISERROR(SEARCH("Mayor",AE15)))</formula>
    </cfRule>
  </conditionalFormatting>
  <conditionalFormatting sqref="Y20:Y29">
    <cfRule type="containsText" dxfId="3201" priority="514" operator="containsText" text="Muy Alta">
      <formula>NOT(ISERROR(SEARCH("Muy Alta",Y20)))</formula>
    </cfRule>
    <cfRule type="containsText" dxfId="3200" priority="515" operator="containsText" text="Alta">
      <formula>NOT(ISERROR(SEARCH("Alta",Y20)))</formula>
    </cfRule>
    <cfRule type="containsText" dxfId="3199" priority="516" operator="containsText" text="Media">
      <formula>NOT(ISERROR(SEARCH("Media",Y20)))</formula>
    </cfRule>
    <cfRule type="containsText" dxfId="3198" priority="517" operator="containsText" text="Muy Baja">
      <formula>NOT(ISERROR(SEARCH("Muy Baja",Y20)))</formula>
    </cfRule>
    <cfRule type="containsText" dxfId="3197" priority="518" operator="containsText" text="Baja">
      <formula>NOT(ISERROR(SEARCH("Baja",Y20)))</formula>
    </cfRule>
    <cfRule type="containsText" dxfId="3196" priority="519" operator="containsText" text="Muy Baja">
      <formula>NOT(ISERROR(SEARCH("Muy Baja",Y20)))</formula>
    </cfRule>
  </conditionalFormatting>
  <conditionalFormatting sqref="AC20:AC29">
    <cfRule type="containsText" dxfId="3195" priority="509" operator="containsText" text="Catastrófico">
      <formula>NOT(ISERROR(SEARCH("Catastrófico",AC20)))</formula>
    </cfRule>
    <cfRule type="containsText" dxfId="3194" priority="510" operator="containsText" text="Mayor">
      <formula>NOT(ISERROR(SEARCH("Mayor",AC20)))</formula>
    </cfRule>
    <cfRule type="containsText" dxfId="3193" priority="511" operator="containsText" text="Moderado">
      <formula>NOT(ISERROR(SEARCH("Moderado",AC20)))</formula>
    </cfRule>
    <cfRule type="containsText" dxfId="3192" priority="512" operator="containsText" text="Menor">
      <formula>NOT(ISERROR(SEARCH("Menor",AC20)))</formula>
    </cfRule>
    <cfRule type="containsText" dxfId="3191" priority="513" operator="containsText" text="Leve">
      <formula>NOT(ISERROR(SEARCH("Leve",AC20)))</formula>
    </cfRule>
  </conditionalFormatting>
  <conditionalFormatting sqref="AG20 AG25">
    <cfRule type="containsText" dxfId="3190" priority="500" operator="containsText" text="Extremo">
      <formula>NOT(ISERROR(SEARCH("Extremo",AG20)))</formula>
    </cfRule>
    <cfRule type="containsText" dxfId="3189" priority="501" operator="containsText" text="Alto">
      <formula>NOT(ISERROR(SEARCH("Alto",AG20)))</formula>
    </cfRule>
    <cfRule type="containsText" dxfId="3188" priority="502" operator="containsText" text="Moderado">
      <formula>NOT(ISERROR(SEARCH("Moderado",AG20)))</formula>
    </cfRule>
    <cfRule type="containsText" dxfId="3187" priority="503" operator="containsText" text="Menor">
      <formula>NOT(ISERROR(SEARCH("Menor",AG20)))</formula>
    </cfRule>
    <cfRule type="containsText" dxfId="3186" priority="504" operator="containsText" text="Bajo">
      <formula>NOT(ISERROR(SEARCH("Bajo",AG20)))</formula>
    </cfRule>
    <cfRule type="containsText" dxfId="3185" priority="505" operator="containsText" text="Moderado">
      <formula>NOT(ISERROR(SEARCH("Moderado",AG20)))</formula>
    </cfRule>
    <cfRule type="containsText" dxfId="3184" priority="506" operator="containsText" text="Extremo">
      <formula>NOT(ISERROR(SEARCH("Extremo",AG20)))</formula>
    </cfRule>
    <cfRule type="containsText" dxfId="3183" priority="507" operator="containsText" text="Baja">
      <formula>NOT(ISERROR(SEARCH("Baja",AG20)))</formula>
    </cfRule>
    <cfRule type="containsText" dxfId="3182" priority="508" operator="containsText" text="Alto">
      <formula>NOT(ISERROR(SEARCH("Alto",AG20)))</formula>
    </cfRule>
  </conditionalFormatting>
  <conditionalFormatting sqref="AA20:AA29">
    <cfRule type="containsText" dxfId="3181" priority="495" operator="containsText" text="Muy Alta">
      <formula>NOT(ISERROR(SEARCH("Muy Alta",AA20)))</formula>
    </cfRule>
    <cfRule type="containsText" dxfId="3180" priority="496" operator="containsText" text="Alta">
      <formula>NOT(ISERROR(SEARCH("Alta",AA20)))</formula>
    </cfRule>
    <cfRule type="containsText" dxfId="3179" priority="497" operator="containsText" text="Media">
      <formula>NOT(ISERROR(SEARCH("Media",AA20)))</formula>
    </cfRule>
    <cfRule type="containsText" dxfId="3178" priority="498" operator="containsText" text="Baja">
      <formula>NOT(ISERROR(SEARCH("Baja",AA20)))</formula>
    </cfRule>
    <cfRule type="containsText" dxfId="3177" priority="499" operator="containsText" text="Muy Baja">
      <formula>NOT(ISERROR(SEARCH("Muy Baja",AA20)))</formula>
    </cfRule>
  </conditionalFormatting>
  <conditionalFormatting sqref="AE20:AE29">
    <cfRule type="containsText" dxfId="3176" priority="490" operator="containsText" text="Catastrófico">
      <formula>NOT(ISERROR(SEARCH("Catastrófico",AE20)))</formula>
    </cfRule>
    <cfRule type="containsText" dxfId="3175" priority="491" operator="containsText" text="Moderado">
      <formula>NOT(ISERROR(SEARCH("Moderado",AE20)))</formula>
    </cfRule>
    <cfRule type="containsText" dxfId="3174" priority="492" operator="containsText" text="Menor">
      <formula>NOT(ISERROR(SEARCH("Menor",AE20)))</formula>
    </cfRule>
    <cfRule type="containsText" dxfId="3173" priority="493" operator="containsText" text="Leve">
      <formula>NOT(ISERROR(SEARCH("Leve",AE20)))</formula>
    </cfRule>
    <cfRule type="containsText" dxfId="3172" priority="494" operator="containsText" text="Mayor">
      <formula>NOT(ISERROR(SEARCH("Mayor",AE20)))</formula>
    </cfRule>
  </conditionalFormatting>
  <conditionalFormatting sqref="Y40:Y44">
    <cfRule type="containsText" dxfId="3171" priority="484" operator="containsText" text="Muy Alta">
      <formula>NOT(ISERROR(SEARCH("Muy Alta",Y40)))</formula>
    </cfRule>
    <cfRule type="containsText" dxfId="3170" priority="485" operator="containsText" text="Alta">
      <formula>NOT(ISERROR(SEARCH("Alta",Y40)))</formula>
    </cfRule>
    <cfRule type="containsText" dxfId="3169" priority="486" operator="containsText" text="Media">
      <formula>NOT(ISERROR(SEARCH("Media",Y40)))</formula>
    </cfRule>
    <cfRule type="containsText" dxfId="3168" priority="487" operator="containsText" text="Muy Baja">
      <formula>NOT(ISERROR(SEARCH("Muy Baja",Y40)))</formula>
    </cfRule>
    <cfRule type="containsText" dxfId="3167" priority="488" operator="containsText" text="Baja">
      <formula>NOT(ISERROR(SEARCH("Baja",Y40)))</formula>
    </cfRule>
    <cfRule type="containsText" dxfId="3166" priority="489" operator="containsText" text="Muy Baja">
      <formula>NOT(ISERROR(SEARCH("Muy Baja",Y40)))</formula>
    </cfRule>
  </conditionalFormatting>
  <conditionalFormatting sqref="AC40:AC44">
    <cfRule type="containsText" dxfId="3165" priority="479" operator="containsText" text="Catastrófico">
      <formula>NOT(ISERROR(SEARCH("Catastrófico",AC40)))</formula>
    </cfRule>
    <cfRule type="containsText" dxfId="3164" priority="480" operator="containsText" text="Mayor">
      <formula>NOT(ISERROR(SEARCH("Mayor",AC40)))</formula>
    </cfRule>
    <cfRule type="containsText" dxfId="3163" priority="481" operator="containsText" text="Moderado">
      <formula>NOT(ISERROR(SEARCH("Moderado",AC40)))</formula>
    </cfRule>
    <cfRule type="containsText" dxfId="3162" priority="482" operator="containsText" text="Menor">
      <formula>NOT(ISERROR(SEARCH("Menor",AC40)))</formula>
    </cfRule>
    <cfRule type="containsText" dxfId="3161" priority="483" operator="containsText" text="Leve">
      <formula>NOT(ISERROR(SEARCH("Leve",AC40)))</formula>
    </cfRule>
  </conditionalFormatting>
  <conditionalFormatting sqref="AG40">
    <cfRule type="containsText" dxfId="3160" priority="470" operator="containsText" text="Extremo">
      <formula>NOT(ISERROR(SEARCH("Extremo",AG40)))</formula>
    </cfRule>
    <cfRule type="containsText" dxfId="3159" priority="471" operator="containsText" text="Alto">
      <formula>NOT(ISERROR(SEARCH("Alto",AG40)))</formula>
    </cfRule>
    <cfRule type="containsText" dxfId="3158" priority="472" operator="containsText" text="Moderado">
      <formula>NOT(ISERROR(SEARCH("Moderado",AG40)))</formula>
    </cfRule>
    <cfRule type="containsText" dxfId="3157" priority="473" operator="containsText" text="Menor">
      <formula>NOT(ISERROR(SEARCH("Menor",AG40)))</formula>
    </cfRule>
    <cfRule type="containsText" dxfId="3156" priority="474" operator="containsText" text="Bajo">
      <formula>NOT(ISERROR(SEARCH("Bajo",AG40)))</formula>
    </cfRule>
    <cfRule type="containsText" dxfId="3155" priority="475" operator="containsText" text="Moderado">
      <formula>NOT(ISERROR(SEARCH("Moderado",AG40)))</formula>
    </cfRule>
    <cfRule type="containsText" dxfId="3154" priority="476" operator="containsText" text="Extremo">
      <formula>NOT(ISERROR(SEARCH("Extremo",AG40)))</formula>
    </cfRule>
    <cfRule type="containsText" dxfId="3153" priority="477" operator="containsText" text="Baja">
      <formula>NOT(ISERROR(SEARCH("Baja",AG40)))</formula>
    </cfRule>
    <cfRule type="containsText" dxfId="3152" priority="478" operator="containsText" text="Alto">
      <formula>NOT(ISERROR(SEARCH("Alto",AG40)))</formula>
    </cfRule>
  </conditionalFormatting>
  <conditionalFormatting sqref="AA40:AA44">
    <cfRule type="containsText" dxfId="3151" priority="465" operator="containsText" text="Muy Alta">
      <formula>NOT(ISERROR(SEARCH("Muy Alta",AA40)))</formula>
    </cfRule>
    <cfRule type="containsText" dxfId="3150" priority="466" operator="containsText" text="Alta">
      <formula>NOT(ISERROR(SEARCH("Alta",AA40)))</formula>
    </cfRule>
    <cfRule type="containsText" dxfId="3149" priority="467" operator="containsText" text="Media">
      <formula>NOT(ISERROR(SEARCH("Media",AA40)))</formula>
    </cfRule>
    <cfRule type="containsText" dxfId="3148" priority="468" operator="containsText" text="Baja">
      <formula>NOT(ISERROR(SEARCH("Baja",AA40)))</formula>
    </cfRule>
    <cfRule type="containsText" dxfId="3147" priority="469" operator="containsText" text="Muy Baja">
      <formula>NOT(ISERROR(SEARCH("Muy Baja",AA40)))</formula>
    </cfRule>
  </conditionalFormatting>
  <conditionalFormatting sqref="AE40:AE44">
    <cfRule type="containsText" dxfId="3146" priority="460" operator="containsText" text="Catastrófico">
      <formula>NOT(ISERROR(SEARCH("Catastrófico",AE40)))</formula>
    </cfRule>
    <cfRule type="containsText" dxfId="3145" priority="461" operator="containsText" text="Moderado">
      <formula>NOT(ISERROR(SEARCH("Moderado",AE40)))</formula>
    </cfRule>
    <cfRule type="containsText" dxfId="3144" priority="462" operator="containsText" text="Menor">
      <formula>NOT(ISERROR(SEARCH("Menor",AE40)))</formula>
    </cfRule>
    <cfRule type="containsText" dxfId="3143" priority="463" operator="containsText" text="Leve">
      <formula>NOT(ISERROR(SEARCH("Leve",AE40)))</formula>
    </cfRule>
    <cfRule type="containsText" dxfId="3142" priority="464" operator="containsText" text="Mayor">
      <formula>NOT(ISERROR(SEARCH("Mayor",AE40)))</formula>
    </cfRule>
  </conditionalFormatting>
  <conditionalFormatting sqref="Y45:Y49">
    <cfRule type="containsText" dxfId="3141" priority="454" operator="containsText" text="Muy Alta">
      <formula>NOT(ISERROR(SEARCH("Muy Alta",Y45)))</formula>
    </cfRule>
    <cfRule type="containsText" dxfId="3140" priority="455" operator="containsText" text="Alta">
      <formula>NOT(ISERROR(SEARCH("Alta",Y45)))</formula>
    </cfRule>
    <cfRule type="containsText" dxfId="3139" priority="456" operator="containsText" text="Media">
      <formula>NOT(ISERROR(SEARCH("Media",Y45)))</formula>
    </cfRule>
    <cfRule type="containsText" dxfId="3138" priority="457" operator="containsText" text="Muy Baja">
      <formula>NOT(ISERROR(SEARCH("Muy Baja",Y45)))</formula>
    </cfRule>
    <cfRule type="containsText" dxfId="3137" priority="458" operator="containsText" text="Baja">
      <formula>NOT(ISERROR(SEARCH("Baja",Y45)))</formula>
    </cfRule>
    <cfRule type="containsText" dxfId="3136" priority="459" operator="containsText" text="Muy Baja">
      <formula>NOT(ISERROR(SEARCH("Muy Baja",Y45)))</formula>
    </cfRule>
  </conditionalFormatting>
  <conditionalFormatting sqref="AC45:AC49">
    <cfRule type="containsText" dxfId="3135" priority="449" operator="containsText" text="Catastrófico">
      <formula>NOT(ISERROR(SEARCH("Catastrófico",AC45)))</formula>
    </cfRule>
    <cfRule type="containsText" dxfId="3134" priority="450" operator="containsText" text="Mayor">
      <formula>NOT(ISERROR(SEARCH("Mayor",AC45)))</formula>
    </cfRule>
    <cfRule type="containsText" dxfId="3133" priority="451" operator="containsText" text="Moderado">
      <formula>NOT(ISERROR(SEARCH("Moderado",AC45)))</formula>
    </cfRule>
    <cfRule type="containsText" dxfId="3132" priority="452" operator="containsText" text="Menor">
      <formula>NOT(ISERROR(SEARCH("Menor",AC45)))</formula>
    </cfRule>
    <cfRule type="containsText" dxfId="3131" priority="453" operator="containsText" text="Leve">
      <formula>NOT(ISERROR(SEARCH("Leve",AC45)))</formula>
    </cfRule>
  </conditionalFormatting>
  <conditionalFormatting sqref="AG45">
    <cfRule type="containsText" dxfId="3130" priority="440" operator="containsText" text="Extremo">
      <formula>NOT(ISERROR(SEARCH("Extremo",AG45)))</formula>
    </cfRule>
    <cfRule type="containsText" dxfId="3129" priority="441" operator="containsText" text="Alto">
      <formula>NOT(ISERROR(SEARCH("Alto",AG45)))</formula>
    </cfRule>
    <cfRule type="containsText" dxfId="3128" priority="442" operator="containsText" text="Moderado">
      <formula>NOT(ISERROR(SEARCH("Moderado",AG45)))</formula>
    </cfRule>
    <cfRule type="containsText" dxfId="3127" priority="443" operator="containsText" text="Menor">
      <formula>NOT(ISERROR(SEARCH("Menor",AG45)))</formula>
    </cfRule>
    <cfRule type="containsText" dxfId="3126" priority="444" operator="containsText" text="Bajo">
      <formula>NOT(ISERROR(SEARCH("Bajo",AG45)))</formula>
    </cfRule>
    <cfRule type="containsText" dxfId="3125" priority="445" operator="containsText" text="Moderado">
      <formula>NOT(ISERROR(SEARCH("Moderado",AG45)))</formula>
    </cfRule>
    <cfRule type="containsText" dxfId="3124" priority="446" operator="containsText" text="Extremo">
      <formula>NOT(ISERROR(SEARCH("Extremo",AG45)))</formula>
    </cfRule>
    <cfRule type="containsText" dxfId="3123" priority="447" operator="containsText" text="Baja">
      <formula>NOT(ISERROR(SEARCH("Baja",AG45)))</formula>
    </cfRule>
    <cfRule type="containsText" dxfId="3122" priority="448" operator="containsText" text="Alto">
      <formula>NOT(ISERROR(SEARCH("Alto",AG45)))</formula>
    </cfRule>
  </conditionalFormatting>
  <conditionalFormatting sqref="AA45:AA49">
    <cfRule type="containsText" dxfId="3121" priority="435" operator="containsText" text="Muy Alta">
      <formula>NOT(ISERROR(SEARCH("Muy Alta",AA45)))</formula>
    </cfRule>
    <cfRule type="containsText" dxfId="3120" priority="436" operator="containsText" text="Alta">
      <formula>NOT(ISERROR(SEARCH("Alta",AA45)))</formula>
    </cfRule>
    <cfRule type="containsText" dxfId="3119" priority="437" operator="containsText" text="Media">
      <formula>NOT(ISERROR(SEARCH("Media",AA45)))</formula>
    </cfRule>
    <cfRule type="containsText" dxfId="3118" priority="438" operator="containsText" text="Baja">
      <formula>NOT(ISERROR(SEARCH("Baja",AA45)))</formula>
    </cfRule>
    <cfRule type="containsText" dxfId="3117" priority="439" operator="containsText" text="Muy Baja">
      <formula>NOT(ISERROR(SEARCH("Muy Baja",AA45)))</formula>
    </cfRule>
  </conditionalFormatting>
  <conditionalFormatting sqref="AE45:AE49">
    <cfRule type="containsText" dxfId="3116" priority="430" operator="containsText" text="Catastrófico">
      <formula>NOT(ISERROR(SEARCH("Catastrófico",AE45)))</formula>
    </cfRule>
    <cfRule type="containsText" dxfId="3115" priority="431" operator="containsText" text="Moderado">
      <formula>NOT(ISERROR(SEARCH("Moderado",AE45)))</formula>
    </cfRule>
    <cfRule type="containsText" dxfId="3114" priority="432" operator="containsText" text="Menor">
      <formula>NOT(ISERROR(SEARCH("Menor",AE45)))</formula>
    </cfRule>
    <cfRule type="containsText" dxfId="3113" priority="433" operator="containsText" text="Leve">
      <formula>NOT(ISERROR(SEARCH("Leve",AE45)))</formula>
    </cfRule>
    <cfRule type="containsText" dxfId="3112" priority="434" operator="containsText" text="Mayor">
      <formula>NOT(ISERROR(SEARCH("Mayor",AE45)))</formula>
    </cfRule>
  </conditionalFormatting>
  <conditionalFormatting sqref="N50 N55 N60">
    <cfRule type="containsText" dxfId="3111" priority="419" operator="containsText" text="Extremo">
      <formula>NOT(ISERROR(SEARCH("Extremo",N50)))</formula>
    </cfRule>
    <cfRule type="containsText" dxfId="3110" priority="420" operator="containsText" text="Alto">
      <formula>NOT(ISERROR(SEARCH("Alto",N50)))</formula>
    </cfRule>
    <cfRule type="containsText" dxfId="3109" priority="421" operator="containsText" text="Bajo">
      <formula>NOT(ISERROR(SEARCH("Bajo",N50)))</formula>
    </cfRule>
    <cfRule type="containsText" dxfId="3108" priority="422" operator="containsText" text="Moderado">
      <formula>NOT(ISERROR(SEARCH("Moderado",N50)))</formula>
    </cfRule>
    <cfRule type="containsText" dxfId="3107" priority="423" operator="containsText" text="Extremo">
      <formula>NOT(ISERROR(SEARCH("Extremo",N50)))</formula>
    </cfRule>
  </conditionalFormatting>
  <conditionalFormatting sqref="I50 I55 I60">
    <cfRule type="containsText" dxfId="3106" priority="390" operator="containsText" text="Muy Baja">
      <formula>NOT(ISERROR(SEARCH("Muy Baja",I50)))</formula>
    </cfRule>
    <cfRule type="containsText" dxfId="3105" priority="391" operator="containsText" text="Baja">
      <formula>NOT(ISERROR(SEARCH("Baja",I50)))</formula>
    </cfRule>
    <cfRule type="containsText" dxfId="3104" priority="393" operator="containsText" text="Muy Alta">
      <formula>NOT(ISERROR(SEARCH("Muy Alta",I50)))</formula>
    </cfRule>
    <cfRule type="containsText" dxfId="3103" priority="394" operator="containsText" text="Alta">
      <formula>NOT(ISERROR(SEARCH("Alta",I50)))</formula>
    </cfRule>
    <cfRule type="containsText" dxfId="3102" priority="395" operator="containsText" text="Media">
      <formula>NOT(ISERROR(SEARCH("Media",I50)))</formula>
    </cfRule>
    <cfRule type="containsText" dxfId="3101" priority="396" operator="containsText" text="Media">
      <formula>NOT(ISERROR(SEARCH("Media",I50)))</formula>
    </cfRule>
    <cfRule type="containsText" dxfId="3100" priority="397" operator="containsText" text="Media">
      <formula>NOT(ISERROR(SEARCH("Media",I50)))</formula>
    </cfRule>
    <cfRule type="containsText" dxfId="3099" priority="398" operator="containsText" text="Muy Baja">
      <formula>NOT(ISERROR(SEARCH("Muy Baja",I50)))</formula>
    </cfRule>
    <cfRule type="containsText" dxfId="3098" priority="399" operator="containsText" text="Baja">
      <formula>NOT(ISERROR(SEARCH("Baja",I50)))</formula>
    </cfRule>
    <cfRule type="containsText" dxfId="3097" priority="400" operator="containsText" text="Muy Baja">
      <formula>NOT(ISERROR(SEARCH("Muy Baja",I50)))</formula>
    </cfRule>
    <cfRule type="containsText" dxfId="3096" priority="401" operator="containsText" text="Muy Baja">
      <formula>NOT(ISERROR(SEARCH("Muy Baja",I50)))</formula>
    </cfRule>
    <cfRule type="containsText" dxfId="3095" priority="402" operator="containsText" text="Muy Baja">
      <formula>NOT(ISERROR(SEARCH("Muy Baja",I50)))</formula>
    </cfRule>
    <cfRule type="containsText" dxfId="3094" priority="403" operator="containsText" text="Muy Baja'Tabla probabilidad'!">
      <formula>NOT(ISERROR(SEARCH("Muy Baja'Tabla probabilidad'!",I50)))</formula>
    </cfRule>
    <cfRule type="containsText" dxfId="3093" priority="404" operator="containsText" text="Muy bajo">
      <formula>NOT(ISERROR(SEARCH("Muy bajo",I50)))</formula>
    </cfRule>
    <cfRule type="containsText" dxfId="3092" priority="405" operator="containsText" text="Alta">
      <formula>NOT(ISERROR(SEARCH("Alta",I50)))</formula>
    </cfRule>
    <cfRule type="containsText" dxfId="3091" priority="406" operator="containsText" text="Media">
      <formula>NOT(ISERROR(SEARCH("Media",I50)))</formula>
    </cfRule>
    <cfRule type="containsText" dxfId="3090" priority="407" operator="containsText" text="Baja">
      <formula>NOT(ISERROR(SEARCH("Baja",I50)))</formula>
    </cfRule>
    <cfRule type="containsText" dxfId="3089" priority="408" operator="containsText" text="Muy baja">
      <formula>NOT(ISERROR(SEARCH("Muy baja",I50)))</formula>
    </cfRule>
    <cfRule type="cellIs" dxfId="3088" priority="411" operator="between">
      <formula>1</formula>
      <formula>2</formula>
    </cfRule>
    <cfRule type="cellIs" dxfId="3087" priority="412" operator="between">
      <formula>0</formula>
      <formula>2</formula>
    </cfRule>
  </conditionalFormatting>
  <conditionalFormatting sqref="I50 I55 I60">
    <cfRule type="containsText" dxfId="3086" priority="392" operator="containsText" text="Muy Alta">
      <formula>NOT(ISERROR(SEARCH("Muy Alta",I50)))</formula>
    </cfRule>
  </conditionalFormatting>
  <conditionalFormatting sqref="Y50:Y54">
    <cfRule type="containsText" dxfId="3085" priority="384" operator="containsText" text="Muy Alta">
      <formula>NOT(ISERROR(SEARCH("Muy Alta",Y50)))</formula>
    </cfRule>
    <cfRule type="containsText" dxfId="3084" priority="385" operator="containsText" text="Alta">
      <formula>NOT(ISERROR(SEARCH("Alta",Y50)))</formula>
    </cfRule>
    <cfRule type="containsText" dxfId="3083" priority="386" operator="containsText" text="Media">
      <formula>NOT(ISERROR(SEARCH("Media",Y50)))</formula>
    </cfRule>
    <cfRule type="containsText" dxfId="3082" priority="387" operator="containsText" text="Muy Baja">
      <formula>NOT(ISERROR(SEARCH("Muy Baja",Y50)))</formula>
    </cfRule>
    <cfRule type="containsText" dxfId="3081" priority="388" operator="containsText" text="Baja">
      <formula>NOT(ISERROR(SEARCH("Baja",Y50)))</formula>
    </cfRule>
    <cfRule type="containsText" dxfId="3080" priority="389" operator="containsText" text="Muy Baja">
      <formula>NOT(ISERROR(SEARCH("Muy Baja",Y50)))</formula>
    </cfRule>
  </conditionalFormatting>
  <conditionalFormatting sqref="AC50:AC54">
    <cfRule type="containsText" dxfId="3079" priority="379" operator="containsText" text="Catastrófico">
      <formula>NOT(ISERROR(SEARCH("Catastrófico",AC50)))</formula>
    </cfRule>
    <cfRule type="containsText" dxfId="3078" priority="380" operator="containsText" text="Mayor">
      <formula>NOT(ISERROR(SEARCH("Mayor",AC50)))</formula>
    </cfRule>
    <cfRule type="containsText" dxfId="3077" priority="381" operator="containsText" text="Moderado">
      <formula>NOT(ISERROR(SEARCH("Moderado",AC50)))</formula>
    </cfRule>
    <cfRule type="containsText" dxfId="3076" priority="382" operator="containsText" text="Menor">
      <formula>NOT(ISERROR(SEARCH("Menor",AC50)))</formula>
    </cfRule>
    <cfRule type="containsText" dxfId="3075" priority="383" operator="containsText" text="Leve">
      <formula>NOT(ISERROR(SEARCH("Leve",AC50)))</formula>
    </cfRule>
  </conditionalFormatting>
  <conditionalFormatting sqref="AG50">
    <cfRule type="containsText" dxfId="3074" priority="370" operator="containsText" text="Extremo">
      <formula>NOT(ISERROR(SEARCH("Extremo",AG50)))</formula>
    </cfRule>
    <cfRule type="containsText" dxfId="3073" priority="371" operator="containsText" text="Alto">
      <formula>NOT(ISERROR(SEARCH("Alto",AG50)))</formula>
    </cfRule>
    <cfRule type="containsText" dxfId="3072" priority="372" operator="containsText" text="Moderado">
      <formula>NOT(ISERROR(SEARCH("Moderado",AG50)))</formula>
    </cfRule>
    <cfRule type="containsText" dxfId="3071" priority="373" operator="containsText" text="Menor">
      <formula>NOT(ISERROR(SEARCH("Menor",AG50)))</formula>
    </cfRule>
    <cfRule type="containsText" dxfId="3070" priority="374" operator="containsText" text="Bajo">
      <formula>NOT(ISERROR(SEARCH("Bajo",AG50)))</formula>
    </cfRule>
    <cfRule type="containsText" dxfId="3069" priority="375" operator="containsText" text="Moderado">
      <formula>NOT(ISERROR(SEARCH("Moderado",AG50)))</formula>
    </cfRule>
    <cfRule type="containsText" dxfId="3068" priority="376" operator="containsText" text="Extremo">
      <formula>NOT(ISERROR(SEARCH("Extremo",AG50)))</formula>
    </cfRule>
    <cfRule type="containsText" dxfId="3067" priority="377" operator="containsText" text="Baja">
      <formula>NOT(ISERROR(SEARCH("Baja",AG50)))</formula>
    </cfRule>
    <cfRule type="containsText" dxfId="3066" priority="378" operator="containsText" text="Alto">
      <formula>NOT(ISERROR(SEARCH("Alto",AG50)))</formula>
    </cfRule>
  </conditionalFormatting>
  <conditionalFormatting sqref="AA50:AA54">
    <cfRule type="containsText" dxfId="3065" priority="365" operator="containsText" text="Muy Alta">
      <formula>NOT(ISERROR(SEARCH("Muy Alta",AA50)))</formula>
    </cfRule>
    <cfRule type="containsText" dxfId="3064" priority="366" operator="containsText" text="Alta">
      <formula>NOT(ISERROR(SEARCH("Alta",AA50)))</formula>
    </cfRule>
    <cfRule type="containsText" dxfId="3063" priority="367" operator="containsText" text="Media">
      <formula>NOT(ISERROR(SEARCH("Media",AA50)))</formula>
    </cfRule>
    <cfRule type="containsText" dxfId="3062" priority="368" operator="containsText" text="Baja">
      <formula>NOT(ISERROR(SEARCH("Baja",AA50)))</formula>
    </cfRule>
    <cfRule type="containsText" dxfId="3061" priority="369" operator="containsText" text="Muy Baja">
      <formula>NOT(ISERROR(SEARCH("Muy Baja",AA50)))</formula>
    </cfRule>
  </conditionalFormatting>
  <conditionalFormatting sqref="AE50:AE54">
    <cfRule type="containsText" dxfId="3060" priority="360" operator="containsText" text="Catastrófico">
      <formula>NOT(ISERROR(SEARCH("Catastrófico",AE50)))</formula>
    </cfRule>
    <cfRule type="containsText" dxfId="3059" priority="361" operator="containsText" text="Moderado">
      <formula>NOT(ISERROR(SEARCH("Moderado",AE50)))</formula>
    </cfRule>
    <cfRule type="containsText" dxfId="3058" priority="362" operator="containsText" text="Menor">
      <formula>NOT(ISERROR(SEARCH("Menor",AE50)))</formula>
    </cfRule>
    <cfRule type="containsText" dxfId="3057" priority="363" operator="containsText" text="Leve">
      <formula>NOT(ISERROR(SEARCH("Leve",AE50)))</formula>
    </cfRule>
    <cfRule type="containsText" dxfId="3056" priority="364" operator="containsText" text="Mayor">
      <formula>NOT(ISERROR(SEARCH("Mayor",AE50)))</formula>
    </cfRule>
  </conditionalFormatting>
  <conditionalFormatting sqref="Y55:Y60">
    <cfRule type="containsText" dxfId="3055" priority="294" operator="containsText" text="Muy Alta">
      <formula>NOT(ISERROR(SEARCH("Muy Alta",Y55)))</formula>
    </cfRule>
    <cfRule type="containsText" dxfId="3054" priority="295" operator="containsText" text="Alta">
      <formula>NOT(ISERROR(SEARCH("Alta",Y55)))</formula>
    </cfRule>
    <cfRule type="containsText" dxfId="3053" priority="296" operator="containsText" text="Media">
      <formula>NOT(ISERROR(SEARCH("Media",Y55)))</formula>
    </cfRule>
    <cfRule type="containsText" dxfId="3052" priority="297" operator="containsText" text="Muy Baja">
      <formula>NOT(ISERROR(SEARCH("Muy Baja",Y55)))</formula>
    </cfRule>
    <cfRule type="containsText" dxfId="3051" priority="298" operator="containsText" text="Baja">
      <formula>NOT(ISERROR(SEARCH("Baja",Y55)))</formula>
    </cfRule>
    <cfRule type="containsText" dxfId="3050" priority="299" operator="containsText" text="Muy Baja">
      <formula>NOT(ISERROR(SEARCH("Muy Baja",Y55)))</formula>
    </cfRule>
  </conditionalFormatting>
  <conditionalFormatting sqref="AC55:AC60">
    <cfRule type="containsText" dxfId="3049" priority="289" operator="containsText" text="Catastrófico">
      <formula>NOT(ISERROR(SEARCH("Catastrófico",AC55)))</formula>
    </cfRule>
    <cfRule type="containsText" dxfId="3048" priority="290" operator="containsText" text="Mayor">
      <formula>NOT(ISERROR(SEARCH("Mayor",AC55)))</formula>
    </cfRule>
    <cfRule type="containsText" dxfId="3047" priority="291" operator="containsText" text="Moderado">
      <formula>NOT(ISERROR(SEARCH("Moderado",AC55)))</formula>
    </cfRule>
    <cfRule type="containsText" dxfId="3046" priority="292" operator="containsText" text="Menor">
      <formula>NOT(ISERROR(SEARCH("Menor",AC55)))</formula>
    </cfRule>
    <cfRule type="containsText" dxfId="3045" priority="293" operator="containsText" text="Leve">
      <formula>NOT(ISERROR(SEARCH("Leve",AC55)))</formula>
    </cfRule>
  </conditionalFormatting>
  <conditionalFormatting sqref="AG55 AG60">
    <cfRule type="containsText" dxfId="3044" priority="280" operator="containsText" text="Extremo">
      <formula>NOT(ISERROR(SEARCH("Extremo",AG55)))</formula>
    </cfRule>
    <cfRule type="containsText" dxfId="3043" priority="281" operator="containsText" text="Alto">
      <formula>NOT(ISERROR(SEARCH("Alto",AG55)))</formula>
    </cfRule>
    <cfRule type="containsText" dxfId="3042" priority="282" operator="containsText" text="Moderado">
      <formula>NOT(ISERROR(SEARCH("Moderado",AG55)))</formula>
    </cfRule>
    <cfRule type="containsText" dxfId="3041" priority="283" operator="containsText" text="Menor">
      <formula>NOT(ISERROR(SEARCH("Menor",AG55)))</formula>
    </cfRule>
    <cfRule type="containsText" dxfId="3040" priority="284" operator="containsText" text="Bajo">
      <formula>NOT(ISERROR(SEARCH("Bajo",AG55)))</formula>
    </cfRule>
    <cfRule type="containsText" dxfId="3039" priority="285" operator="containsText" text="Moderado">
      <formula>NOT(ISERROR(SEARCH("Moderado",AG55)))</formula>
    </cfRule>
    <cfRule type="containsText" dxfId="3038" priority="286" operator="containsText" text="Extremo">
      <formula>NOT(ISERROR(SEARCH("Extremo",AG55)))</formula>
    </cfRule>
    <cfRule type="containsText" dxfId="3037" priority="287" operator="containsText" text="Baja">
      <formula>NOT(ISERROR(SEARCH("Baja",AG55)))</formula>
    </cfRule>
    <cfRule type="containsText" dxfId="3036" priority="288" operator="containsText" text="Alto">
      <formula>NOT(ISERROR(SEARCH("Alto",AG55)))</formula>
    </cfRule>
  </conditionalFormatting>
  <conditionalFormatting sqref="AA55:AA64">
    <cfRule type="containsText" dxfId="3035" priority="275" operator="containsText" text="Muy Alta">
      <formula>NOT(ISERROR(SEARCH("Muy Alta",AA55)))</formula>
    </cfRule>
    <cfRule type="containsText" dxfId="3034" priority="276" operator="containsText" text="Alta">
      <formula>NOT(ISERROR(SEARCH("Alta",AA55)))</formula>
    </cfRule>
    <cfRule type="containsText" dxfId="3033" priority="277" operator="containsText" text="Media">
      <formula>NOT(ISERROR(SEARCH("Media",AA55)))</formula>
    </cfRule>
    <cfRule type="containsText" dxfId="3032" priority="278" operator="containsText" text="Baja">
      <formula>NOT(ISERROR(SEARCH("Baja",AA55)))</formula>
    </cfRule>
    <cfRule type="containsText" dxfId="3031" priority="279" operator="containsText" text="Muy Baja">
      <formula>NOT(ISERROR(SEARCH("Muy Baja",AA55)))</formula>
    </cfRule>
  </conditionalFormatting>
  <conditionalFormatting sqref="AE55:AE64">
    <cfRule type="containsText" dxfId="3030" priority="270" operator="containsText" text="Catastrófico">
      <formula>NOT(ISERROR(SEARCH("Catastrófico",AE55)))</formula>
    </cfRule>
    <cfRule type="containsText" dxfId="3029" priority="271" operator="containsText" text="Moderado">
      <formula>NOT(ISERROR(SEARCH("Moderado",AE55)))</formula>
    </cfRule>
    <cfRule type="containsText" dxfId="3028" priority="272" operator="containsText" text="Menor">
      <formula>NOT(ISERROR(SEARCH("Menor",AE55)))</formula>
    </cfRule>
    <cfRule type="containsText" dxfId="3027" priority="273" operator="containsText" text="Leve">
      <formula>NOT(ISERROR(SEARCH("Leve",AE55)))</formula>
    </cfRule>
    <cfRule type="containsText" dxfId="3026" priority="274" operator="containsText" text="Mayor">
      <formula>NOT(ISERROR(SEARCH("Mayor",AE55)))</formula>
    </cfRule>
  </conditionalFormatting>
  <conditionalFormatting sqref="N30">
    <cfRule type="containsText" dxfId="3025" priority="265" operator="containsText" text="Extremo">
      <formula>NOT(ISERROR(SEARCH("Extremo",N30)))</formula>
    </cfRule>
    <cfRule type="containsText" dxfId="3024" priority="266" operator="containsText" text="Alto">
      <formula>NOT(ISERROR(SEARCH("Alto",N30)))</formula>
    </cfRule>
    <cfRule type="containsText" dxfId="3023" priority="267" operator="containsText" text="Bajo">
      <formula>NOT(ISERROR(SEARCH("Bajo",N30)))</formula>
    </cfRule>
    <cfRule type="containsText" dxfId="3022" priority="268" operator="containsText" text="Moderado">
      <formula>NOT(ISERROR(SEARCH("Moderado",N30)))</formula>
    </cfRule>
    <cfRule type="containsText" dxfId="3021" priority="269" operator="containsText" text="Extremo">
      <formula>NOT(ISERROR(SEARCH("Extremo",N30)))</formula>
    </cfRule>
  </conditionalFormatting>
  <conditionalFormatting sqref="I30">
    <cfRule type="containsText" dxfId="3020" priority="242" operator="containsText" text="Muy Baja">
      <formula>NOT(ISERROR(SEARCH("Muy Baja",I30)))</formula>
    </cfRule>
    <cfRule type="containsText" dxfId="3019" priority="243" operator="containsText" text="Baja">
      <formula>NOT(ISERROR(SEARCH("Baja",I30)))</formula>
    </cfRule>
    <cfRule type="containsText" dxfId="3018" priority="245" operator="containsText" text="Muy Alta">
      <formula>NOT(ISERROR(SEARCH("Muy Alta",I30)))</formula>
    </cfRule>
    <cfRule type="containsText" dxfId="3017" priority="246" operator="containsText" text="Alta">
      <formula>NOT(ISERROR(SEARCH("Alta",I30)))</formula>
    </cfRule>
    <cfRule type="containsText" dxfId="3016" priority="247" operator="containsText" text="Media">
      <formula>NOT(ISERROR(SEARCH("Media",I30)))</formula>
    </cfRule>
    <cfRule type="containsText" dxfId="3015" priority="248" operator="containsText" text="Media">
      <formula>NOT(ISERROR(SEARCH("Media",I30)))</formula>
    </cfRule>
    <cfRule type="containsText" dxfId="3014" priority="249" operator="containsText" text="Media">
      <formula>NOT(ISERROR(SEARCH("Media",I30)))</formula>
    </cfRule>
    <cfRule type="containsText" dxfId="3013" priority="250" operator="containsText" text="Muy Baja">
      <formula>NOT(ISERROR(SEARCH("Muy Baja",I30)))</formula>
    </cfRule>
    <cfRule type="containsText" dxfId="3012" priority="251" operator="containsText" text="Baja">
      <formula>NOT(ISERROR(SEARCH("Baja",I30)))</formula>
    </cfRule>
    <cfRule type="containsText" dxfId="3011" priority="252" operator="containsText" text="Muy Baja">
      <formula>NOT(ISERROR(SEARCH("Muy Baja",I30)))</formula>
    </cfRule>
    <cfRule type="containsText" dxfId="3010" priority="253" operator="containsText" text="Muy Baja">
      <formula>NOT(ISERROR(SEARCH("Muy Baja",I30)))</formula>
    </cfRule>
    <cfRule type="containsText" dxfId="3009" priority="254" operator="containsText" text="Muy Baja">
      <formula>NOT(ISERROR(SEARCH("Muy Baja",I30)))</formula>
    </cfRule>
    <cfRule type="containsText" dxfId="3008" priority="255" operator="containsText" text="Muy Baja'Tabla probabilidad'!">
      <formula>NOT(ISERROR(SEARCH("Muy Baja'Tabla probabilidad'!",I30)))</formula>
    </cfRule>
    <cfRule type="containsText" dxfId="3007" priority="256" operator="containsText" text="Muy bajo">
      <formula>NOT(ISERROR(SEARCH("Muy bajo",I30)))</formula>
    </cfRule>
    <cfRule type="containsText" dxfId="3006" priority="257" operator="containsText" text="Alta">
      <formula>NOT(ISERROR(SEARCH("Alta",I30)))</formula>
    </cfRule>
    <cfRule type="containsText" dxfId="3005" priority="258" operator="containsText" text="Media">
      <formula>NOT(ISERROR(SEARCH("Media",I30)))</formula>
    </cfRule>
    <cfRule type="containsText" dxfId="3004" priority="259" operator="containsText" text="Baja">
      <formula>NOT(ISERROR(SEARCH("Baja",I30)))</formula>
    </cfRule>
    <cfRule type="containsText" dxfId="3003" priority="260" operator="containsText" text="Muy baja">
      <formula>NOT(ISERROR(SEARCH("Muy baja",I30)))</formula>
    </cfRule>
    <cfRule type="cellIs" dxfId="3002" priority="263" operator="between">
      <formula>1</formula>
      <formula>2</formula>
    </cfRule>
    <cfRule type="cellIs" dxfId="3001" priority="264" operator="between">
      <formula>0</formula>
      <formula>2</formula>
    </cfRule>
  </conditionalFormatting>
  <conditionalFormatting sqref="I30">
    <cfRule type="containsText" dxfId="3000" priority="244" operator="containsText" text="Muy Alta">
      <formula>NOT(ISERROR(SEARCH("Muy Alta",I30)))</formula>
    </cfRule>
  </conditionalFormatting>
  <conditionalFormatting sqref="Y30:Y34">
    <cfRule type="containsText" dxfId="2999" priority="236" operator="containsText" text="Muy Alta">
      <formula>NOT(ISERROR(SEARCH("Muy Alta",Y30)))</formula>
    </cfRule>
    <cfRule type="containsText" dxfId="2998" priority="237" operator="containsText" text="Alta">
      <formula>NOT(ISERROR(SEARCH("Alta",Y30)))</formula>
    </cfRule>
    <cfRule type="containsText" dxfId="2997" priority="238" operator="containsText" text="Media">
      <formula>NOT(ISERROR(SEARCH("Media",Y30)))</formula>
    </cfRule>
    <cfRule type="containsText" dxfId="2996" priority="239" operator="containsText" text="Muy Baja">
      <formula>NOT(ISERROR(SEARCH("Muy Baja",Y30)))</formula>
    </cfRule>
    <cfRule type="containsText" dxfId="2995" priority="240" operator="containsText" text="Baja">
      <formula>NOT(ISERROR(SEARCH("Baja",Y30)))</formula>
    </cfRule>
    <cfRule type="containsText" dxfId="2994" priority="241" operator="containsText" text="Muy Baja">
      <formula>NOT(ISERROR(SEARCH("Muy Baja",Y30)))</formula>
    </cfRule>
  </conditionalFormatting>
  <conditionalFormatting sqref="AC30:AC34">
    <cfRule type="containsText" dxfId="2993" priority="231" operator="containsText" text="Catastrófico">
      <formula>NOT(ISERROR(SEARCH("Catastrófico",AC30)))</formula>
    </cfRule>
    <cfRule type="containsText" dxfId="2992" priority="232" operator="containsText" text="Mayor">
      <formula>NOT(ISERROR(SEARCH("Mayor",AC30)))</formula>
    </cfRule>
    <cfRule type="containsText" dxfId="2991" priority="233" operator="containsText" text="Moderado">
      <formula>NOT(ISERROR(SEARCH("Moderado",AC30)))</formula>
    </cfRule>
    <cfRule type="containsText" dxfId="2990" priority="234" operator="containsText" text="Menor">
      <formula>NOT(ISERROR(SEARCH("Menor",AC30)))</formula>
    </cfRule>
    <cfRule type="containsText" dxfId="2989" priority="235" operator="containsText" text="Leve">
      <formula>NOT(ISERROR(SEARCH("Leve",AC30)))</formula>
    </cfRule>
  </conditionalFormatting>
  <conditionalFormatting sqref="AG30">
    <cfRule type="containsText" dxfId="2988" priority="222" operator="containsText" text="Extremo">
      <formula>NOT(ISERROR(SEARCH("Extremo",AG30)))</formula>
    </cfRule>
    <cfRule type="containsText" dxfId="2987" priority="223" operator="containsText" text="Alto">
      <formula>NOT(ISERROR(SEARCH("Alto",AG30)))</formula>
    </cfRule>
    <cfRule type="containsText" dxfId="2986" priority="224" operator="containsText" text="Moderado">
      <formula>NOT(ISERROR(SEARCH("Moderado",AG30)))</formula>
    </cfRule>
    <cfRule type="containsText" dxfId="2985" priority="225" operator="containsText" text="Menor">
      <formula>NOT(ISERROR(SEARCH("Menor",AG30)))</formula>
    </cfRule>
    <cfRule type="containsText" dxfId="2984" priority="226" operator="containsText" text="Bajo">
      <formula>NOT(ISERROR(SEARCH("Bajo",AG30)))</formula>
    </cfRule>
    <cfRule type="containsText" dxfId="2983" priority="227" operator="containsText" text="Moderado">
      <formula>NOT(ISERROR(SEARCH("Moderado",AG30)))</formula>
    </cfRule>
    <cfRule type="containsText" dxfId="2982" priority="228" operator="containsText" text="Extremo">
      <formula>NOT(ISERROR(SEARCH("Extremo",AG30)))</formula>
    </cfRule>
    <cfRule type="containsText" dxfId="2981" priority="229" operator="containsText" text="Baja">
      <formula>NOT(ISERROR(SEARCH("Baja",AG30)))</formula>
    </cfRule>
    <cfRule type="containsText" dxfId="2980" priority="230" operator="containsText" text="Alto">
      <formula>NOT(ISERROR(SEARCH("Alto",AG30)))</formula>
    </cfRule>
  </conditionalFormatting>
  <conditionalFormatting sqref="AA30:AA34">
    <cfRule type="containsText" dxfId="2979" priority="217" operator="containsText" text="Muy Alta">
      <formula>NOT(ISERROR(SEARCH("Muy Alta",AA30)))</formula>
    </cfRule>
    <cfRule type="containsText" dxfId="2978" priority="218" operator="containsText" text="Alta">
      <formula>NOT(ISERROR(SEARCH("Alta",AA30)))</formula>
    </cfRule>
    <cfRule type="containsText" dxfId="2977" priority="219" operator="containsText" text="Media">
      <formula>NOT(ISERROR(SEARCH("Media",AA30)))</formula>
    </cfRule>
    <cfRule type="containsText" dxfId="2976" priority="220" operator="containsText" text="Baja">
      <formula>NOT(ISERROR(SEARCH("Baja",AA30)))</formula>
    </cfRule>
    <cfRule type="containsText" dxfId="2975" priority="221" operator="containsText" text="Muy Baja">
      <formula>NOT(ISERROR(SEARCH("Muy Baja",AA30)))</formula>
    </cfRule>
  </conditionalFormatting>
  <conditionalFormatting sqref="AE30:AE34">
    <cfRule type="containsText" dxfId="2974" priority="212" operator="containsText" text="Catastrófico">
      <formula>NOT(ISERROR(SEARCH("Catastrófico",AE30)))</formula>
    </cfRule>
    <cfRule type="containsText" dxfId="2973" priority="213" operator="containsText" text="Moderado">
      <formula>NOT(ISERROR(SEARCH("Moderado",AE30)))</formula>
    </cfRule>
    <cfRule type="containsText" dxfId="2972" priority="214" operator="containsText" text="Menor">
      <formula>NOT(ISERROR(SEARCH("Menor",AE30)))</formula>
    </cfRule>
    <cfRule type="containsText" dxfId="2971" priority="215" operator="containsText" text="Leve">
      <formula>NOT(ISERROR(SEARCH("Leve",AE30)))</formula>
    </cfRule>
    <cfRule type="containsText" dxfId="2970" priority="216" operator="containsText" text="Mayor">
      <formula>NOT(ISERROR(SEARCH("Mayor",AE30)))</formula>
    </cfRule>
  </conditionalFormatting>
  <conditionalFormatting sqref="N35">
    <cfRule type="containsText" dxfId="2969" priority="195" operator="containsText" text="Extremo">
      <formula>NOT(ISERROR(SEARCH("Extremo",N35)))</formula>
    </cfRule>
    <cfRule type="containsText" dxfId="2968" priority="196" operator="containsText" text="Alto">
      <formula>NOT(ISERROR(SEARCH("Alto",N35)))</formula>
    </cfRule>
    <cfRule type="containsText" dxfId="2967" priority="197" operator="containsText" text="Bajo">
      <formula>NOT(ISERROR(SEARCH("Bajo",N35)))</formula>
    </cfRule>
    <cfRule type="containsText" dxfId="2966" priority="198" operator="containsText" text="Moderado">
      <formula>NOT(ISERROR(SEARCH("Moderado",N35)))</formula>
    </cfRule>
    <cfRule type="containsText" dxfId="2965" priority="199" operator="containsText" text="Extremo">
      <formula>NOT(ISERROR(SEARCH("Extremo",N35)))</formula>
    </cfRule>
  </conditionalFormatting>
  <conditionalFormatting sqref="I35">
    <cfRule type="containsText" dxfId="2964" priority="172" operator="containsText" text="Muy Baja">
      <formula>NOT(ISERROR(SEARCH("Muy Baja",I35)))</formula>
    </cfRule>
    <cfRule type="containsText" dxfId="2963" priority="173" operator="containsText" text="Baja">
      <formula>NOT(ISERROR(SEARCH("Baja",I35)))</formula>
    </cfRule>
    <cfRule type="containsText" dxfId="2962" priority="175" operator="containsText" text="Muy Alta">
      <formula>NOT(ISERROR(SEARCH("Muy Alta",I35)))</formula>
    </cfRule>
    <cfRule type="containsText" dxfId="2961" priority="176" operator="containsText" text="Alta">
      <formula>NOT(ISERROR(SEARCH("Alta",I35)))</formula>
    </cfRule>
    <cfRule type="containsText" dxfId="2960" priority="177" operator="containsText" text="Media">
      <formula>NOT(ISERROR(SEARCH("Media",I35)))</formula>
    </cfRule>
    <cfRule type="containsText" dxfId="2959" priority="178" operator="containsText" text="Media">
      <formula>NOT(ISERROR(SEARCH("Media",I35)))</formula>
    </cfRule>
    <cfRule type="containsText" dxfId="2958" priority="179" operator="containsText" text="Media">
      <formula>NOT(ISERROR(SEARCH("Media",I35)))</formula>
    </cfRule>
    <cfRule type="containsText" dxfId="2957" priority="180" operator="containsText" text="Muy Baja">
      <formula>NOT(ISERROR(SEARCH("Muy Baja",I35)))</formula>
    </cfRule>
    <cfRule type="containsText" dxfId="2956" priority="181" operator="containsText" text="Baja">
      <formula>NOT(ISERROR(SEARCH("Baja",I35)))</formula>
    </cfRule>
    <cfRule type="containsText" dxfId="2955" priority="182" operator="containsText" text="Muy Baja">
      <formula>NOT(ISERROR(SEARCH("Muy Baja",I35)))</formula>
    </cfRule>
    <cfRule type="containsText" dxfId="2954" priority="183" operator="containsText" text="Muy Baja">
      <formula>NOT(ISERROR(SEARCH("Muy Baja",I35)))</formula>
    </cfRule>
    <cfRule type="containsText" dxfId="2953" priority="184" operator="containsText" text="Muy Baja">
      <formula>NOT(ISERROR(SEARCH("Muy Baja",I35)))</formula>
    </cfRule>
    <cfRule type="containsText" dxfId="2952" priority="185" operator="containsText" text="Muy Baja'Tabla probabilidad'!">
      <formula>NOT(ISERROR(SEARCH("Muy Baja'Tabla probabilidad'!",I35)))</formula>
    </cfRule>
    <cfRule type="containsText" dxfId="2951" priority="186" operator="containsText" text="Muy bajo">
      <formula>NOT(ISERROR(SEARCH("Muy bajo",I35)))</formula>
    </cfRule>
    <cfRule type="containsText" dxfId="2950" priority="187" operator="containsText" text="Alta">
      <formula>NOT(ISERROR(SEARCH("Alta",I35)))</formula>
    </cfRule>
    <cfRule type="containsText" dxfId="2949" priority="188" operator="containsText" text="Media">
      <formula>NOT(ISERROR(SEARCH("Media",I35)))</formula>
    </cfRule>
    <cfRule type="containsText" dxfId="2948" priority="189" operator="containsText" text="Baja">
      <formula>NOT(ISERROR(SEARCH("Baja",I35)))</formula>
    </cfRule>
    <cfRule type="containsText" dxfId="2947" priority="190" operator="containsText" text="Muy baja">
      <formula>NOT(ISERROR(SEARCH("Muy baja",I35)))</formula>
    </cfRule>
    <cfRule type="cellIs" dxfId="2946" priority="193" operator="between">
      <formula>1</formula>
      <formula>2</formula>
    </cfRule>
    <cfRule type="cellIs" dxfId="2945" priority="194" operator="between">
      <formula>0</formula>
      <formula>2</formula>
    </cfRule>
  </conditionalFormatting>
  <conditionalFormatting sqref="I35">
    <cfRule type="containsText" dxfId="2944" priority="174" operator="containsText" text="Muy Alta">
      <formula>NOT(ISERROR(SEARCH("Muy Alta",I35)))</formula>
    </cfRule>
  </conditionalFormatting>
  <conditionalFormatting sqref="Y35:Y39">
    <cfRule type="containsText" dxfId="2943" priority="166" operator="containsText" text="Muy Alta">
      <formula>NOT(ISERROR(SEARCH("Muy Alta",Y35)))</formula>
    </cfRule>
    <cfRule type="containsText" dxfId="2942" priority="167" operator="containsText" text="Alta">
      <formula>NOT(ISERROR(SEARCH("Alta",Y35)))</formula>
    </cfRule>
    <cfRule type="containsText" dxfId="2941" priority="168" operator="containsText" text="Media">
      <formula>NOT(ISERROR(SEARCH("Media",Y35)))</formula>
    </cfRule>
    <cfRule type="containsText" dxfId="2940" priority="169" operator="containsText" text="Muy Baja">
      <formula>NOT(ISERROR(SEARCH("Muy Baja",Y35)))</formula>
    </cfRule>
    <cfRule type="containsText" dxfId="2939" priority="170" operator="containsText" text="Baja">
      <formula>NOT(ISERROR(SEARCH("Baja",Y35)))</formula>
    </cfRule>
    <cfRule type="containsText" dxfId="2938" priority="171" operator="containsText" text="Muy Baja">
      <formula>NOT(ISERROR(SEARCH("Muy Baja",Y35)))</formula>
    </cfRule>
  </conditionalFormatting>
  <conditionalFormatting sqref="AC35:AC39">
    <cfRule type="containsText" dxfId="2937" priority="161" operator="containsText" text="Catastrófico">
      <formula>NOT(ISERROR(SEARCH("Catastrófico",AC35)))</formula>
    </cfRule>
    <cfRule type="containsText" dxfId="2936" priority="162" operator="containsText" text="Mayor">
      <formula>NOT(ISERROR(SEARCH("Mayor",AC35)))</formula>
    </cfRule>
    <cfRule type="containsText" dxfId="2935" priority="163" operator="containsText" text="Moderado">
      <formula>NOT(ISERROR(SEARCH("Moderado",AC35)))</formula>
    </cfRule>
    <cfRule type="containsText" dxfId="2934" priority="164" operator="containsText" text="Menor">
      <formula>NOT(ISERROR(SEARCH("Menor",AC35)))</formula>
    </cfRule>
    <cfRule type="containsText" dxfId="2933" priority="165" operator="containsText" text="Leve">
      <formula>NOT(ISERROR(SEARCH("Leve",AC35)))</formula>
    </cfRule>
  </conditionalFormatting>
  <conditionalFormatting sqref="AG35">
    <cfRule type="containsText" dxfId="2932" priority="152" operator="containsText" text="Extremo">
      <formula>NOT(ISERROR(SEARCH("Extremo",AG35)))</formula>
    </cfRule>
    <cfRule type="containsText" dxfId="2931" priority="153" operator="containsText" text="Alto">
      <formula>NOT(ISERROR(SEARCH("Alto",AG35)))</formula>
    </cfRule>
    <cfRule type="containsText" dxfId="2930" priority="154" operator="containsText" text="Moderado">
      <formula>NOT(ISERROR(SEARCH("Moderado",AG35)))</formula>
    </cfRule>
    <cfRule type="containsText" dxfId="2929" priority="155" operator="containsText" text="Menor">
      <formula>NOT(ISERROR(SEARCH("Menor",AG35)))</formula>
    </cfRule>
    <cfRule type="containsText" dxfId="2928" priority="156" operator="containsText" text="Bajo">
      <formula>NOT(ISERROR(SEARCH("Bajo",AG35)))</formula>
    </cfRule>
    <cfRule type="containsText" dxfId="2927" priority="157" operator="containsText" text="Moderado">
      <formula>NOT(ISERROR(SEARCH("Moderado",AG35)))</formula>
    </cfRule>
    <cfRule type="containsText" dxfId="2926" priority="158" operator="containsText" text="Extremo">
      <formula>NOT(ISERROR(SEARCH("Extremo",AG35)))</formula>
    </cfRule>
    <cfRule type="containsText" dxfId="2925" priority="159" operator="containsText" text="Baja">
      <formula>NOT(ISERROR(SEARCH("Baja",AG35)))</formula>
    </cfRule>
    <cfRule type="containsText" dxfId="2924" priority="160" operator="containsText" text="Alto">
      <formula>NOT(ISERROR(SEARCH("Alto",AG35)))</formula>
    </cfRule>
  </conditionalFormatting>
  <conditionalFormatting sqref="AA35:AA39">
    <cfRule type="containsText" dxfId="2923" priority="147" operator="containsText" text="Muy Alta">
      <formula>NOT(ISERROR(SEARCH("Muy Alta",AA35)))</formula>
    </cfRule>
    <cfRule type="containsText" dxfId="2922" priority="148" operator="containsText" text="Alta">
      <formula>NOT(ISERROR(SEARCH("Alta",AA35)))</formula>
    </cfRule>
    <cfRule type="containsText" dxfId="2921" priority="149" operator="containsText" text="Media">
      <formula>NOT(ISERROR(SEARCH("Media",AA35)))</formula>
    </cfRule>
    <cfRule type="containsText" dxfId="2920" priority="150" operator="containsText" text="Baja">
      <formula>NOT(ISERROR(SEARCH("Baja",AA35)))</formula>
    </cfRule>
    <cfRule type="containsText" dxfId="2919" priority="151" operator="containsText" text="Muy Baja">
      <formula>NOT(ISERROR(SEARCH("Muy Baja",AA35)))</formula>
    </cfRule>
  </conditionalFormatting>
  <conditionalFormatting sqref="AE35:AE39">
    <cfRule type="containsText" dxfId="2918" priority="142" operator="containsText" text="Catastrófico">
      <formula>NOT(ISERROR(SEARCH("Catastrófico",AE35)))</formula>
    </cfRule>
    <cfRule type="containsText" dxfId="2917" priority="143" operator="containsText" text="Moderado">
      <formula>NOT(ISERROR(SEARCH("Moderado",AE35)))</formula>
    </cfRule>
    <cfRule type="containsText" dxfId="2916" priority="144" operator="containsText" text="Menor">
      <formula>NOT(ISERROR(SEARCH("Menor",AE35)))</formula>
    </cfRule>
    <cfRule type="containsText" dxfId="2915" priority="145" operator="containsText" text="Leve">
      <formula>NOT(ISERROR(SEARCH("Leve",AE35)))</formula>
    </cfRule>
    <cfRule type="containsText" dxfId="2914" priority="146" operator="containsText" text="Mayor">
      <formula>NOT(ISERROR(SEARCH("Mayor",AE35)))</formula>
    </cfRule>
  </conditionalFormatting>
  <conditionalFormatting sqref="L15">
    <cfRule type="containsText" dxfId="2913" priority="124" operator="containsText" text="Catastrófico">
      <formula>NOT(ISERROR(SEARCH("Catastrófico",L15)))</formula>
    </cfRule>
    <cfRule type="containsText" dxfId="2912" priority="125" operator="containsText" text="Mayor">
      <formula>NOT(ISERROR(SEARCH("Mayor",L15)))</formula>
    </cfRule>
    <cfRule type="containsText" dxfId="2911" priority="126" operator="containsText" text="Alta">
      <formula>NOT(ISERROR(SEARCH("Alta",L15)))</formula>
    </cfRule>
    <cfRule type="containsText" dxfId="2910" priority="127" operator="containsText" text="Moderado">
      <formula>NOT(ISERROR(SEARCH("Moderado",L15)))</formula>
    </cfRule>
    <cfRule type="containsText" dxfId="2909" priority="128" operator="containsText" text="Menor">
      <formula>NOT(ISERROR(SEARCH("Menor",L15)))</formula>
    </cfRule>
    <cfRule type="containsText" dxfId="2908" priority="129" operator="containsText" text="Leve">
      <formula>NOT(ISERROR(SEARCH("Leve",L15)))</formula>
    </cfRule>
  </conditionalFormatting>
  <conditionalFormatting sqref="M15">
    <cfRule type="containsText" dxfId="2907" priority="118" operator="containsText" text="Catastrófico">
      <formula>NOT(ISERROR(SEARCH("Catastrófico",M15)))</formula>
    </cfRule>
    <cfRule type="containsText" dxfId="2906" priority="119" operator="containsText" text="Mayor">
      <formula>NOT(ISERROR(SEARCH("Mayor",M15)))</formula>
    </cfRule>
    <cfRule type="containsText" dxfId="2905" priority="120" operator="containsText" text="Alta">
      <formula>NOT(ISERROR(SEARCH("Alta",M15)))</formula>
    </cfRule>
    <cfRule type="containsText" dxfId="2904" priority="121" operator="containsText" text="Moderado">
      <formula>NOT(ISERROR(SEARCH("Moderado",M15)))</formula>
    </cfRule>
    <cfRule type="containsText" dxfId="2903" priority="122" operator="containsText" text="Menor">
      <formula>NOT(ISERROR(SEARCH("Menor",M15)))</formula>
    </cfRule>
    <cfRule type="containsText" dxfId="2902" priority="123" operator="containsText" text="Leve">
      <formula>NOT(ISERROR(SEARCH("Leve",M15)))</formula>
    </cfRule>
  </conditionalFormatting>
  <conditionalFormatting sqref="L20">
    <cfRule type="containsText" dxfId="2901" priority="112" operator="containsText" text="Catastrófico">
      <formula>NOT(ISERROR(SEARCH("Catastrófico",L20)))</formula>
    </cfRule>
    <cfRule type="containsText" dxfId="2900" priority="113" operator="containsText" text="Mayor">
      <formula>NOT(ISERROR(SEARCH("Mayor",L20)))</formula>
    </cfRule>
    <cfRule type="containsText" dxfId="2899" priority="114" operator="containsText" text="Alta">
      <formula>NOT(ISERROR(SEARCH("Alta",L20)))</formula>
    </cfRule>
    <cfRule type="containsText" dxfId="2898" priority="115" operator="containsText" text="Moderado">
      <formula>NOT(ISERROR(SEARCH("Moderado",L20)))</formula>
    </cfRule>
    <cfRule type="containsText" dxfId="2897" priority="116" operator="containsText" text="Menor">
      <formula>NOT(ISERROR(SEARCH("Menor",L20)))</formula>
    </cfRule>
    <cfRule type="containsText" dxfId="2896" priority="117" operator="containsText" text="Leve">
      <formula>NOT(ISERROR(SEARCH("Leve",L20)))</formula>
    </cfRule>
  </conditionalFormatting>
  <conditionalFormatting sqref="M20">
    <cfRule type="containsText" dxfId="2895" priority="106" operator="containsText" text="Catastrófico">
      <formula>NOT(ISERROR(SEARCH("Catastrófico",M20)))</formula>
    </cfRule>
    <cfRule type="containsText" dxfId="2894" priority="107" operator="containsText" text="Mayor">
      <formula>NOT(ISERROR(SEARCH("Mayor",M20)))</formula>
    </cfRule>
    <cfRule type="containsText" dxfId="2893" priority="108" operator="containsText" text="Alta">
      <formula>NOT(ISERROR(SEARCH("Alta",M20)))</formula>
    </cfRule>
    <cfRule type="containsText" dxfId="2892" priority="109" operator="containsText" text="Moderado">
      <formula>NOT(ISERROR(SEARCH("Moderado",M20)))</formula>
    </cfRule>
    <cfRule type="containsText" dxfId="2891" priority="110" operator="containsText" text="Menor">
      <formula>NOT(ISERROR(SEARCH("Menor",M20)))</formula>
    </cfRule>
    <cfRule type="containsText" dxfId="2890" priority="111" operator="containsText" text="Leve">
      <formula>NOT(ISERROR(SEARCH("Leve",M20)))</formula>
    </cfRule>
  </conditionalFormatting>
  <conditionalFormatting sqref="L25">
    <cfRule type="containsText" dxfId="2889" priority="100" operator="containsText" text="Catastrófico">
      <formula>NOT(ISERROR(SEARCH("Catastrófico",L25)))</formula>
    </cfRule>
    <cfRule type="containsText" dxfId="2888" priority="101" operator="containsText" text="Mayor">
      <formula>NOT(ISERROR(SEARCH("Mayor",L25)))</formula>
    </cfRule>
    <cfRule type="containsText" dxfId="2887" priority="102" operator="containsText" text="Alta">
      <formula>NOT(ISERROR(SEARCH("Alta",L25)))</formula>
    </cfRule>
    <cfRule type="containsText" dxfId="2886" priority="103" operator="containsText" text="Moderado">
      <formula>NOT(ISERROR(SEARCH("Moderado",L25)))</formula>
    </cfRule>
    <cfRule type="containsText" dxfId="2885" priority="104" operator="containsText" text="Menor">
      <formula>NOT(ISERROR(SEARCH("Menor",L25)))</formula>
    </cfRule>
    <cfRule type="containsText" dxfId="2884" priority="105" operator="containsText" text="Leve">
      <formula>NOT(ISERROR(SEARCH("Leve",L25)))</formula>
    </cfRule>
  </conditionalFormatting>
  <conditionalFormatting sqref="M25">
    <cfRule type="containsText" dxfId="2883" priority="94" operator="containsText" text="Catastrófico">
      <formula>NOT(ISERROR(SEARCH("Catastrófico",M25)))</formula>
    </cfRule>
    <cfRule type="containsText" dxfId="2882" priority="95" operator="containsText" text="Mayor">
      <formula>NOT(ISERROR(SEARCH("Mayor",M25)))</formula>
    </cfRule>
    <cfRule type="containsText" dxfId="2881" priority="96" operator="containsText" text="Alta">
      <formula>NOT(ISERROR(SEARCH("Alta",M25)))</formula>
    </cfRule>
    <cfRule type="containsText" dxfId="2880" priority="97" operator="containsText" text="Moderado">
      <formula>NOT(ISERROR(SEARCH("Moderado",M25)))</formula>
    </cfRule>
    <cfRule type="containsText" dxfId="2879" priority="98" operator="containsText" text="Menor">
      <formula>NOT(ISERROR(SEARCH("Menor",M25)))</formula>
    </cfRule>
    <cfRule type="containsText" dxfId="2878" priority="99" operator="containsText" text="Leve">
      <formula>NOT(ISERROR(SEARCH("Leve",M25)))</formula>
    </cfRule>
  </conditionalFormatting>
  <conditionalFormatting sqref="L30">
    <cfRule type="containsText" dxfId="2877" priority="88" operator="containsText" text="Catastrófico">
      <formula>NOT(ISERROR(SEARCH("Catastrófico",L30)))</formula>
    </cfRule>
    <cfRule type="containsText" dxfId="2876" priority="89" operator="containsText" text="Mayor">
      <formula>NOT(ISERROR(SEARCH("Mayor",L30)))</formula>
    </cfRule>
    <cfRule type="containsText" dxfId="2875" priority="90" operator="containsText" text="Alta">
      <formula>NOT(ISERROR(SEARCH("Alta",L30)))</formula>
    </cfRule>
    <cfRule type="containsText" dxfId="2874" priority="91" operator="containsText" text="Moderado">
      <formula>NOT(ISERROR(SEARCH("Moderado",L30)))</formula>
    </cfRule>
    <cfRule type="containsText" dxfId="2873" priority="92" operator="containsText" text="Menor">
      <formula>NOT(ISERROR(SEARCH("Menor",L30)))</formula>
    </cfRule>
    <cfRule type="containsText" dxfId="2872" priority="93" operator="containsText" text="Leve">
      <formula>NOT(ISERROR(SEARCH("Leve",L30)))</formula>
    </cfRule>
  </conditionalFormatting>
  <conditionalFormatting sqref="M30">
    <cfRule type="containsText" dxfId="2871" priority="82" operator="containsText" text="Catastrófico">
      <formula>NOT(ISERROR(SEARCH("Catastrófico",M30)))</formula>
    </cfRule>
    <cfRule type="containsText" dxfId="2870" priority="83" operator="containsText" text="Mayor">
      <formula>NOT(ISERROR(SEARCH("Mayor",M30)))</formula>
    </cfRule>
    <cfRule type="containsText" dxfId="2869" priority="84" operator="containsText" text="Alta">
      <formula>NOT(ISERROR(SEARCH("Alta",M30)))</formula>
    </cfRule>
    <cfRule type="containsText" dxfId="2868" priority="85" operator="containsText" text="Moderado">
      <formula>NOT(ISERROR(SEARCH("Moderado",M30)))</formula>
    </cfRule>
    <cfRule type="containsText" dxfId="2867" priority="86" operator="containsText" text="Menor">
      <formula>NOT(ISERROR(SEARCH("Menor",M30)))</formula>
    </cfRule>
    <cfRule type="containsText" dxfId="2866" priority="87" operator="containsText" text="Leve">
      <formula>NOT(ISERROR(SEARCH("Leve",M30)))</formula>
    </cfRule>
  </conditionalFormatting>
  <conditionalFormatting sqref="L35">
    <cfRule type="containsText" dxfId="2865" priority="76" operator="containsText" text="Catastrófico">
      <formula>NOT(ISERROR(SEARCH("Catastrófico",L35)))</formula>
    </cfRule>
    <cfRule type="containsText" dxfId="2864" priority="77" operator="containsText" text="Mayor">
      <formula>NOT(ISERROR(SEARCH("Mayor",L35)))</formula>
    </cfRule>
    <cfRule type="containsText" dxfId="2863" priority="78" operator="containsText" text="Alta">
      <formula>NOT(ISERROR(SEARCH("Alta",L35)))</formula>
    </cfRule>
    <cfRule type="containsText" dxfId="2862" priority="79" operator="containsText" text="Moderado">
      <formula>NOT(ISERROR(SEARCH("Moderado",L35)))</formula>
    </cfRule>
    <cfRule type="containsText" dxfId="2861" priority="80" operator="containsText" text="Menor">
      <formula>NOT(ISERROR(SEARCH("Menor",L35)))</formula>
    </cfRule>
    <cfRule type="containsText" dxfId="2860" priority="81" operator="containsText" text="Leve">
      <formula>NOT(ISERROR(SEARCH("Leve",L35)))</formula>
    </cfRule>
  </conditionalFormatting>
  <conditionalFormatting sqref="M35">
    <cfRule type="containsText" dxfId="2859" priority="70" operator="containsText" text="Catastrófico">
      <formula>NOT(ISERROR(SEARCH("Catastrófico",M35)))</formula>
    </cfRule>
    <cfRule type="containsText" dxfId="2858" priority="71" operator="containsText" text="Mayor">
      <formula>NOT(ISERROR(SEARCH("Mayor",M35)))</formula>
    </cfRule>
    <cfRule type="containsText" dxfId="2857" priority="72" operator="containsText" text="Alta">
      <formula>NOT(ISERROR(SEARCH("Alta",M35)))</formula>
    </cfRule>
    <cfRule type="containsText" dxfId="2856" priority="73" operator="containsText" text="Moderado">
      <formula>NOT(ISERROR(SEARCH("Moderado",M35)))</formula>
    </cfRule>
    <cfRule type="containsText" dxfId="2855" priority="74" operator="containsText" text="Menor">
      <formula>NOT(ISERROR(SEARCH("Menor",M35)))</formula>
    </cfRule>
    <cfRule type="containsText" dxfId="2854" priority="75" operator="containsText" text="Leve">
      <formula>NOT(ISERROR(SEARCH("Leve",M35)))</formula>
    </cfRule>
  </conditionalFormatting>
  <conditionalFormatting sqref="L40">
    <cfRule type="containsText" dxfId="2853" priority="64" operator="containsText" text="Catastrófico">
      <formula>NOT(ISERROR(SEARCH("Catastrófico",L40)))</formula>
    </cfRule>
    <cfRule type="containsText" dxfId="2852" priority="65" operator="containsText" text="Mayor">
      <formula>NOT(ISERROR(SEARCH("Mayor",L40)))</formula>
    </cfRule>
    <cfRule type="containsText" dxfId="2851" priority="66" operator="containsText" text="Alta">
      <formula>NOT(ISERROR(SEARCH("Alta",L40)))</formula>
    </cfRule>
    <cfRule type="containsText" dxfId="2850" priority="67" operator="containsText" text="Moderado">
      <formula>NOT(ISERROR(SEARCH("Moderado",L40)))</formula>
    </cfRule>
    <cfRule type="containsText" dxfId="2849" priority="68" operator="containsText" text="Menor">
      <formula>NOT(ISERROR(SEARCH("Menor",L40)))</formula>
    </cfRule>
    <cfRule type="containsText" dxfId="2848" priority="69" operator="containsText" text="Leve">
      <formula>NOT(ISERROR(SEARCH("Leve",L40)))</formula>
    </cfRule>
  </conditionalFormatting>
  <conditionalFormatting sqref="M40">
    <cfRule type="containsText" dxfId="2847" priority="58" operator="containsText" text="Catastrófico">
      <formula>NOT(ISERROR(SEARCH("Catastrófico",M40)))</formula>
    </cfRule>
    <cfRule type="containsText" dxfId="2846" priority="59" operator="containsText" text="Mayor">
      <formula>NOT(ISERROR(SEARCH("Mayor",M40)))</formula>
    </cfRule>
    <cfRule type="containsText" dxfId="2845" priority="60" operator="containsText" text="Alta">
      <formula>NOT(ISERROR(SEARCH("Alta",M40)))</formula>
    </cfRule>
    <cfRule type="containsText" dxfId="2844" priority="61" operator="containsText" text="Moderado">
      <formula>NOT(ISERROR(SEARCH("Moderado",M40)))</formula>
    </cfRule>
    <cfRule type="containsText" dxfId="2843" priority="62" operator="containsText" text="Menor">
      <formula>NOT(ISERROR(SEARCH("Menor",M40)))</formula>
    </cfRule>
    <cfRule type="containsText" dxfId="2842" priority="63" operator="containsText" text="Leve">
      <formula>NOT(ISERROR(SEARCH("Leve",M40)))</formula>
    </cfRule>
  </conditionalFormatting>
  <conditionalFormatting sqref="L45">
    <cfRule type="containsText" dxfId="2841" priority="52" operator="containsText" text="Catastrófico">
      <formula>NOT(ISERROR(SEARCH("Catastrófico",L45)))</formula>
    </cfRule>
    <cfRule type="containsText" dxfId="2840" priority="53" operator="containsText" text="Mayor">
      <formula>NOT(ISERROR(SEARCH("Mayor",L45)))</formula>
    </cfRule>
    <cfRule type="containsText" dxfId="2839" priority="54" operator="containsText" text="Alta">
      <formula>NOT(ISERROR(SEARCH("Alta",L45)))</formula>
    </cfRule>
    <cfRule type="containsText" dxfId="2838" priority="55" operator="containsText" text="Moderado">
      <formula>NOT(ISERROR(SEARCH("Moderado",L45)))</formula>
    </cfRule>
    <cfRule type="containsText" dxfId="2837" priority="56" operator="containsText" text="Menor">
      <formula>NOT(ISERROR(SEARCH("Menor",L45)))</formula>
    </cfRule>
    <cfRule type="containsText" dxfId="2836" priority="57" operator="containsText" text="Leve">
      <formula>NOT(ISERROR(SEARCH("Leve",L45)))</formula>
    </cfRule>
  </conditionalFormatting>
  <conditionalFormatting sqref="M45">
    <cfRule type="containsText" dxfId="2835" priority="46" operator="containsText" text="Catastrófico">
      <formula>NOT(ISERROR(SEARCH("Catastrófico",M45)))</formula>
    </cfRule>
    <cfRule type="containsText" dxfId="2834" priority="47" operator="containsText" text="Mayor">
      <formula>NOT(ISERROR(SEARCH("Mayor",M45)))</formula>
    </cfRule>
    <cfRule type="containsText" dxfId="2833" priority="48" operator="containsText" text="Alta">
      <formula>NOT(ISERROR(SEARCH("Alta",M45)))</formula>
    </cfRule>
    <cfRule type="containsText" dxfId="2832" priority="49" operator="containsText" text="Moderado">
      <formula>NOT(ISERROR(SEARCH("Moderado",M45)))</formula>
    </cfRule>
    <cfRule type="containsText" dxfId="2831" priority="50" operator="containsText" text="Menor">
      <formula>NOT(ISERROR(SEARCH("Menor",M45)))</formula>
    </cfRule>
    <cfRule type="containsText" dxfId="2830" priority="51" operator="containsText" text="Leve">
      <formula>NOT(ISERROR(SEARCH("Leve",M45)))</formula>
    </cfRule>
  </conditionalFormatting>
  <conditionalFormatting sqref="L50">
    <cfRule type="containsText" dxfId="2829" priority="40" operator="containsText" text="Catastrófico">
      <formula>NOT(ISERROR(SEARCH("Catastrófico",L50)))</formula>
    </cfRule>
    <cfRule type="containsText" dxfId="2828" priority="41" operator="containsText" text="Mayor">
      <formula>NOT(ISERROR(SEARCH("Mayor",L50)))</formula>
    </cfRule>
    <cfRule type="containsText" dxfId="2827" priority="42" operator="containsText" text="Alta">
      <formula>NOT(ISERROR(SEARCH("Alta",L50)))</formula>
    </cfRule>
    <cfRule type="containsText" dxfId="2826" priority="43" operator="containsText" text="Moderado">
      <formula>NOT(ISERROR(SEARCH("Moderado",L50)))</formula>
    </cfRule>
    <cfRule type="containsText" dxfId="2825" priority="44" operator="containsText" text="Menor">
      <formula>NOT(ISERROR(SEARCH("Menor",L50)))</formula>
    </cfRule>
    <cfRule type="containsText" dxfId="2824" priority="45" operator="containsText" text="Leve">
      <formula>NOT(ISERROR(SEARCH("Leve",L50)))</formula>
    </cfRule>
  </conditionalFormatting>
  <conditionalFormatting sqref="M50">
    <cfRule type="containsText" dxfId="2823" priority="34" operator="containsText" text="Catastrófico">
      <formula>NOT(ISERROR(SEARCH("Catastrófico",M50)))</formula>
    </cfRule>
    <cfRule type="containsText" dxfId="2822" priority="35" operator="containsText" text="Mayor">
      <formula>NOT(ISERROR(SEARCH("Mayor",M50)))</formula>
    </cfRule>
    <cfRule type="containsText" dxfId="2821" priority="36" operator="containsText" text="Alta">
      <formula>NOT(ISERROR(SEARCH("Alta",M50)))</formula>
    </cfRule>
    <cfRule type="containsText" dxfId="2820" priority="37" operator="containsText" text="Moderado">
      <formula>NOT(ISERROR(SEARCH("Moderado",M50)))</formula>
    </cfRule>
    <cfRule type="containsText" dxfId="2819" priority="38" operator="containsText" text="Menor">
      <formula>NOT(ISERROR(SEARCH("Menor",M50)))</formula>
    </cfRule>
    <cfRule type="containsText" dxfId="2818" priority="39" operator="containsText" text="Leve">
      <formula>NOT(ISERROR(SEARCH("Leve",M50)))</formula>
    </cfRule>
  </conditionalFormatting>
  <conditionalFormatting sqref="L55 L60">
    <cfRule type="containsText" dxfId="2817" priority="28" operator="containsText" text="Catastrófico">
      <formula>NOT(ISERROR(SEARCH("Catastrófico",L55)))</formula>
    </cfRule>
    <cfRule type="containsText" dxfId="2816" priority="29" operator="containsText" text="Mayor">
      <formula>NOT(ISERROR(SEARCH("Mayor",L55)))</formula>
    </cfRule>
    <cfRule type="containsText" dxfId="2815" priority="30" operator="containsText" text="Alta">
      <formula>NOT(ISERROR(SEARCH("Alta",L55)))</formula>
    </cfRule>
    <cfRule type="containsText" dxfId="2814" priority="31" operator="containsText" text="Moderado">
      <formula>NOT(ISERROR(SEARCH("Moderado",L55)))</formula>
    </cfRule>
    <cfRule type="containsText" dxfId="2813" priority="32" operator="containsText" text="Menor">
      <formula>NOT(ISERROR(SEARCH("Menor",L55)))</formula>
    </cfRule>
    <cfRule type="containsText" dxfId="2812" priority="33" operator="containsText" text="Leve">
      <formula>NOT(ISERROR(SEARCH("Leve",L55)))</formula>
    </cfRule>
  </conditionalFormatting>
  <conditionalFormatting sqref="M55 M60">
    <cfRule type="containsText" dxfId="2811" priority="22" operator="containsText" text="Catastrófico">
      <formula>NOT(ISERROR(SEARCH("Catastrófico",M55)))</formula>
    </cfRule>
    <cfRule type="containsText" dxfId="2810" priority="23" operator="containsText" text="Mayor">
      <formula>NOT(ISERROR(SEARCH("Mayor",M55)))</formula>
    </cfRule>
    <cfRule type="containsText" dxfId="2809" priority="24" operator="containsText" text="Alta">
      <formula>NOT(ISERROR(SEARCH("Alta",M55)))</formula>
    </cfRule>
    <cfRule type="containsText" dxfId="2808" priority="25" operator="containsText" text="Moderado">
      <formula>NOT(ISERROR(SEARCH("Moderado",M55)))</formula>
    </cfRule>
    <cfRule type="containsText" dxfId="2807" priority="26" operator="containsText" text="Menor">
      <formula>NOT(ISERROR(SEARCH("Menor",M55)))</formula>
    </cfRule>
    <cfRule type="containsText" dxfId="2806" priority="27" operator="containsText" text="Leve">
      <formula>NOT(ISERROR(SEARCH("Leve",M55)))</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37" operator="containsText" id="{85F911A9-FF11-4B11-A4CC-F406EAB53E70}">
            <xm:f>NOT(ISERROR(SEARCH('Tabla probabilidad'!$B$5,I10)))</xm:f>
            <xm:f>'Tabla probabilidad'!$B$5</xm:f>
            <x14:dxf>
              <font>
                <color rgb="FF006100"/>
              </font>
              <fill>
                <patternFill>
                  <bgColor rgb="FFC6EFCE"/>
                </patternFill>
              </fill>
            </x14:dxf>
          </x14:cfRule>
          <x14:cfRule type="containsText" priority="838"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569" operator="containsText" id="{130BBF8F-6F36-4C1F-BB40-DA538C9DA4BA}">
            <xm:f>NOT(ISERROR(SEARCH('Tabla probabilidad'!$B$5,I15)))</xm:f>
            <xm:f>'Tabla probabilidad'!$B$5</xm:f>
            <x14:dxf>
              <font>
                <color rgb="FF006100"/>
              </font>
              <fill>
                <patternFill>
                  <bgColor rgb="FFC6EFCE"/>
                </patternFill>
              </fill>
            </x14:dxf>
          </x14:cfRule>
          <x14:cfRule type="containsText" priority="570" operator="containsText" id="{0DBD8F32-72F4-47FE-A8E8-92CA123A277C}">
            <xm:f>NOT(ISERROR(SEARCH('Tabla probabilidad'!$B$5,I15)))</xm:f>
            <xm:f>'Tabla probabilidad'!$B$5</xm:f>
            <x14:dxf>
              <font>
                <color rgb="FF9C0006"/>
              </font>
              <fill>
                <patternFill>
                  <bgColor rgb="FFFFC7CE"/>
                </patternFill>
              </fill>
            </x14:dxf>
          </x14:cfRule>
          <xm:sqref>I15 I20 I40 I45 I25</xm:sqref>
        </x14:conditionalFormatting>
        <x14:conditionalFormatting xmlns:xm="http://schemas.microsoft.com/office/excel/2006/main">
          <x14:cfRule type="containsText" priority="409" operator="containsText" id="{DF7D542B-1BF1-4317-8F9F-9E217298398A}">
            <xm:f>NOT(ISERROR(SEARCH('Tabla probabilidad'!$B$5,I50)))</xm:f>
            <xm:f>'Tabla probabilidad'!$B$5</xm:f>
            <x14:dxf>
              <font>
                <color rgb="FF006100"/>
              </font>
              <fill>
                <patternFill>
                  <bgColor rgb="FFC6EFCE"/>
                </patternFill>
              </fill>
            </x14:dxf>
          </x14:cfRule>
          <x14:cfRule type="containsText" priority="410" operator="containsText" id="{588CF624-76F0-4DA9-B250-68F531E8679C}">
            <xm:f>NOT(ISERROR(SEARCH('Tabla probabilidad'!$B$5,I50)))</xm:f>
            <xm:f>'Tabla probabilidad'!$B$5</xm:f>
            <x14:dxf>
              <font>
                <color rgb="FF9C0006"/>
              </font>
              <fill>
                <patternFill>
                  <bgColor rgb="FFFFC7CE"/>
                </patternFill>
              </fill>
            </x14:dxf>
          </x14:cfRule>
          <xm:sqref>I50 I55 I60</xm:sqref>
        </x14:conditionalFormatting>
        <x14:conditionalFormatting xmlns:xm="http://schemas.microsoft.com/office/excel/2006/main">
          <x14:cfRule type="containsText" priority="261" operator="containsText" id="{D15E9E7A-1ACF-42DD-A6D0-2985EF17902B}">
            <xm:f>NOT(ISERROR(SEARCH('Tabla probabilidad'!$B$5,I30)))</xm:f>
            <xm:f>'Tabla probabilidad'!$B$5</xm:f>
            <x14:dxf>
              <font>
                <color rgb="FF006100"/>
              </font>
              <fill>
                <patternFill>
                  <bgColor rgb="FFC6EFCE"/>
                </patternFill>
              </fill>
            </x14:dxf>
          </x14:cfRule>
          <x14:cfRule type="containsText" priority="262" operator="containsText" id="{A9CE45D5-3841-41D4-9DAC-DCC189401BFD}">
            <xm:f>NOT(ISERROR(SEARCH('Tabla probabilidad'!$B$5,I30)))</xm:f>
            <xm:f>'Tabla probabilidad'!$B$5</xm:f>
            <x14:dxf>
              <font>
                <color rgb="FF9C0006"/>
              </font>
              <fill>
                <patternFill>
                  <bgColor rgb="FFFFC7CE"/>
                </patternFill>
              </fill>
            </x14:dxf>
          </x14:cfRule>
          <xm:sqref>I30</xm:sqref>
        </x14:conditionalFormatting>
        <x14:conditionalFormatting xmlns:xm="http://schemas.microsoft.com/office/excel/2006/main">
          <x14:cfRule type="containsText" priority="191" operator="containsText" id="{C099A4FD-1A81-40C7-BF7F-C3C45E35EAC3}">
            <xm:f>NOT(ISERROR(SEARCH('Tabla probabilidad'!$B$5,I35)))</xm:f>
            <xm:f>'Tabla probabilidad'!$B$5</xm:f>
            <x14:dxf>
              <font>
                <color rgb="FF006100"/>
              </font>
              <fill>
                <patternFill>
                  <bgColor rgb="FFC6EFCE"/>
                </patternFill>
              </fill>
            </x14:dxf>
          </x14:cfRule>
          <x14:cfRule type="containsText" priority="192" operator="containsText" id="{2BE689C2-80E6-4CDD-BD8F-AAF46B1C576F}">
            <xm:f>NOT(ISERROR(SEARCH('Tabla probabilidad'!$B$5,I35)))</xm:f>
            <xm:f>'Tabla probabilidad'!$B$5</xm:f>
            <x14:dxf>
              <font>
                <color rgb="FF9C0006"/>
              </font>
              <fill>
                <patternFill>
                  <bgColor rgb="FFFFC7CE"/>
                </patternFill>
              </fill>
            </x14:dxf>
          </x14:cfRule>
          <xm:sqref>I35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3:I7"/>
  <sheetViews>
    <sheetView topLeftCell="B3" zoomScale="69" zoomScaleNormal="69" workbookViewId="0">
      <selection activeCell="D7" sqref="D7"/>
    </sheetView>
  </sheetViews>
  <sheetFormatPr defaultColWidth="11.42578125" defaultRowHeight="15"/>
  <cols>
    <col min="1" max="1" width="27.42578125" style="6" customWidth="1"/>
    <col min="2" max="2" width="39.7109375" style="6" customWidth="1"/>
    <col min="3" max="3" width="70.5703125" style="6" customWidth="1"/>
    <col min="4" max="4" width="46.5703125" style="6" customWidth="1"/>
    <col min="5" max="5" width="40.42578125" style="6" customWidth="1"/>
    <col min="6" max="6" width="41.28515625" style="6" customWidth="1"/>
    <col min="7" max="7" width="47.7109375" style="6" customWidth="1"/>
    <col min="8" max="8" width="47.42578125" style="6" customWidth="1"/>
    <col min="9" max="9" width="32.42578125" style="6" customWidth="1"/>
    <col min="10" max="16384" width="11.42578125" style="6"/>
  </cols>
  <sheetData>
    <row r="3" spans="1:9">
      <c r="A3" s="405" t="s">
        <v>211</v>
      </c>
      <c r="B3" s="405"/>
      <c r="C3" s="405"/>
      <c r="D3" s="405"/>
      <c r="E3" s="405"/>
      <c r="F3" s="405"/>
      <c r="G3" s="405"/>
      <c r="H3" s="405"/>
    </row>
    <row r="4" spans="1:9">
      <c r="A4" s="405"/>
      <c r="B4" s="405"/>
      <c r="C4" s="405"/>
      <c r="D4" s="405"/>
      <c r="E4" s="405"/>
      <c r="F4" s="405"/>
      <c r="G4" s="405"/>
      <c r="H4" s="405"/>
    </row>
    <row r="5" spans="1:9" ht="34.5" thickBot="1">
      <c r="A5" s="18"/>
      <c r="B5" s="18"/>
      <c r="C5" s="18"/>
      <c r="D5" s="18"/>
      <c r="E5" s="18"/>
      <c r="F5" s="18"/>
      <c r="G5" s="18"/>
      <c r="H5" s="18"/>
    </row>
    <row r="6" spans="1:9" ht="70.5" customHeight="1" thickBot="1">
      <c r="A6" s="406" t="s">
        <v>211</v>
      </c>
      <c r="B6" s="79" t="s">
        <v>411</v>
      </c>
      <c r="C6" s="80" t="s">
        <v>412</v>
      </c>
      <c r="D6" s="80" t="s">
        <v>413</v>
      </c>
      <c r="E6" s="80" t="s">
        <v>414</v>
      </c>
      <c r="F6" s="80" t="s">
        <v>415</v>
      </c>
      <c r="G6" s="147" t="s">
        <v>416</v>
      </c>
      <c r="H6" s="148" t="s">
        <v>417</v>
      </c>
      <c r="I6" s="79" t="s">
        <v>418</v>
      </c>
    </row>
    <row r="7" spans="1:9" ht="265.5" customHeight="1" thickBot="1">
      <c r="A7" s="407"/>
      <c r="B7" s="19" t="s">
        <v>419</v>
      </c>
      <c r="C7" s="19" t="s">
        <v>420</v>
      </c>
      <c r="D7" s="19" t="s">
        <v>421</v>
      </c>
      <c r="E7" s="19" t="s">
        <v>422</v>
      </c>
      <c r="F7" s="19" t="s">
        <v>423</v>
      </c>
      <c r="G7" s="20" t="s">
        <v>424</v>
      </c>
      <c r="H7" s="149" t="s">
        <v>425</v>
      </c>
      <c r="I7" s="154" t="s">
        <v>426</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EG735"/>
  <sheetViews>
    <sheetView zoomScale="90" zoomScaleNormal="90" workbookViewId="0">
      <selection activeCell="C9" sqref="C9"/>
    </sheetView>
  </sheetViews>
  <sheetFormatPr defaultColWidth="11.42578125" defaultRowHeight="15"/>
  <cols>
    <col min="2" max="2" width="24.140625" customWidth="1"/>
    <col min="3" max="3" width="75.7109375" customWidth="1"/>
    <col min="4" max="4" width="29.85546875" customWidth="1"/>
    <col min="32" max="137" width="11.42578125" style="6"/>
  </cols>
  <sheetData>
    <row r="1" spans="1:31" s="6" customFormat="1"/>
    <row r="2" spans="1:31" ht="23.25">
      <c r="A2" s="6"/>
      <c r="B2" s="408" t="s">
        <v>427</v>
      </c>
      <c r="C2" s="408"/>
      <c r="D2" s="408"/>
      <c r="E2" s="6"/>
      <c r="F2" s="6"/>
      <c r="G2" s="6"/>
      <c r="H2" s="6"/>
      <c r="I2" s="6"/>
      <c r="J2" s="6"/>
      <c r="K2" s="6"/>
      <c r="L2" s="6"/>
      <c r="M2" s="6"/>
      <c r="N2" s="6"/>
      <c r="O2" s="6"/>
      <c r="P2" s="6"/>
      <c r="Q2" s="6"/>
      <c r="R2" s="6"/>
      <c r="S2" s="6"/>
      <c r="T2" s="6"/>
      <c r="U2" s="6"/>
      <c r="V2" s="6"/>
      <c r="W2" s="6"/>
      <c r="X2" s="6"/>
      <c r="Y2" s="6"/>
      <c r="Z2" s="6"/>
      <c r="AA2" s="6"/>
      <c r="AB2" s="6"/>
      <c r="AC2" s="6"/>
      <c r="AD2" s="6"/>
      <c r="AE2" s="6"/>
    </row>
    <row r="3" spans="1:31">
      <c r="A3" s="6"/>
      <c r="B3" s="107"/>
      <c r="C3" s="107"/>
      <c r="D3" s="107"/>
      <c r="E3" s="6"/>
      <c r="F3" s="6"/>
      <c r="G3" s="6"/>
      <c r="H3" s="6"/>
      <c r="I3" s="6"/>
      <c r="J3" s="6"/>
      <c r="K3" s="6"/>
      <c r="L3" s="6"/>
      <c r="M3" s="6"/>
      <c r="N3" s="6"/>
      <c r="O3" s="6"/>
      <c r="P3" s="6"/>
      <c r="Q3" s="6"/>
      <c r="R3" s="6"/>
      <c r="S3" s="6"/>
      <c r="T3" s="6"/>
      <c r="U3" s="6"/>
      <c r="V3" s="6"/>
      <c r="W3" s="6"/>
      <c r="X3" s="6"/>
      <c r="Y3" s="6"/>
      <c r="Z3" s="6"/>
      <c r="AA3" s="6"/>
      <c r="AB3" s="6"/>
      <c r="AC3" s="6"/>
      <c r="AD3" s="6"/>
      <c r="AE3" s="6"/>
    </row>
    <row r="4" spans="1:31" ht="23.25">
      <c r="A4" s="6"/>
      <c r="B4" s="21"/>
      <c r="C4" s="118" t="s">
        <v>428</v>
      </c>
      <c r="D4" s="118" t="s">
        <v>429</v>
      </c>
      <c r="E4" s="6"/>
      <c r="F4" s="6"/>
      <c r="G4" s="6"/>
      <c r="H4" s="6"/>
      <c r="I4" s="6"/>
      <c r="J4" s="6"/>
      <c r="K4" s="6"/>
      <c r="L4" s="6"/>
      <c r="M4" s="6"/>
      <c r="N4" s="6"/>
      <c r="O4" s="6"/>
      <c r="P4" s="6"/>
      <c r="Q4" s="6"/>
      <c r="R4" s="6"/>
      <c r="S4" s="6"/>
      <c r="T4" s="6"/>
      <c r="U4" s="6"/>
      <c r="V4" s="6"/>
      <c r="W4" s="6"/>
      <c r="X4" s="6"/>
      <c r="Y4" s="6"/>
      <c r="Z4" s="6"/>
      <c r="AA4" s="6"/>
      <c r="AB4" s="6"/>
      <c r="AC4" s="6"/>
      <c r="AD4" s="6"/>
      <c r="AE4" s="6"/>
    </row>
    <row r="5" spans="1:31" ht="46.5">
      <c r="A5" s="6"/>
      <c r="B5" s="119" t="s">
        <v>430</v>
      </c>
      <c r="C5" s="120" t="s">
        <v>431</v>
      </c>
      <c r="D5" s="121">
        <v>0.2</v>
      </c>
      <c r="E5" s="6"/>
      <c r="F5" s="6"/>
      <c r="G5" s="6"/>
      <c r="H5" s="6"/>
      <c r="I5" s="6"/>
      <c r="J5" s="6"/>
      <c r="K5" s="6"/>
      <c r="L5" s="6"/>
      <c r="M5" s="6"/>
      <c r="N5" s="6"/>
      <c r="O5" s="6"/>
      <c r="P5" s="6"/>
      <c r="Q5" s="6"/>
      <c r="R5" s="6"/>
      <c r="S5" s="6"/>
      <c r="T5" s="6"/>
      <c r="U5" s="6"/>
      <c r="V5" s="6"/>
      <c r="W5" s="6"/>
      <c r="X5" s="6"/>
      <c r="Y5" s="6"/>
      <c r="Z5" s="6"/>
      <c r="AA5" s="6"/>
      <c r="AB5" s="6"/>
      <c r="AC5" s="6"/>
      <c r="AD5" s="6"/>
      <c r="AE5" s="6"/>
    </row>
    <row r="6" spans="1:31" ht="46.5">
      <c r="A6" s="6"/>
      <c r="B6" s="122" t="s">
        <v>432</v>
      </c>
      <c r="C6" s="123" t="s">
        <v>433</v>
      </c>
      <c r="D6" s="124">
        <v>0.4</v>
      </c>
      <c r="E6" s="6"/>
      <c r="F6" s="6"/>
      <c r="G6" s="6"/>
      <c r="H6" s="6"/>
      <c r="I6" s="6"/>
      <c r="J6" s="6"/>
      <c r="K6" s="6"/>
      <c r="L6" s="6"/>
      <c r="M6" s="6"/>
      <c r="N6" s="6"/>
      <c r="O6" s="6"/>
      <c r="P6" s="6"/>
      <c r="Q6" s="6"/>
      <c r="R6" s="6"/>
      <c r="S6" s="6"/>
      <c r="T6" s="6"/>
      <c r="U6" s="6"/>
      <c r="V6" s="6"/>
      <c r="W6" s="6"/>
      <c r="X6" s="6"/>
      <c r="Y6" s="6"/>
      <c r="Z6" s="6"/>
      <c r="AA6" s="6"/>
      <c r="AB6" s="6"/>
      <c r="AC6" s="6"/>
      <c r="AD6" s="6"/>
      <c r="AE6" s="6"/>
    </row>
    <row r="7" spans="1:31" ht="46.5">
      <c r="A7" s="6"/>
      <c r="B7" s="125" t="s">
        <v>434</v>
      </c>
      <c r="C7" s="123" t="s">
        <v>435</v>
      </c>
      <c r="D7" s="124">
        <v>0.6</v>
      </c>
      <c r="E7" s="6"/>
      <c r="F7" s="6"/>
      <c r="G7" s="6"/>
      <c r="H7" s="6"/>
      <c r="I7" s="6"/>
      <c r="J7" s="6"/>
      <c r="K7" s="6"/>
      <c r="L7" s="6"/>
      <c r="M7" s="6"/>
      <c r="N7" s="6"/>
      <c r="O7" s="6"/>
      <c r="P7" s="6"/>
      <c r="Q7" s="6"/>
      <c r="R7" s="6"/>
      <c r="S7" s="6"/>
      <c r="T7" s="6"/>
      <c r="U7" s="6"/>
      <c r="V7" s="6"/>
      <c r="W7" s="6"/>
      <c r="X7" s="6"/>
      <c r="Y7" s="6"/>
      <c r="Z7" s="6"/>
      <c r="AA7" s="6"/>
      <c r="AB7" s="6"/>
      <c r="AC7" s="6"/>
      <c r="AD7" s="6"/>
      <c r="AE7" s="6"/>
    </row>
    <row r="8" spans="1:31" ht="69.75">
      <c r="A8" s="6"/>
      <c r="B8" s="126" t="s">
        <v>436</v>
      </c>
      <c r="C8" s="123" t="s">
        <v>437</v>
      </c>
      <c r="D8" s="124">
        <v>0.8</v>
      </c>
      <c r="E8" s="6"/>
      <c r="F8" s="6"/>
      <c r="G8" s="6"/>
      <c r="H8" s="6"/>
      <c r="I8" s="6"/>
      <c r="J8" s="6"/>
      <c r="K8" s="6"/>
      <c r="L8" s="6"/>
      <c r="M8" s="6"/>
      <c r="N8" s="6"/>
      <c r="O8" s="6"/>
      <c r="P8" s="6"/>
      <c r="Q8" s="6"/>
      <c r="R8" s="6"/>
      <c r="S8" s="6"/>
      <c r="T8" s="6"/>
      <c r="U8" s="6"/>
      <c r="V8" s="6"/>
      <c r="W8" s="6"/>
      <c r="X8" s="6"/>
      <c r="Y8" s="6"/>
      <c r="Z8" s="6"/>
      <c r="AA8" s="6"/>
      <c r="AB8" s="6"/>
      <c r="AC8" s="6"/>
      <c r="AD8" s="6"/>
      <c r="AE8" s="6"/>
    </row>
    <row r="9" spans="1:31" ht="46.5">
      <c r="A9" s="6"/>
      <c r="B9" s="127" t="s">
        <v>438</v>
      </c>
      <c r="C9" s="123" t="s">
        <v>439</v>
      </c>
      <c r="D9" s="124">
        <v>1</v>
      </c>
      <c r="E9" s="6"/>
      <c r="F9" s="6"/>
      <c r="G9" s="6"/>
      <c r="H9" s="6"/>
      <c r="I9" s="6"/>
      <c r="J9" s="6"/>
      <c r="K9" s="6"/>
      <c r="L9" s="6"/>
      <c r="M9" s="6"/>
      <c r="N9" s="6"/>
      <c r="O9" s="6"/>
      <c r="P9" s="6"/>
      <c r="Q9" s="6"/>
      <c r="R9" s="6"/>
      <c r="S9" s="6"/>
      <c r="T9" s="6"/>
      <c r="U9" s="6"/>
      <c r="V9" s="6"/>
      <c r="W9" s="6"/>
      <c r="X9" s="6"/>
      <c r="Y9" s="6"/>
      <c r="Z9" s="6"/>
      <c r="AA9" s="6"/>
      <c r="AB9" s="6"/>
      <c r="AC9" s="6"/>
      <c r="AD9" s="6"/>
      <c r="AE9" s="6"/>
    </row>
    <row r="10" spans="1:31">
      <c r="A10" s="6"/>
      <c r="B10" s="22"/>
      <c r="C10" s="22"/>
      <c r="D10" s="22"/>
      <c r="E10" s="6"/>
      <c r="F10" s="6"/>
      <c r="G10" s="6"/>
      <c r="H10" s="6"/>
      <c r="I10" s="6"/>
      <c r="J10" s="6"/>
      <c r="K10" s="6"/>
      <c r="L10" s="6"/>
      <c r="M10" s="6"/>
      <c r="N10" s="6"/>
      <c r="O10" s="6"/>
      <c r="P10" s="6"/>
      <c r="Q10" s="6"/>
      <c r="R10" s="6"/>
      <c r="S10" s="6"/>
      <c r="T10" s="6"/>
      <c r="U10" s="6"/>
      <c r="V10" s="6"/>
      <c r="W10" s="6"/>
      <c r="X10" s="6"/>
      <c r="Y10" s="6"/>
      <c r="Z10" s="6"/>
      <c r="AA10" s="6"/>
      <c r="AB10" s="6"/>
      <c r="AC10" s="6"/>
      <c r="AD10" s="6"/>
      <c r="AE10" s="6"/>
    </row>
    <row r="11" spans="1:31" ht="16.5">
      <c r="A11" s="6"/>
      <c r="B11" s="23"/>
      <c r="C11" s="22"/>
      <c r="D11" s="22"/>
      <c r="E11" s="6"/>
      <c r="F11" s="6"/>
      <c r="G11" s="6"/>
      <c r="H11" s="6"/>
      <c r="I11" s="6"/>
      <c r="J11" s="6"/>
      <c r="K11" s="6"/>
      <c r="L11" s="6"/>
      <c r="M11" s="6"/>
      <c r="N11" s="6"/>
      <c r="O11" s="6"/>
      <c r="P11" s="6"/>
      <c r="Q11" s="6"/>
      <c r="R11" s="6"/>
      <c r="S11" s="6"/>
      <c r="T11" s="6"/>
      <c r="U11" s="6"/>
      <c r="V11" s="6"/>
      <c r="W11" s="6"/>
      <c r="X11" s="6"/>
      <c r="Y11" s="6"/>
      <c r="Z11" s="6"/>
      <c r="AA11" s="6"/>
      <c r="AB11" s="6"/>
      <c r="AC11" s="6"/>
      <c r="AD11" s="6"/>
      <c r="AE11" s="6"/>
    </row>
    <row r="12" spans="1:31">
      <c r="A12" s="6"/>
      <c r="B12" s="22"/>
      <c r="C12" s="22"/>
      <c r="D12" s="22"/>
      <c r="E12" s="6"/>
      <c r="F12" s="6"/>
      <c r="G12" s="6"/>
      <c r="H12" s="6"/>
      <c r="I12" s="6"/>
      <c r="J12" s="6"/>
      <c r="K12" s="6"/>
      <c r="L12" s="6"/>
      <c r="M12" s="6"/>
      <c r="N12" s="6"/>
      <c r="O12" s="6"/>
      <c r="P12" s="6"/>
      <c r="Q12" s="6"/>
      <c r="R12" s="6"/>
      <c r="S12" s="6"/>
      <c r="T12" s="6"/>
      <c r="U12" s="6"/>
      <c r="V12" s="6"/>
      <c r="W12" s="6"/>
      <c r="X12" s="6"/>
      <c r="Y12" s="6"/>
      <c r="Z12" s="6"/>
      <c r="AA12" s="6"/>
      <c r="AB12" s="6"/>
      <c r="AC12" s="6"/>
      <c r="AD12" s="6"/>
      <c r="AE12" s="6"/>
    </row>
    <row r="13" spans="1:31">
      <c r="A13" s="6"/>
      <c r="B13" s="22"/>
      <c r="C13" s="22"/>
      <c r="D13" s="22"/>
      <c r="E13" s="6"/>
      <c r="F13" s="6"/>
      <c r="G13" s="6"/>
      <c r="H13" s="6"/>
      <c r="I13" s="6"/>
      <c r="J13" s="6"/>
      <c r="K13" s="6"/>
      <c r="L13" s="6"/>
      <c r="M13" s="6"/>
      <c r="N13" s="6"/>
      <c r="O13" s="6"/>
      <c r="P13" s="6"/>
      <c r="Q13" s="6"/>
      <c r="R13" s="6"/>
      <c r="S13" s="6"/>
      <c r="T13" s="6"/>
      <c r="U13" s="6"/>
      <c r="V13" s="6"/>
      <c r="W13" s="6"/>
      <c r="X13" s="6"/>
      <c r="Y13" s="6"/>
      <c r="Z13" s="6"/>
      <c r="AA13" s="6"/>
      <c r="AB13" s="6"/>
      <c r="AC13" s="6"/>
      <c r="AD13" s="6"/>
      <c r="AE13" s="6"/>
    </row>
    <row r="14" spans="1:31">
      <c r="A14" s="6"/>
      <c r="B14" s="22"/>
      <c r="C14" s="22"/>
      <c r="D14" s="22"/>
      <c r="E14" s="6"/>
      <c r="F14" s="6"/>
      <c r="G14" s="6"/>
      <c r="H14" s="6"/>
      <c r="I14" s="6"/>
      <c r="J14" s="6"/>
      <c r="K14" s="6"/>
      <c r="L14" s="6"/>
      <c r="M14" s="6"/>
      <c r="N14" s="6"/>
      <c r="O14" s="6"/>
      <c r="P14" s="6"/>
      <c r="Q14" s="6"/>
      <c r="R14" s="6"/>
      <c r="S14" s="6"/>
      <c r="T14" s="6"/>
      <c r="U14" s="6"/>
      <c r="V14" s="6"/>
      <c r="W14" s="6"/>
      <c r="X14" s="6"/>
      <c r="Y14" s="6"/>
      <c r="Z14" s="6"/>
      <c r="AA14" s="6"/>
      <c r="AB14" s="6"/>
      <c r="AC14" s="6"/>
      <c r="AD14" s="6"/>
      <c r="AE14" s="6"/>
    </row>
    <row r="15" spans="1:31">
      <c r="A15" s="6"/>
      <c r="B15" s="22"/>
      <c r="C15" s="22"/>
      <c r="D15" s="22"/>
      <c r="E15" s="6"/>
      <c r="F15" s="6"/>
      <c r="G15" s="6"/>
      <c r="H15" s="6"/>
      <c r="I15" s="6"/>
      <c r="J15" s="6"/>
      <c r="K15" s="6"/>
      <c r="L15" s="6"/>
      <c r="M15" s="6"/>
      <c r="N15" s="6"/>
      <c r="O15" s="6"/>
      <c r="P15" s="6"/>
      <c r="Q15" s="6"/>
      <c r="R15" s="6"/>
      <c r="S15" s="6"/>
      <c r="T15" s="6"/>
      <c r="U15" s="6"/>
      <c r="V15" s="6"/>
      <c r="W15" s="6"/>
      <c r="X15" s="6"/>
      <c r="Y15" s="6"/>
      <c r="Z15" s="6"/>
      <c r="AA15" s="6"/>
      <c r="AB15" s="6"/>
      <c r="AC15" s="6"/>
      <c r="AD15" s="6"/>
      <c r="AE15" s="6"/>
    </row>
    <row r="16" spans="1:31">
      <c r="A16" s="6"/>
      <c r="B16" s="22"/>
      <c r="C16" s="22"/>
      <c r="D16" s="22"/>
      <c r="E16" s="6"/>
      <c r="F16" s="6"/>
      <c r="G16" s="6"/>
      <c r="H16" s="6"/>
      <c r="I16" s="6"/>
      <c r="J16" s="6"/>
      <c r="K16" s="6"/>
      <c r="L16" s="6"/>
      <c r="M16" s="6"/>
      <c r="N16" s="6"/>
      <c r="O16" s="6"/>
      <c r="P16" s="6"/>
      <c r="Q16" s="6"/>
      <c r="R16" s="6"/>
      <c r="S16" s="6"/>
      <c r="T16" s="6"/>
      <c r="U16" s="6"/>
      <c r="V16" s="6"/>
      <c r="W16" s="6"/>
      <c r="X16" s="6"/>
      <c r="Y16" s="6"/>
      <c r="Z16" s="6"/>
      <c r="AA16" s="6"/>
      <c r="AB16" s="6"/>
      <c r="AC16" s="6"/>
      <c r="AD16" s="6"/>
      <c r="AE16" s="6"/>
    </row>
    <row r="17" spans="1:31">
      <c r="A17" s="6"/>
      <c r="B17" s="22"/>
      <c r="C17" s="22"/>
      <c r="D17" s="22"/>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spans="1:31">
      <c r="A18" s="6"/>
      <c r="B18" s="22"/>
      <c r="C18" s="22"/>
      <c r="D18" s="22"/>
      <c r="E18" s="6"/>
      <c r="F18" s="6"/>
      <c r="G18" s="6"/>
      <c r="H18" s="6"/>
      <c r="I18" s="6"/>
      <c r="J18" s="6"/>
      <c r="K18" s="6"/>
      <c r="L18" s="6"/>
      <c r="M18" s="6"/>
      <c r="N18" s="6"/>
      <c r="O18" s="6"/>
      <c r="P18" s="6"/>
      <c r="Q18" s="6"/>
      <c r="R18" s="6"/>
      <c r="S18" s="6"/>
      <c r="T18" s="6"/>
      <c r="U18" s="6"/>
      <c r="V18" s="6"/>
      <c r="W18" s="6"/>
      <c r="X18" s="6"/>
      <c r="Y18" s="6"/>
      <c r="Z18" s="6"/>
      <c r="AA18" s="6"/>
      <c r="AB18" s="6"/>
      <c r="AC18" s="6"/>
      <c r="AD18" s="6"/>
      <c r="AE18" s="6"/>
    </row>
    <row r="19" spans="1:31">
      <c r="A19" s="6"/>
      <c r="B19" s="22"/>
      <c r="C19" s="22"/>
      <c r="D19" s="22"/>
      <c r="E19" s="6"/>
      <c r="F19" s="6"/>
      <c r="G19" s="6"/>
      <c r="H19" s="6"/>
      <c r="I19" s="6"/>
      <c r="J19" s="6"/>
      <c r="K19" s="6"/>
      <c r="L19" s="6"/>
      <c r="M19" s="6"/>
      <c r="N19" s="6"/>
      <c r="O19" s="6"/>
      <c r="P19" s="6"/>
      <c r="Q19" s="6"/>
      <c r="R19" s="6"/>
      <c r="S19" s="6"/>
      <c r="T19" s="6"/>
      <c r="U19" s="6"/>
      <c r="V19" s="6"/>
      <c r="W19" s="6"/>
      <c r="X19" s="6"/>
      <c r="Y19" s="6"/>
      <c r="Z19" s="6"/>
      <c r="AA19" s="6"/>
      <c r="AB19" s="6"/>
      <c r="AC19" s="6"/>
      <c r="AD19" s="6"/>
      <c r="AE19" s="6"/>
    </row>
    <row r="20" spans="1:3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row>
    <row r="21" spans="1:3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row>
    <row r="22" spans="1:3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row>
    <row r="23" spans="1:3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row>
    <row r="24" spans="1:3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row>
    <row r="25" spans="1:3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row>
    <row r="26" spans="1:3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row>
    <row r="27" spans="1:3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row>
    <row r="28" spans="1:3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row>
    <row r="29" spans="1:3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row>
    <row r="30" spans="1:3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row>
    <row r="31" spans="1:3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row>
    <row r="32" spans="1:3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row>
    <row r="33" spans="1:3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row>
    <row r="34" spans="1:31" s="6" customFormat="1"/>
    <row r="35" spans="1:31" s="6" customFormat="1"/>
    <row r="36" spans="1:31" s="6" customFormat="1"/>
    <row r="37" spans="1:31" s="6" customFormat="1"/>
    <row r="38" spans="1:31" s="6" customFormat="1"/>
    <row r="39" spans="1:31" s="6" customFormat="1"/>
    <row r="40" spans="1:31" s="6" customFormat="1"/>
    <row r="41" spans="1:31" s="6" customFormat="1"/>
    <row r="42" spans="1:31" s="6" customFormat="1"/>
    <row r="43" spans="1:31" s="6" customFormat="1"/>
    <row r="44" spans="1:31" s="6" customFormat="1"/>
    <row r="45" spans="1:31" s="6" customFormat="1"/>
    <row r="46" spans="1:31" s="6" customFormat="1"/>
    <row r="47" spans="1:31" s="6" customFormat="1"/>
    <row r="48" spans="1:31" s="6" customFormat="1"/>
    <row r="49" s="6" customFormat="1"/>
    <row r="50" s="6" customFormat="1"/>
    <row r="51" s="6" customFormat="1"/>
    <row r="52" s="6" customFormat="1"/>
    <row r="53" s="6" customFormat="1"/>
    <row r="54" s="6" customFormat="1"/>
    <row r="55" s="6" customFormat="1"/>
    <row r="56" s="6" customFormat="1"/>
    <row r="57" s="6" customFormat="1"/>
    <row r="58" s="6" customFormat="1"/>
    <row r="59" s="6" customFormat="1"/>
    <row r="60" s="6" customFormat="1"/>
    <row r="61" s="6" customFormat="1"/>
    <row r="62" s="6" customFormat="1"/>
    <row r="63" s="6" customFormat="1"/>
    <row r="64" s="6" customFormat="1"/>
    <row r="65" s="6" customFormat="1"/>
    <row r="66" s="6" customFormat="1"/>
    <row r="67" s="6" customFormat="1"/>
    <row r="68" s="6" customFormat="1"/>
    <row r="69" s="6" customFormat="1"/>
    <row r="70" s="6" customFormat="1"/>
    <row r="71" s="6" customFormat="1"/>
    <row r="72" s="6" customFormat="1"/>
    <row r="73" s="6" customFormat="1"/>
    <row r="74" s="6" customFormat="1"/>
    <row r="75" s="6" customFormat="1"/>
    <row r="76" s="6" customFormat="1"/>
    <row r="77" s="6" customFormat="1"/>
    <row r="78" s="6" customFormat="1"/>
    <row r="79" s="6" customFormat="1"/>
    <row r="80"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row r="157" s="6" customFormat="1"/>
    <row r="158" s="6" customFormat="1"/>
    <row r="159" s="6" customFormat="1"/>
    <row r="160" s="6" customFormat="1"/>
    <row r="161" s="6" customFormat="1"/>
    <row r="162" s="6" customFormat="1"/>
    <row r="163" s="6" customFormat="1"/>
    <row r="164" s="6" customFormat="1"/>
    <row r="165" s="6" customFormat="1"/>
    <row r="166" s="6" customFormat="1"/>
    <row r="167" s="6" customFormat="1"/>
    <row r="168" s="6" customFormat="1"/>
    <row r="169" s="6" customFormat="1"/>
    <row r="170" s="6" customFormat="1"/>
    <row r="171" s="6" customFormat="1"/>
    <row r="172" s="6" customFormat="1"/>
    <row r="173" s="6" customFormat="1"/>
    <row r="174" s="6" customFormat="1"/>
    <row r="175" s="6" customFormat="1"/>
    <row r="176" s="6" customFormat="1"/>
    <row r="177" s="6" customFormat="1"/>
    <row r="178" s="6" customFormat="1"/>
    <row r="179" s="6" customFormat="1"/>
    <row r="180" s="6" customFormat="1"/>
    <row r="181" s="6" customFormat="1"/>
    <row r="182" s="6" customFormat="1"/>
    <row r="183" s="6" customFormat="1"/>
    <row r="184" s="6" customFormat="1"/>
    <row r="185" s="6" customFormat="1"/>
    <row r="186" s="6" customFormat="1"/>
    <row r="187" s="6" customFormat="1"/>
    <row r="188" s="6" customFormat="1"/>
    <row r="189" s="6" customFormat="1"/>
    <row r="190" s="6" customFormat="1"/>
    <row r="191" s="6" customFormat="1"/>
    <row r="192" s="6" customFormat="1"/>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row r="226" s="6" customFormat="1"/>
    <row r="227" s="6" customFormat="1"/>
    <row r="228" s="6" customFormat="1"/>
    <row r="229" s="6" customFormat="1"/>
    <row r="230" s="6" customFormat="1"/>
    <row r="231" s="6" customFormat="1"/>
    <row r="232" s="6" customFormat="1"/>
    <row r="233" s="6" customFormat="1"/>
    <row r="234" s="6" customFormat="1"/>
    <row r="235" s="6" customFormat="1"/>
    <row r="236" s="6" customFormat="1"/>
    <row r="237" s="6" customFormat="1"/>
    <row r="238" s="6" customFormat="1"/>
    <row r="239" s="6" customFormat="1"/>
    <row r="240" s="6" customFormat="1"/>
    <row r="241" s="6" customFormat="1"/>
    <row r="242" s="6" customFormat="1"/>
    <row r="243" s="6" customFormat="1"/>
    <row r="244" s="6" customFormat="1"/>
    <row r="245" s="6" customFormat="1"/>
    <row r="246" s="6" customFormat="1"/>
    <row r="247" s="6" customFormat="1"/>
    <row r="248" s="6" customFormat="1"/>
    <row r="249" s="6" customFormat="1"/>
    <row r="250" s="6" customFormat="1"/>
    <row r="251" s="6" customFormat="1"/>
    <row r="252" s="6" customFormat="1"/>
    <row r="253" s="6" customFormat="1"/>
    <row r="254" s="6" customFormat="1"/>
    <row r="255" s="6" customFormat="1"/>
    <row r="256" s="6" customFormat="1"/>
    <row r="257" s="6" customFormat="1"/>
    <row r="258" s="6" customFormat="1"/>
    <row r="259" s="6" customFormat="1"/>
    <row r="260" s="6" customFormat="1"/>
    <row r="261" s="6" customFormat="1"/>
    <row r="262" s="6" customFormat="1"/>
    <row r="263" s="6" customFormat="1"/>
    <row r="264" s="6" customFormat="1"/>
    <row r="265" s="6" customFormat="1"/>
    <row r="266" s="6" customFormat="1"/>
    <row r="267" s="6" customFormat="1"/>
    <row r="268" s="6" customFormat="1"/>
    <row r="269" s="6" customFormat="1"/>
    <row r="270" s="6" customFormat="1"/>
    <row r="271" s="6" customFormat="1"/>
    <row r="272" s="6" customFormat="1"/>
    <row r="273" s="6" customFormat="1"/>
    <row r="274" s="6" customFormat="1"/>
    <row r="275" s="6" customFormat="1"/>
    <row r="276" s="6" customFormat="1"/>
    <row r="277" s="6" customFormat="1"/>
    <row r="278" s="6" customFormat="1"/>
    <row r="279" s="6" customFormat="1"/>
    <row r="280" s="6" customFormat="1"/>
    <row r="281" s="6" customFormat="1"/>
    <row r="282" s="6" customFormat="1"/>
    <row r="283" s="6" customFormat="1"/>
    <row r="284" s="6" customFormat="1"/>
    <row r="285" s="6" customFormat="1"/>
    <row r="286" s="6" customFormat="1"/>
    <row r="287" s="6" customFormat="1"/>
    <row r="288" s="6" customFormat="1"/>
    <row r="289" s="6" customFormat="1"/>
    <row r="290" s="6" customFormat="1"/>
    <row r="291" s="6" customFormat="1"/>
    <row r="292" s="6" customFormat="1"/>
    <row r="293" s="6" customFormat="1"/>
    <row r="294" s="6" customFormat="1"/>
    <row r="295" s="6" customFormat="1"/>
    <row r="296" s="6" customFormat="1"/>
    <row r="297" s="6" customFormat="1"/>
    <row r="298" s="6" customFormat="1"/>
    <row r="299" s="6" customFormat="1"/>
    <row r="300" s="6" customFormat="1"/>
    <row r="301" s="6" customFormat="1"/>
    <row r="302" s="6" customFormat="1"/>
    <row r="303" s="6" customFormat="1"/>
    <row r="304" s="6" customFormat="1"/>
    <row r="305" s="6" customFormat="1"/>
    <row r="306" s="6" customFormat="1"/>
    <row r="307" s="6" customFormat="1"/>
    <row r="308" s="6" customFormat="1"/>
    <row r="309" s="6" customFormat="1"/>
    <row r="310" s="6" customFormat="1"/>
    <row r="311" s="6" customFormat="1"/>
    <row r="312" s="6" customFormat="1"/>
    <row r="313" s="6" customFormat="1"/>
    <row r="314" s="6" customFormat="1"/>
    <row r="315" s="6" customFormat="1"/>
    <row r="316" s="6" customFormat="1"/>
    <row r="317" s="6" customFormat="1"/>
    <row r="318" s="6" customFormat="1"/>
    <row r="319" s="6" customFormat="1"/>
    <row r="320" s="6" customFormat="1"/>
    <row r="321" s="6" customFormat="1"/>
    <row r="322" s="6" customFormat="1"/>
    <row r="323" s="6" customFormat="1"/>
    <row r="324" s="6" customFormat="1"/>
    <row r="325" s="6" customFormat="1"/>
    <row r="326" s="6" customFormat="1"/>
    <row r="327" s="6" customFormat="1"/>
    <row r="328" s="6" customFormat="1"/>
    <row r="329" s="6" customFormat="1"/>
    <row r="330" s="6" customFormat="1"/>
    <row r="331" s="6" customFormat="1"/>
    <row r="332" s="6" customFormat="1"/>
    <row r="333" s="6" customFormat="1"/>
    <row r="334" s="6" customFormat="1"/>
    <row r="335" s="6" customFormat="1"/>
    <row r="336" s="6" customFormat="1"/>
    <row r="337" s="6" customFormat="1"/>
    <row r="338" s="6" customFormat="1"/>
    <row r="339" s="6" customFormat="1"/>
    <row r="340" s="6" customFormat="1"/>
    <row r="341" s="6" customFormat="1"/>
    <row r="342" s="6" customFormat="1"/>
    <row r="343" s="6" customFormat="1"/>
    <row r="344" s="6" customFormat="1"/>
    <row r="345" s="6" customFormat="1"/>
    <row r="346" s="6" customFormat="1"/>
    <row r="347" s="6" customFormat="1"/>
    <row r="348" s="6" customFormat="1"/>
    <row r="349" s="6" customFormat="1"/>
    <row r="350" s="6" customFormat="1"/>
    <row r="351" s="6" customFormat="1"/>
    <row r="352" s="6" customFormat="1"/>
    <row r="353" s="6" customFormat="1"/>
    <row r="354" s="6" customFormat="1"/>
    <row r="355" s="6" customFormat="1"/>
    <row r="356" s="6" customFormat="1"/>
    <row r="357" s="6" customFormat="1"/>
    <row r="358" s="6" customFormat="1"/>
    <row r="359" s="6" customFormat="1"/>
    <row r="360" s="6" customFormat="1"/>
    <row r="361" s="6" customFormat="1"/>
    <row r="362" s="6" customFormat="1"/>
    <row r="363" s="6" customFormat="1"/>
    <row r="364" s="6" customFormat="1"/>
    <row r="365" s="6" customFormat="1"/>
    <row r="366" s="6" customFormat="1"/>
    <row r="367" s="6" customFormat="1"/>
    <row r="368" s="6" customFormat="1"/>
    <row r="369" s="6" customFormat="1"/>
    <row r="370" s="6" customFormat="1"/>
    <row r="371" s="6" customFormat="1"/>
    <row r="372" s="6" customFormat="1"/>
    <row r="373" s="6" customFormat="1"/>
    <row r="374" s="6" customFormat="1"/>
    <row r="375" s="6" customFormat="1"/>
    <row r="376" s="6" customFormat="1"/>
    <row r="377" s="6" customFormat="1"/>
    <row r="378" s="6" customFormat="1"/>
    <row r="379" s="6" customFormat="1"/>
    <row r="380" s="6" customFormat="1"/>
    <row r="381" s="6" customFormat="1"/>
    <row r="382" s="6" customFormat="1"/>
    <row r="383" s="6" customFormat="1"/>
    <row r="384" s="6" customFormat="1"/>
    <row r="385" s="6" customFormat="1"/>
    <row r="386" s="6" customFormat="1"/>
    <row r="387" s="6" customFormat="1"/>
    <row r="388" s="6" customFormat="1"/>
    <row r="389" s="6" customFormat="1"/>
    <row r="390" s="6" customFormat="1"/>
    <row r="391" s="6" customFormat="1"/>
    <row r="392" s="6" customFormat="1"/>
    <row r="393" s="6" customFormat="1"/>
    <row r="394" s="6" customFormat="1"/>
    <row r="395" s="6" customFormat="1"/>
    <row r="396" s="6" customFormat="1"/>
    <row r="397" s="6" customFormat="1"/>
    <row r="398" s="6" customFormat="1"/>
    <row r="399" s="6" customFormat="1"/>
    <row r="400" s="6" customFormat="1"/>
    <row r="401" s="6" customFormat="1"/>
    <row r="402" s="6" customFormat="1"/>
    <row r="403" s="6" customFormat="1"/>
    <row r="404" s="6" customFormat="1"/>
    <row r="405" s="6" customFormat="1"/>
    <row r="406" s="6" customFormat="1"/>
    <row r="407" s="6" customFormat="1"/>
    <row r="408" s="6" customFormat="1"/>
    <row r="409" s="6" customFormat="1"/>
    <row r="410" s="6" customFormat="1"/>
    <row r="411" s="6" customFormat="1"/>
    <row r="412" s="6" customFormat="1"/>
    <row r="413" s="6" customFormat="1"/>
    <row r="414" s="6" customFormat="1"/>
    <row r="415" s="6" customFormat="1"/>
    <row r="416" s="6" customFormat="1"/>
    <row r="417" s="6" customFormat="1"/>
    <row r="418" s="6" customFormat="1"/>
    <row r="419" s="6" customFormat="1"/>
    <row r="420" s="6" customFormat="1"/>
    <row r="421" s="6" customFormat="1"/>
    <row r="422" s="6" customFormat="1"/>
    <row r="423" s="6" customFormat="1"/>
    <row r="424" s="6" customFormat="1"/>
    <row r="425" s="6" customFormat="1"/>
    <row r="426" s="6" customFormat="1"/>
    <row r="427" s="6" customFormat="1"/>
    <row r="428" s="6" customFormat="1"/>
    <row r="429" s="6" customFormat="1"/>
    <row r="430" s="6" customFormat="1"/>
    <row r="431" s="6" customFormat="1"/>
    <row r="432" s="6" customFormat="1"/>
    <row r="433" s="6" customFormat="1"/>
    <row r="434" s="6" customFormat="1"/>
    <row r="435" s="6" customFormat="1"/>
    <row r="436" s="6" customFormat="1"/>
    <row r="437" s="6" customFormat="1"/>
    <row r="438" s="6" customFormat="1"/>
    <row r="439" s="6" customFormat="1"/>
    <row r="440" s="6" customFormat="1"/>
    <row r="441" s="6" customFormat="1"/>
    <row r="442" s="6" customFormat="1"/>
    <row r="443" s="6" customFormat="1"/>
    <row r="444" s="6" customFormat="1"/>
    <row r="445" s="6" customFormat="1"/>
    <row r="446" s="6" customFormat="1"/>
    <row r="447" s="6" customFormat="1"/>
    <row r="448" s="6" customFormat="1"/>
    <row r="449" s="6" customFormat="1"/>
    <row r="450" s="6" customFormat="1"/>
    <row r="451" s="6" customFormat="1"/>
    <row r="452" s="6" customFormat="1"/>
    <row r="453" s="6" customFormat="1"/>
    <row r="454" s="6" customFormat="1"/>
    <row r="455" s="6" customFormat="1"/>
    <row r="456" s="6" customFormat="1"/>
    <row r="457" s="6" customFormat="1"/>
    <row r="458" s="6" customFormat="1"/>
    <row r="459" s="6" customFormat="1"/>
    <row r="460" s="6" customFormat="1"/>
    <row r="461" s="6" customFormat="1"/>
    <row r="462" s="6" customFormat="1"/>
    <row r="463" s="6" customFormat="1"/>
    <row r="464" s="6" customFormat="1"/>
    <row r="465" s="6" customFormat="1"/>
    <row r="466" s="6" customFormat="1"/>
    <row r="467" s="6" customFormat="1"/>
    <row r="468" s="6" customFormat="1"/>
    <row r="469" s="6" customFormat="1"/>
    <row r="470" s="6" customFormat="1"/>
    <row r="471" s="6" customFormat="1"/>
    <row r="472" s="6" customFormat="1"/>
    <row r="473" s="6" customFormat="1"/>
    <row r="474" s="6" customFormat="1"/>
    <row r="475" s="6" customFormat="1"/>
    <row r="476" s="6" customFormat="1"/>
    <row r="477" s="6" customFormat="1"/>
    <row r="478" s="6" customFormat="1"/>
    <row r="479" s="6" customFormat="1"/>
    <row r="480" s="6" customFormat="1"/>
    <row r="481" s="6" customFormat="1"/>
    <row r="482" s="6" customFormat="1"/>
    <row r="483" s="6" customFormat="1"/>
    <row r="484" s="6" customFormat="1"/>
    <row r="485" s="6" customFormat="1"/>
    <row r="486" s="6" customFormat="1"/>
    <row r="487" s="6" customFormat="1"/>
    <row r="488" s="6" customFormat="1"/>
    <row r="489" s="6" customFormat="1"/>
    <row r="490" s="6" customFormat="1"/>
    <row r="491" s="6" customFormat="1"/>
    <row r="492" s="6" customFormat="1"/>
    <row r="493" s="6" customFormat="1"/>
    <row r="494" s="6" customFormat="1"/>
    <row r="495" s="6" customFormat="1"/>
    <row r="496" s="6" customFormat="1"/>
    <row r="497" s="6" customFormat="1"/>
    <row r="498" s="6" customFormat="1"/>
    <row r="499" s="6" customFormat="1"/>
    <row r="500" s="6" customFormat="1"/>
    <row r="501" s="6" customFormat="1"/>
    <row r="502" s="6" customFormat="1"/>
    <row r="503" s="6" customFormat="1"/>
    <row r="504" s="6" customFormat="1"/>
    <row r="505" s="6" customFormat="1"/>
    <row r="506" s="6" customFormat="1"/>
    <row r="507" s="6" customFormat="1"/>
    <row r="508" s="6" customFormat="1"/>
    <row r="509" s="6" customFormat="1"/>
    <row r="510" s="6" customFormat="1"/>
    <row r="511" s="6" customFormat="1"/>
    <row r="512" s="6" customFormat="1"/>
    <row r="513" s="6" customFormat="1"/>
    <row r="514" s="6" customFormat="1"/>
    <row r="515" s="6" customFormat="1"/>
    <row r="516" s="6" customFormat="1"/>
    <row r="517" s="6" customFormat="1"/>
    <row r="518" s="6" customFormat="1"/>
    <row r="519" s="6" customFormat="1"/>
    <row r="520" s="6" customFormat="1"/>
    <row r="521" s="6" customFormat="1"/>
    <row r="522" s="6" customFormat="1"/>
    <row r="523" s="6" customFormat="1"/>
    <row r="524" s="6" customFormat="1"/>
    <row r="525" s="6" customFormat="1"/>
    <row r="526" s="6" customFormat="1"/>
    <row r="527" s="6" customFormat="1"/>
    <row r="528" s="6" customFormat="1"/>
    <row r="529" s="6" customFormat="1"/>
    <row r="530" s="6" customFormat="1"/>
    <row r="531" s="6" customFormat="1"/>
    <row r="532" s="6" customFormat="1"/>
    <row r="533" s="6" customFormat="1"/>
    <row r="534" s="6" customFormat="1"/>
    <row r="535" s="6" customFormat="1"/>
    <row r="536" s="6" customFormat="1"/>
    <row r="537" s="6" customFormat="1"/>
    <row r="538" s="6" customFormat="1"/>
    <row r="539" s="6" customFormat="1"/>
    <row r="540" s="6" customFormat="1"/>
    <row r="541" s="6" customFormat="1"/>
    <row r="542" s="6" customFormat="1"/>
    <row r="543" s="6" customFormat="1"/>
    <row r="544" s="6" customFormat="1"/>
    <row r="545" s="6" customFormat="1"/>
    <row r="546" s="6" customFormat="1"/>
    <row r="547" s="6" customFormat="1"/>
    <row r="548" s="6" customFormat="1"/>
    <row r="549" s="6" customFormat="1"/>
    <row r="550" s="6" customFormat="1"/>
    <row r="551" s="6" customFormat="1"/>
    <row r="552" s="6" customFormat="1"/>
    <row r="553" s="6" customFormat="1"/>
    <row r="554" s="6" customFormat="1"/>
    <row r="555" s="6" customFormat="1"/>
    <row r="556" s="6" customFormat="1"/>
    <row r="557" s="6" customFormat="1"/>
    <row r="558" s="6" customFormat="1"/>
    <row r="559" s="6" customFormat="1"/>
    <row r="560" s="6" customFormat="1"/>
    <row r="561" s="6" customFormat="1"/>
    <row r="562" s="6" customFormat="1"/>
    <row r="563" s="6" customFormat="1"/>
    <row r="564" s="6" customFormat="1"/>
    <row r="565" s="6" customFormat="1"/>
    <row r="566" s="6" customFormat="1"/>
    <row r="567" s="6" customFormat="1"/>
    <row r="568" s="6" customFormat="1"/>
    <row r="569" s="6" customFormat="1"/>
    <row r="570" s="6" customFormat="1"/>
    <row r="571" s="6" customFormat="1"/>
    <row r="572" s="6" customFormat="1"/>
    <row r="573" s="6" customFormat="1"/>
    <row r="574" s="6" customFormat="1"/>
    <row r="575" s="6" customFormat="1"/>
    <row r="576" s="6" customFormat="1"/>
    <row r="577" s="6" customFormat="1"/>
    <row r="578" s="6" customFormat="1"/>
    <row r="579" s="6" customFormat="1"/>
    <row r="580" s="6" customFormat="1"/>
    <row r="581" s="6" customFormat="1"/>
    <row r="582" s="6" customFormat="1"/>
    <row r="583" s="6" customFormat="1"/>
    <row r="584" s="6" customFormat="1"/>
    <row r="585" s="6" customFormat="1"/>
    <row r="586" s="6" customFormat="1"/>
    <row r="587" s="6" customFormat="1"/>
    <row r="588" s="6" customFormat="1"/>
    <row r="589" s="6" customFormat="1"/>
    <row r="590" s="6" customFormat="1"/>
    <row r="591" s="6" customFormat="1"/>
    <row r="592" s="6" customFormat="1"/>
    <row r="593" s="6" customFormat="1"/>
    <row r="594" s="6" customFormat="1"/>
    <row r="595" s="6" customFormat="1"/>
    <row r="596" s="6" customFormat="1"/>
    <row r="597" s="6" customFormat="1"/>
    <row r="598" s="6" customFormat="1"/>
    <row r="599" s="6" customFormat="1"/>
    <row r="600" s="6" customFormat="1"/>
    <row r="601" s="6" customFormat="1"/>
    <row r="602" s="6" customFormat="1"/>
    <row r="603" s="6" customFormat="1"/>
    <row r="604" s="6" customFormat="1"/>
    <row r="605" s="6" customFormat="1"/>
    <row r="606" s="6" customFormat="1"/>
    <row r="607" s="6" customFormat="1"/>
    <row r="608" s="6" customFormat="1"/>
    <row r="609" s="6" customFormat="1"/>
    <row r="610" s="6" customFormat="1"/>
    <row r="611" s="6" customFormat="1"/>
    <row r="612" s="6" customFormat="1"/>
    <row r="613" s="6" customFormat="1"/>
    <row r="614" s="6" customFormat="1"/>
    <row r="615" s="6" customFormat="1"/>
    <row r="616" s="6" customFormat="1"/>
    <row r="617" s="6" customFormat="1"/>
    <row r="618" s="6" customFormat="1"/>
    <row r="619" s="6" customFormat="1"/>
    <row r="620" s="6" customFormat="1"/>
    <row r="621" s="6" customFormat="1"/>
    <row r="622" s="6" customFormat="1"/>
    <row r="623" s="6" customFormat="1"/>
    <row r="624" s="6" customFormat="1"/>
    <row r="625" s="6" customFormat="1"/>
    <row r="626" s="6" customFormat="1"/>
    <row r="627" s="6" customFormat="1"/>
    <row r="628" s="6" customFormat="1"/>
    <row r="629" s="6" customFormat="1"/>
    <row r="630" s="6" customFormat="1"/>
    <row r="631" s="6" customFormat="1"/>
    <row r="632" s="6" customFormat="1"/>
    <row r="633" s="6" customFormat="1"/>
    <row r="634" s="6" customFormat="1"/>
    <row r="635" s="6" customFormat="1"/>
    <row r="636" s="6" customFormat="1"/>
    <row r="637" s="6" customFormat="1"/>
    <row r="638" s="6" customFormat="1"/>
    <row r="639" s="6" customFormat="1"/>
    <row r="640" s="6" customFormat="1"/>
    <row r="641" s="6" customFormat="1"/>
    <row r="642" s="6" customFormat="1"/>
    <row r="643" s="6" customFormat="1"/>
    <row r="644" s="6" customFormat="1"/>
    <row r="645" s="6" customFormat="1"/>
    <row r="646" s="6" customFormat="1"/>
    <row r="647" s="6" customFormat="1"/>
    <row r="648" s="6" customFormat="1"/>
    <row r="649" s="6" customFormat="1"/>
    <row r="650" s="6" customFormat="1"/>
    <row r="651" s="6" customFormat="1"/>
    <row r="652" s="6" customFormat="1"/>
    <row r="653" s="6" customFormat="1"/>
    <row r="654" s="6" customFormat="1"/>
    <row r="655" s="6" customFormat="1"/>
    <row r="656" s="6" customFormat="1"/>
    <row r="657" s="6" customFormat="1"/>
    <row r="658" s="6" customFormat="1"/>
    <row r="659" s="6" customFormat="1"/>
    <row r="660" s="6" customFormat="1"/>
    <row r="661" s="6" customFormat="1"/>
    <row r="662" s="6" customFormat="1"/>
    <row r="663" s="6" customFormat="1"/>
    <row r="664" s="6" customFormat="1"/>
    <row r="665" s="6" customFormat="1"/>
    <row r="666" s="6" customFormat="1"/>
    <row r="667" s="6" customFormat="1"/>
    <row r="668" s="6" customFormat="1"/>
    <row r="669" s="6" customFormat="1"/>
    <row r="670" s="6" customFormat="1"/>
    <row r="671" s="6" customFormat="1"/>
    <row r="672" s="6" customFormat="1"/>
    <row r="673" s="6" customFormat="1"/>
    <row r="674" s="6" customFormat="1"/>
    <row r="675" s="6" customFormat="1"/>
    <row r="676" s="6" customFormat="1"/>
    <row r="677" s="6" customFormat="1"/>
    <row r="678" s="6" customFormat="1"/>
    <row r="679" s="6" customFormat="1"/>
    <row r="680" s="6" customFormat="1"/>
    <row r="681" s="6" customFormat="1"/>
    <row r="682" s="6" customFormat="1"/>
    <row r="683" s="6" customFormat="1"/>
    <row r="684" s="6" customFormat="1"/>
    <row r="685" s="6" customFormat="1"/>
    <row r="686" s="6" customFormat="1"/>
    <row r="687" s="6" customFormat="1"/>
    <row r="688" s="6" customFormat="1"/>
    <row r="689" s="6" customFormat="1"/>
    <row r="690" s="6" customFormat="1"/>
    <row r="691" s="6" customFormat="1"/>
    <row r="692" s="6" customFormat="1"/>
    <row r="693" s="6" customFormat="1"/>
    <row r="694" s="6" customFormat="1"/>
    <row r="695" s="6" customFormat="1"/>
    <row r="696" s="6" customFormat="1"/>
    <row r="697" s="6" customFormat="1"/>
    <row r="698" s="6" customFormat="1"/>
    <row r="699" s="6" customFormat="1"/>
    <row r="700" s="6" customFormat="1"/>
    <row r="701" s="6" customFormat="1"/>
    <row r="702" s="6" customFormat="1"/>
    <row r="703" s="6" customFormat="1"/>
    <row r="704" s="6" customFormat="1"/>
    <row r="705" s="6" customFormat="1"/>
    <row r="706" s="6" customFormat="1"/>
    <row r="707" s="6" customFormat="1"/>
    <row r="708" s="6" customFormat="1"/>
    <row r="709" s="6" customFormat="1"/>
    <row r="710" s="6" customFormat="1"/>
    <row r="711" s="6" customFormat="1"/>
    <row r="712" s="6" customFormat="1"/>
    <row r="713" s="6" customFormat="1"/>
    <row r="714" s="6" customFormat="1"/>
    <row r="715" s="6" customFormat="1"/>
    <row r="716" s="6" customFormat="1"/>
    <row r="717" s="6" customFormat="1"/>
    <row r="718" s="6" customFormat="1"/>
    <row r="719" s="6" customFormat="1"/>
    <row r="720" s="6" customFormat="1"/>
    <row r="721" s="6" customFormat="1"/>
    <row r="722" s="6" customFormat="1"/>
    <row r="723" s="6" customFormat="1"/>
    <row r="724" s="6" customFormat="1"/>
    <row r="725" s="6" customFormat="1"/>
    <row r="726" s="6" customFormat="1"/>
    <row r="727" s="6" customFormat="1"/>
    <row r="728" s="6" customFormat="1"/>
    <row r="729" s="6" customFormat="1"/>
    <row r="730" s="6" customFormat="1"/>
    <row r="731" s="6" customFormat="1"/>
    <row r="732" s="6" customFormat="1"/>
    <row r="733" s="6" customFormat="1"/>
    <row r="734" s="6" customFormat="1"/>
    <row r="735" s="6"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IX260"/>
  <sheetViews>
    <sheetView topLeftCell="A6" zoomScale="67" zoomScaleNormal="67" workbookViewId="0">
      <selection activeCell="D39" sqref="D39"/>
    </sheetView>
  </sheetViews>
  <sheetFormatPr defaultColWidth="11.42578125" defaultRowHeight="15"/>
  <cols>
    <col min="2" max="2" width="40.42578125" customWidth="1"/>
    <col min="3" max="3" width="74.85546875" hidden="1" customWidth="1"/>
    <col min="4" max="4" width="147.85546875" customWidth="1"/>
    <col min="5" max="5" width="26.140625" style="128" customWidth="1"/>
    <col min="11" max="258" width="11.42578125" style="6"/>
  </cols>
  <sheetData>
    <row r="1" spans="1:10" s="6" customFormat="1">
      <c r="E1" s="133"/>
    </row>
    <row r="2" spans="1:10" ht="33.75">
      <c r="A2" s="6"/>
      <c r="B2" s="409" t="s">
        <v>440</v>
      </c>
      <c r="C2" s="409"/>
      <c r="D2" s="409"/>
      <c r="E2" s="409"/>
      <c r="F2" s="6"/>
      <c r="G2" s="6"/>
      <c r="H2" s="6"/>
      <c r="I2" s="6"/>
      <c r="J2" s="6"/>
    </row>
    <row r="3" spans="1:10">
      <c r="A3" s="6"/>
      <c r="B3" s="107"/>
      <c r="C3" s="107"/>
      <c r="D3" s="107"/>
      <c r="E3" s="133"/>
      <c r="F3" s="6"/>
      <c r="G3" s="6"/>
      <c r="H3" s="6"/>
      <c r="I3" s="6"/>
      <c r="J3" s="6"/>
    </row>
    <row r="4" spans="1:10" ht="60">
      <c r="A4" s="6"/>
      <c r="B4" s="24"/>
      <c r="C4" s="108" t="s">
        <v>441</v>
      </c>
      <c r="D4" s="108" t="s">
        <v>442</v>
      </c>
      <c r="E4" s="133"/>
      <c r="F4" s="6"/>
      <c r="G4" s="6"/>
      <c r="H4" s="6"/>
      <c r="I4" s="6"/>
      <c r="J4" s="6"/>
    </row>
    <row r="5" spans="1:10" ht="76.5" customHeight="1">
      <c r="A5" s="25" t="s">
        <v>443</v>
      </c>
      <c r="B5" s="109" t="s">
        <v>444</v>
      </c>
      <c r="C5" s="110" t="s">
        <v>445</v>
      </c>
      <c r="D5" s="111" t="s">
        <v>446</v>
      </c>
      <c r="E5" s="134">
        <v>0.2</v>
      </c>
      <c r="F5" s="6"/>
      <c r="G5" s="6"/>
      <c r="H5" s="6"/>
      <c r="I5" s="6"/>
      <c r="J5" s="6"/>
    </row>
    <row r="6" spans="1:10" ht="99">
      <c r="A6" s="25" t="s">
        <v>447</v>
      </c>
      <c r="B6" s="112" t="s">
        <v>447</v>
      </c>
      <c r="C6" s="113" t="s">
        <v>448</v>
      </c>
      <c r="D6" s="114" t="s">
        <v>449</v>
      </c>
      <c r="E6" s="134">
        <v>0.4</v>
      </c>
      <c r="F6" s="6"/>
      <c r="G6" s="6"/>
      <c r="H6" s="6"/>
      <c r="I6" s="6"/>
      <c r="J6" s="6"/>
    </row>
    <row r="7" spans="1:10" ht="66">
      <c r="A7" s="25" t="s">
        <v>450</v>
      </c>
      <c r="B7" s="115" t="s">
        <v>451</v>
      </c>
      <c r="C7" s="113" t="s">
        <v>452</v>
      </c>
      <c r="D7" s="114" t="s">
        <v>453</v>
      </c>
      <c r="E7" s="134">
        <v>0.6</v>
      </c>
      <c r="F7" s="6"/>
      <c r="G7" s="6"/>
      <c r="H7" s="6"/>
      <c r="I7" s="6"/>
      <c r="J7" s="6"/>
    </row>
    <row r="8" spans="1:10" ht="66">
      <c r="A8" s="25" t="s">
        <v>454</v>
      </c>
      <c r="B8" s="116" t="s">
        <v>455</v>
      </c>
      <c r="C8" s="113" t="s">
        <v>456</v>
      </c>
      <c r="D8" s="114" t="s">
        <v>457</v>
      </c>
      <c r="E8" s="134">
        <v>0.8</v>
      </c>
      <c r="F8" s="6"/>
      <c r="G8" s="6"/>
      <c r="H8" s="6"/>
      <c r="I8" s="6"/>
      <c r="J8" s="6"/>
    </row>
    <row r="9" spans="1:10" ht="66">
      <c r="A9" s="25" t="s">
        <v>458</v>
      </c>
      <c r="B9" s="117" t="s">
        <v>459</v>
      </c>
      <c r="C9" s="113" t="s">
        <v>460</v>
      </c>
      <c r="D9" s="114" t="s">
        <v>461</v>
      </c>
      <c r="E9" s="134">
        <v>1</v>
      </c>
      <c r="F9" s="6"/>
      <c r="G9" s="6"/>
      <c r="H9" s="6"/>
      <c r="I9" s="6"/>
      <c r="J9" s="6"/>
    </row>
    <row r="10" spans="1:10" ht="20.25">
      <c r="A10" s="25"/>
      <c r="B10" s="25"/>
      <c r="C10" s="26"/>
      <c r="D10" s="26"/>
      <c r="E10" s="133"/>
      <c r="F10" s="6"/>
      <c r="G10" s="6"/>
      <c r="H10" s="6"/>
      <c r="I10" s="6"/>
      <c r="J10" s="6"/>
    </row>
    <row r="11" spans="1:10" ht="60">
      <c r="A11" s="25"/>
      <c r="B11" s="24"/>
      <c r="C11" s="108" t="s">
        <v>441</v>
      </c>
      <c r="D11" s="108" t="s">
        <v>462</v>
      </c>
      <c r="E11" s="133"/>
      <c r="F11" s="6"/>
      <c r="G11" s="6"/>
      <c r="H11" s="6"/>
      <c r="I11" s="6"/>
      <c r="J11" s="6"/>
    </row>
    <row r="12" spans="1:10" ht="79.5" customHeight="1">
      <c r="A12" s="25"/>
      <c r="B12" s="109" t="s">
        <v>444</v>
      </c>
      <c r="C12" s="110" t="s">
        <v>445</v>
      </c>
      <c r="D12" s="138" t="s">
        <v>463</v>
      </c>
      <c r="E12" s="134">
        <v>0.2</v>
      </c>
      <c r="F12" s="6"/>
      <c r="G12" s="6"/>
      <c r="H12" s="6"/>
      <c r="I12" s="6"/>
      <c r="J12" s="6"/>
    </row>
    <row r="13" spans="1:10" ht="33">
      <c r="A13" s="25"/>
      <c r="B13" s="112" t="s">
        <v>447</v>
      </c>
      <c r="C13" s="113" t="s">
        <v>448</v>
      </c>
      <c r="D13" s="138" t="s">
        <v>464</v>
      </c>
      <c r="E13" s="134">
        <v>0.4</v>
      </c>
      <c r="F13" s="6"/>
      <c r="G13" s="6"/>
      <c r="H13" s="6"/>
      <c r="I13" s="6"/>
      <c r="J13" s="6"/>
    </row>
    <row r="14" spans="1:10" ht="33">
      <c r="A14" s="25"/>
      <c r="B14" s="115" t="s">
        <v>451</v>
      </c>
      <c r="C14" s="113" t="s">
        <v>452</v>
      </c>
      <c r="D14" s="138" t="s">
        <v>465</v>
      </c>
      <c r="E14" s="134">
        <v>0.6</v>
      </c>
      <c r="F14" s="6"/>
      <c r="G14" s="6"/>
      <c r="H14" s="6"/>
      <c r="I14" s="6"/>
      <c r="J14" s="6"/>
    </row>
    <row r="15" spans="1:10" ht="33">
      <c r="A15" s="25"/>
      <c r="B15" s="116" t="s">
        <v>455</v>
      </c>
      <c r="C15" s="113" t="s">
        <v>456</v>
      </c>
      <c r="D15" s="138" t="s">
        <v>466</v>
      </c>
      <c r="E15" s="134">
        <v>0.8</v>
      </c>
      <c r="F15" s="6"/>
      <c r="G15" s="6"/>
      <c r="H15" s="6"/>
      <c r="I15" s="6"/>
      <c r="J15" s="6"/>
    </row>
    <row r="16" spans="1:10" ht="46.5" customHeight="1">
      <c r="A16" s="25"/>
      <c r="B16" s="117" t="s">
        <v>459</v>
      </c>
      <c r="C16" s="113" t="s">
        <v>460</v>
      </c>
      <c r="D16" s="138" t="s">
        <v>467</v>
      </c>
      <c r="E16" s="134">
        <v>1</v>
      </c>
      <c r="F16" s="6"/>
      <c r="G16" s="6"/>
      <c r="H16" s="6"/>
      <c r="I16" s="6"/>
      <c r="J16" s="6"/>
    </row>
    <row r="17" spans="1:10" ht="20.25">
      <c r="A17" s="25"/>
      <c r="B17" s="25"/>
      <c r="C17" s="26"/>
      <c r="D17" s="26"/>
      <c r="E17" s="133"/>
      <c r="F17" s="6"/>
      <c r="G17" s="6"/>
      <c r="H17" s="6"/>
      <c r="I17" s="6"/>
      <c r="J17" s="6"/>
    </row>
    <row r="18" spans="1:10" ht="16.5">
      <c r="A18" s="25"/>
      <c r="B18" s="27"/>
      <c r="C18" s="27"/>
      <c r="D18" s="27"/>
      <c r="E18" s="133"/>
      <c r="F18" s="6"/>
      <c r="G18" s="6"/>
      <c r="H18" s="6"/>
      <c r="I18" s="6"/>
      <c r="J18" s="6"/>
    </row>
    <row r="19" spans="1:10" ht="60">
      <c r="A19" s="25"/>
      <c r="B19" s="24"/>
      <c r="C19" s="108" t="s">
        <v>441</v>
      </c>
      <c r="D19" s="108" t="s">
        <v>319</v>
      </c>
      <c r="E19" s="133"/>
      <c r="F19" s="6"/>
      <c r="G19" s="6"/>
      <c r="H19" s="6"/>
      <c r="I19" s="6"/>
      <c r="J19" s="6"/>
    </row>
    <row r="20" spans="1:10" ht="57.75" customHeight="1">
      <c r="A20" s="25"/>
      <c r="B20" s="109" t="s">
        <v>444</v>
      </c>
      <c r="C20" s="110" t="s">
        <v>445</v>
      </c>
      <c r="D20" s="138" t="s">
        <v>323</v>
      </c>
      <c r="E20" s="134">
        <v>0.2</v>
      </c>
      <c r="F20" s="6"/>
      <c r="G20" s="6"/>
      <c r="H20" s="6"/>
      <c r="I20" s="6"/>
      <c r="J20" s="6"/>
    </row>
    <row r="21" spans="1:10" ht="54" customHeight="1">
      <c r="A21" s="25"/>
      <c r="B21" s="112" t="s">
        <v>447</v>
      </c>
      <c r="C21" s="113" t="s">
        <v>448</v>
      </c>
      <c r="D21" s="138" t="s">
        <v>468</v>
      </c>
      <c r="E21" s="134">
        <v>0.4</v>
      </c>
      <c r="F21" s="6"/>
      <c r="G21" s="6"/>
      <c r="H21" s="6"/>
      <c r="I21" s="6"/>
      <c r="J21" s="6"/>
    </row>
    <row r="22" spans="1:10" ht="64.5" customHeight="1">
      <c r="A22" s="25"/>
      <c r="B22" s="115" t="s">
        <v>451</v>
      </c>
      <c r="C22" s="113" t="s">
        <v>452</v>
      </c>
      <c r="D22" s="138" t="s">
        <v>469</v>
      </c>
      <c r="E22" s="134">
        <v>0.6</v>
      </c>
      <c r="F22" s="6"/>
      <c r="G22" s="6"/>
      <c r="H22" s="6"/>
      <c r="I22" s="6"/>
      <c r="J22" s="6"/>
    </row>
    <row r="23" spans="1:10" ht="51.75" customHeight="1">
      <c r="A23" s="25"/>
      <c r="B23" s="116" t="s">
        <v>455</v>
      </c>
      <c r="C23" s="113" t="s">
        <v>456</v>
      </c>
      <c r="D23" s="138" t="s">
        <v>470</v>
      </c>
      <c r="E23" s="134">
        <v>0.8</v>
      </c>
      <c r="F23" s="6"/>
      <c r="G23" s="6"/>
      <c r="H23" s="6"/>
      <c r="I23" s="6"/>
      <c r="J23" s="6"/>
    </row>
    <row r="24" spans="1:10" ht="51.75" customHeight="1">
      <c r="A24" s="25"/>
      <c r="B24" s="117" t="s">
        <v>459</v>
      </c>
      <c r="C24" s="113" t="s">
        <v>460</v>
      </c>
      <c r="D24" s="138" t="s">
        <v>471</v>
      </c>
      <c r="E24" s="134">
        <v>1</v>
      </c>
      <c r="F24" s="6"/>
      <c r="G24" s="6"/>
      <c r="H24" s="6"/>
      <c r="I24" s="6"/>
      <c r="J24" s="6"/>
    </row>
    <row r="25" spans="1:10" ht="16.5">
      <c r="A25" s="25"/>
      <c r="B25" s="27"/>
      <c r="C25" s="27"/>
      <c r="D25" s="27"/>
      <c r="E25" s="133"/>
      <c r="F25" s="6"/>
      <c r="G25" s="6"/>
      <c r="H25" s="6"/>
      <c r="I25" s="6"/>
      <c r="J25" s="6"/>
    </row>
    <row r="26" spans="1:10" ht="16.5">
      <c r="A26" s="25"/>
      <c r="B26" s="27"/>
      <c r="C26" s="27"/>
      <c r="D26" s="27"/>
      <c r="E26" s="133"/>
      <c r="F26" s="6"/>
      <c r="G26" s="6"/>
      <c r="H26" s="6"/>
      <c r="I26" s="6"/>
      <c r="J26" s="6"/>
    </row>
    <row r="27" spans="1:10" ht="16.5">
      <c r="A27" s="25"/>
      <c r="B27" s="27"/>
      <c r="C27" s="27"/>
      <c r="D27" s="27"/>
      <c r="E27" s="133"/>
      <c r="F27" s="6"/>
      <c r="G27" s="6"/>
      <c r="H27" s="6"/>
      <c r="I27" s="6"/>
      <c r="J27" s="6"/>
    </row>
    <row r="28" spans="1:10" ht="16.5">
      <c r="A28" s="25"/>
      <c r="B28" s="27"/>
      <c r="C28" s="27"/>
      <c r="D28" s="27"/>
      <c r="E28" s="133"/>
      <c r="F28" s="6"/>
      <c r="G28" s="6"/>
      <c r="H28" s="6"/>
      <c r="I28" s="6"/>
      <c r="J28" s="6"/>
    </row>
    <row r="29" spans="1:10" ht="60">
      <c r="A29" s="25"/>
      <c r="B29" s="24"/>
      <c r="C29" s="108" t="s">
        <v>441</v>
      </c>
      <c r="D29" s="108" t="s">
        <v>472</v>
      </c>
      <c r="E29" s="133"/>
      <c r="F29" s="6"/>
      <c r="G29" s="6"/>
      <c r="H29" s="6"/>
      <c r="I29" s="6"/>
      <c r="J29" s="6"/>
    </row>
    <row r="30" spans="1:10" ht="75.75" customHeight="1">
      <c r="A30" s="25"/>
      <c r="B30" s="109" t="s">
        <v>444</v>
      </c>
      <c r="C30" s="110" t="s">
        <v>445</v>
      </c>
      <c r="D30" s="138" t="s">
        <v>311</v>
      </c>
      <c r="E30" s="134">
        <v>0.2</v>
      </c>
      <c r="F30" s="6"/>
      <c r="G30" s="6"/>
      <c r="H30" s="6"/>
      <c r="I30" s="6"/>
      <c r="J30" s="6"/>
    </row>
    <row r="31" spans="1:10" ht="65.25" customHeight="1">
      <c r="A31" s="25"/>
      <c r="B31" s="112" t="s">
        <v>447</v>
      </c>
      <c r="C31" s="113" t="s">
        <v>448</v>
      </c>
      <c r="D31" s="138" t="s">
        <v>473</v>
      </c>
      <c r="E31" s="134">
        <v>0.4</v>
      </c>
      <c r="F31" s="6"/>
      <c r="G31" s="6"/>
      <c r="H31" s="6"/>
      <c r="I31" s="6"/>
      <c r="J31" s="6"/>
    </row>
    <row r="32" spans="1:10" ht="57" customHeight="1">
      <c r="A32" s="25"/>
      <c r="B32" s="115" t="s">
        <v>451</v>
      </c>
      <c r="C32" s="113" t="s">
        <v>452</v>
      </c>
      <c r="D32" s="138" t="s">
        <v>474</v>
      </c>
      <c r="E32" s="134">
        <v>0.6</v>
      </c>
      <c r="F32" s="6"/>
      <c r="G32" s="6"/>
      <c r="H32" s="6"/>
      <c r="I32" s="6"/>
      <c r="J32" s="6"/>
    </row>
    <row r="33" spans="1:10" ht="66.75" customHeight="1">
      <c r="A33" s="25"/>
      <c r="B33" s="116" t="s">
        <v>455</v>
      </c>
      <c r="C33" s="113" t="s">
        <v>456</v>
      </c>
      <c r="D33" s="138" t="s">
        <v>475</v>
      </c>
      <c r="E33" s="134">
        <v>0.8</v>
      </c>
      <c r="F33" s="6"/>
      <c r="G33" s="6"/>
      <c r="H33" s="6"/>
      <c r="I33" s="6"/>
      <c r="J33" s="6"/>
    </row>
    <row r="34" spans="1:10" ht="79.5" customHeight="1">
      <c r="A34" s="25"/>
      <c r="B34" s="117" t="s">
        <v>459</v>
      </c>
      <c r="C34" s="113" t="s">
        <v>460</v>
      </c>
      <c r="D34" s="138" t="s">
        <v>476</v>
      </c>
      <c r="E34" s="134">
        <v>1</v>
      </c>
      <c r="F34" s="6"/>
      <c r="G34" s="6"/>
      <c r="H34" s="6"/>
      <c r="I34" s="6"/>
      <c r="J34" s="6"/>
    </row>
    <row r="35" spans="1:10">
      <c r="A35" s="25"/>
      <c r="B35" s="25"/>
      <c r="C35" s="25" t="s">
        <v>477</v>
      </c>
      <c r="D35" s="25" t="s">
        <v>478</v>
      </c>
      <c r="E35" s="133"/>
      <c r="F35" s="6"/>
      <c r="G35" s="6"/>
      <c r="H35" s="6"/>
      <c r="I35" s="6"/>
      <c r="J35" s="6"/>
    </row>
    <row r="36" spans="1:10">
      <c r="A36" s="25"/>
      <c r="B36" s="25"/>
      <c r="C36" s="25"/>
      <c r="D36" s="25"/>
      <c r="E36" s="133"/>
      <c r="F36" s="6"/>
      <c r="G36" s="6"/>
      <c r="H36" s="6"/>
      <c r="I36" s="6"/>
      <c r="J36" s="6"/>
    </row>
    <row r="37" spans="1:10">
      <c r="A37" s="25"/>
      <c r="B37" s="25"/>
      <c r="C37" s="25"/>
      <c r="D37" s="25"/>
      <c r="E37" s="133"/>
      <c r="F37" s="6"/>
      <c r="G37" s="6"/>
      <c r="H37" s="6"/>
      <c r="I37" s="6"/>
      <c r="J37" s="6"/>
    </row>
    <row r="38" spans="1:10" ht="60">
      <c r="A38" s="25"/>
      <c r="B38" s="24"/>
      <c r="C38" s="108" t="s">
        <v>441</v>
      </c>
      <c r="D38" s="108" t="s">
        <v>392</v>
      </c>
      <c r="E38" s="133"/>
      <c r="F38" s="6"/>
      <c r="G38" s="6"/>
      <c r="H38" s="6"/>
      <c r="I38" s="6"/>
      <c r="J38" s="6"/>
    </row>
    <row r="39" spans="1:10" ht="99">
      <c r="A39" s="25"/>
      <c r="B39" s="109" t="s">
        <v>444</v>
      </c>
      <c r="C39" s="110" t="s">
        <v>445</v>
      </c>
      <c r="D39" s="139" t="s">
        <v>479</v>
      </c>
      <c r="E39" s="134">
        <v>0.2</v>
      </c>
      <c r="F39" s="6"/>
      <c r="G39" s="6"/>
      <c r="H39" s="6"/>
      <c r="I39" s="6"/>
      <c r="J39" s="6"/>
    </row>
    <row r="40" spans="1:10" ht="99">
      <c r="A40" s="25"/>
      <c r="B40" s="112" t="s">
        <v>447</v>
      </c>
      <c r="C40" s="113" t="s">
        <v>448</v>
      </c>
      <c r="D40" s="139" t="s">
        <v>480</v>
      </c>
      <c r="E40" s="134">
        <v>0.4</v>
      </c>
      <c r="F40" s="6"/>
      <c r="G40" s="6"/>
      <c r="H40" s="6"/>
      <c r="I40" s="6"/>
      <c r="J40" s="6"/>
    </row>
    <row r="41" spans="1:10" ht="99">
      <c r="A41" s="25"/>
      <c r="B41" s="115" t="s">
        <v>451</v>
      </c>
      <c r="C41" s="113" t="s">
        <v>452</v>
      </c>
      <c r="D41" s="139" t="s">
        <v>481</v>
      </c>
      <c r="E41" s="134">
        <v>0.6</v>
      </c>
      <c r="F41" s="6"/>
      <c r="G41" s="6"/>
      <c r="H41" s="6"/>
      <c r="I41" s="6"/>
      <c r="J41" s="6"/>
    </row>
    <row r="42" spans="1:10" ht="99">
      <c r="A42" s="25"/>
      <c r="B42" s="116" t="s">
        <v>455</v>
      </c>
      <c r="C42" s="113" t="s">
        <v>456</v>
      </c>
      <c r="D42" s="139" t="s">
        <v>482</v>
      </c>
      <c r="E42" s="134">
        <v>0.8</v>
      </c>
      <c r="F42" s="6"/>
      <c r="G42" s="6"/>
      <c r="H42" s="6"/>
      <c r="I42" s="6"/>
      <c r="J42" s="6"/>
    </row>
    <row r="43" spans="1:10" ht="99">
      <c r="A43" s="25"/>
      <c r="B43" s="117" t="s">
        <v>459</v>
      </c>
      <c r="C43" s="113" t="s">
        <v>460</v>
      </c>
      <c r="D43" s="139" t="s">
        <v>483</v>
      </c>
      <c r="E43" s="134">
        <v>1</v>
      </c>
      <c r="F43" s="6"/>
      <c r="G43" s="6"/>
      <c r="H43" s="6"/>
      <c r="I43" s="6"/>
      <c r="J43" s="6"/>
    </row>
    <row r="44" spans="1:10">
      <c r="A44" s="25"/>
      <c r="B44" s="25"/>
      <c r="C44" s="25"/>
      <c r="D44" s="25"/>
      <c r="E44" s="133"/>
      <c r="F44" s="6"/>
      <c r="G44" s="6"/>
      <c r="H44" s="6"/>
      <c r="I44" s="6"/>
      <c r="J44" s="6"/>
    </row>
    <row r="45" spans="1:10" ht="56.25" customHeight="1">
      <c r="A45" s="25"/>
      <c r="B45" s="25"/>
      <c r="C45" s="25"/>
      <c r="D45" s="108" t="s">
        <v>484</v>
      </c>
      <c r="E45" s="133"/>
      <c r="F45" s="6"/>
      <c r="G45" s="6"/>
      <c r="H45" s="6"/>
      <c r="I45" s="6"/>
      <c r="J45" s="6"/>
    </row>
    <row r="46" spans="1:10" ht="94.5" customHeight="1">
      <c r="A46" s="25"/>
      <c r="B46" s="116" t="s">
        <v>455</v>
      </c>
      <c r="C46" s="25"/>
      <c r="D46" s="114" t="s">
        <v>485</v>
      </c>
      <c r="E46" s="134">
        <v>0.8</v>
      </c>
      <c r="F46" s="6"/>
      <c r="G46" s="6"/>
      <c r="H46" s="6"/>
      <c r="I46" s="6"/>
      <c r="J46" s="6"/>
    </row>
    <row r="47" spans="1:10" ht="105.75" customHeight="1">
      <c r="A47" s="25"/>
      <c r="B47" s="117" t="s">
        <v>459</v>
      </c>
      <c r="C47" s="26"/>
      <c r="D47" s="114" t="s">
        <v>486</v>
      </c>
      <c r="E47" s="134">
        <v>1</v>
      </c>
      <c r="F47" s="6"/>
      <c r="G47" s="6"/>
      <c r="H47" s="6"/>
      <c r="I47" s="6"/>
      <c r="J47" s="6"/>
    </row>
    <row r="48" spans="1:10">
      <c r="A48" s="25"/>
      <c r="B48" s="22"/>
      <c r="C48" s="22"/>
      <c r="D48" s="22"/>
      <c r="E48" s="133"/>
      <c r="F48" s="6"/>
      <c r="G48" s="6"/>
      <c r="H48" s="6"/>
      <c r="I48" s="6"/>
      <c r="J48" s="6"/>
    </row>
    <row r="49" spans="1:10">
      <c r="A49" s="25"/>
      <c r="B49" s="22"/>
      <c r="C49" s="22"/>
      <c r="D49" s="22"/>
      <c r="E49" s="133"/>
      <c r="F49" s="6"/>
      <c r="G49" s="6"/>
      <c r="H49" s="6"/>
      <c r="I49" s="6"/>
      <c r="J49" s="6"/>
    </row>
    <row r="50" spans="1:10" ht="20.25">
      <c r="A50" s="25"/>
      <c r="B50" s="25"/>
      <c r="C50" s="26"/>
      <c r="D50" s="26"/>
      <c r="E50" s="133"/>
      <c r="F50" s="6"/>
      <c r="G50" s="6"/>
      <c r="H50" s="6"/>
      <c r="I50" s="6"/>
      <c r="J50" s="6"/>
    </row>
    <row r="51" spans="1:10" ht="46.5" customHeight="1">
      <c r="A51" s="25"/>
      <c r="B51" s="25"/>
      <c r="C51" s="25"/>
      <c r="D51" s="108" t="s">
        <v>365</v>
      </c>
      <c r="E51" s="133"/>
      <c r="F51" s="6"/>
      <c r="G51" s="6"/>
      <c r="H51" s="6"/>
      <c r="I51" s="6"/>
      <c r="J51" s="6"/>
    </row>
    <row r="52" spans="1:10" ht="90" customHeight="1">
      <c r="A52" s="25"/>
      <c r="B52" s="116" t="s">
        <v>455</v>
      </c>
      <c r="C52" s="25"/>
      <c r="D52" s="114" t="s">
        <v>370</v>
      </c>
      <c r="E52" s="134">
        <v>0.8</v>
      </c>
      <c r="F52" s="6"/>
      <c r="G52" s="6"/>
      <c r="H52" s="6"/>
      <c r="I52" s="6"/>
      <c r="J52" s="6"/>
    </row>
    <row r="53" spans="1:10" ht="66">
      <c r="A53" s="25"/>
      <c r="B53" s="117" t="s">
        <v>459</v>
      </c>
      <c r="C53" s="26"/>
      <c r="D53" s="114" t="s">
        <v>487</v>
      </c>
      <c r="E53" s="134">
        <v>1</v>
      </c>
      <c r="F53" s="6"/>
      <c r="G53" s="6"/>
      <c r="H53" s="6"/>
      <c r="I53" s="6"/>
      <c r="J53" s="6"/>
    </row>
    <row r="54" spans="1:10" ht="20.25">
      <c r="A54" s="25"/>
      <c r="B54" s="25"/>
      <c r="C54" s="26"/>
      <c r="D54" s="26"/>
      <c r="E54" s="133"/>
      <c r="F54" s="6"/>
      <c r="G54" s="6"/>
      <c r="H54" s="6"/>
      <c r="I54" s="6"/>
      <c r="J54" s="6"/>
    </row>
    <row r="55" spans="1:10" ht="20.25">
      <c r="A55" s="25"/>
      <c r="B55" s="25"/>
      <c r="C55" s="26"/>
      <c r="D55" s="26"/>
      <c r="E55" s="133"/>
      <c r="F55" s="6"/>
      <c r="G55" s="6"/>
      <c r="H55" s="6"/>
      <c r="I55" s="6"/>
      <c r="J55" s="6"/>
    </row>
    <row r="56" spans="1:10" ht="20.25">
      <c r="A56" s="25"/>
      <c r="B56" s="25"/>
      <c r="C56" s="26"/>
      <c r="D56" s="26"/>
      <c r="E56" s="133"/>
      <c r="F56" s="6"/>
      <c r="G56" s="6"/>
      <c r="H56" s="6"/>
      <c r="I56" s="6"/>
      <c r="J56" s="6"/>
    </row>
    <row r="57" spans="1:10" ht="20.25">
      <c r="A57" s="25"/>
      <c r="B57" s="25"/>
      <c r="C57" s="26"/>
      <c r="D57" s="26"/>
      <c r="E57" s="133"/>
      <c r="F57" s="6"/>
      <c r="G57" s="6"/>
      <c r="H57" s="6"/>
      <c r="I57" s="6"/>
      <c r="J57" s="6"/>
    </row>
    <row r="58" spans="1:10" ht="20.25">
      <c r="A58" s="25"/>
      <c r="B58" s="25"/>
      <c r="C58" s="26"/>
      <c r="D58" s="26"/>
      <c r="E58" s="133"/>
      <c r="F58" s="6"/>
      <c r="G58" s="6"/>
      <c r="H58" s="6"/>
      <c r="I58" s="6"/>
      <c r="J58" s="6"/>
    </row>
    <row r="59" spans="1:10" ht="20.25">
      <c r="A59" s="25"/>
      <c r="B59" s="25"/>
      <c r="C59" s="26"/>
      <c r="D59" s="26"/>
      <c r="E59" s="133"/>
      <c r="F59" s="6"/>
      <c r="G59" s="6"/>
      <c r="H59" s="6"/>
      <c r="I59" s="6"/>
      <c r="J59" s="6"/>
    </row>
    <row r="60" spans="1:10" ht="20.25">
      <c r="A60" s="25"/>
      <c r="B60" s="25"/>
      <c r="C60" s="26"/>
      <c r="D60" s="26"/>
      <c r="E60" s="133"/>
      <c r="F60" s="6"/>
      <c r="G60" s="6"/>
      <c r="H60" s="6"/>
      <c r="I60" s="6"/>
      <c r="J60" s="6"/>
    </row>
    <row r="61" spans="1:10" ht="20.25">
      <c r="A61" s="25"/>
      <c r="B61" s="25"/>
      <c r="C61" s="26"/>
      <c r="D61" s="26"/>
      <c r="E61" s="133"/>
      <c r="F61" s="6"/>
      <c r="G61" s="6"/>
      <c r="H61" s="6"/>
      <c r="I61" s="6"/>
      <c r="J61" s="6"/>
    </row>
    <row r="62" spans="1:10" ht="20.25">
      <c r="A62" s="25"/>
      <c r="B62" s="25"/>
      <c r="C62" s="26"/>
      <c r="D62" s="26"/>
      <c r="E62" s="133"/>
      <c r="F62" s="6"/>
      <c r="G62" s="6"/>
      <c r="H62" s="6"/>
      <c r="I62" s="6"/>
      <c r="J62" s="6"/>
    </row>
    <row r="63" spans="1:10" ht="20.25">
      <c r="A63" s="25"/>
      <c r="B63" s="25"/>
      <c r="C63" s="26"/>
      <c r="D63" s="26"/>
      <c r="E63" s="133"/>
      <c r="F63" s="6"/>
      <c r="G63" s="6"/>
      <c r="H63" s="6"/>
      <c r="I63" s="6"/>
      <c r="J63" s="6"/>
    </row>
    <row r="64" spans="1:10" ht="20.25">
      <c r="A64" s="25"/>
      <c r="B64" s="25"/>
      <c r="C64" s="26"/>
      <c r="D64" s="26"/>
      <c r="E64" s="133"/>
      <c r="F64" s="6"/>
      <c r="G64" s="6"/>
      <c r="H64" s="6"/>
      <c r="I64" s="6"/>
      <c r="J64" s="6"/>
    </row>
    <row r="65" spans="1:10" ht="20.25">
      <c r="A65" s="25"/>
      <c r="B65" s="25"/>
      <c r="C65" s="26"/>
      <c r="D65" s="26"/>
      <c r="E65" s="133"/>
      <c r="F65" s="6"/>
      <c r="G65" s="6"/>
      <c r="H65" s="6"/>
      <c r="I65" s="6"/>
      <c r="J65" s="6"/>
    </row>
    <row r="66" spans="1:10" ht="20.25">
      <c r="A66" s="25"/>
      <c r="B66" s="25"/>
      <c r="C66" s="26"/>
      <c r="D66" s="26"/>
      <c r="E66" s="133"/>
      <c r="F66" s="6"/>
      <c r="G66" s="6"/>
      <c r="H66" s="6"/>
      <c r="I66" s="6"/>
      <c r="J66" s="6"/>
    </row>
    <row r="67" spans="1:10" ht="20.25">
      <c r="A67" s="25"/>
      <c r="B67" s="25"/>
      <c r="C67" s="26"/>
      <c r="D67" s="26"/>
      <c r="E67" s="133"/>
      <c r="F67" s="6"/>
      <c r="G67" s="6"/>
      <c r="H67" s="6"/>
      <c r="I67" s="6"/>
      <c r="J67" s="6"/>
    </row>
    <row r="68" spans="1:10" ht="20.25">
      <c r="A68" s="25"/>
      <c r="B68" s="25"/>
      <c r="C68" s="26"/>
      <c r="D68" s="26"/>
      <c r="E68" s="133"/>
      <c r="F68" s="6"/>
      <c r="G68" s="6"/>
      <c r="H68" s="6"/>
      <c r="I68" s="6"/>
      <c r="J68" s="6"/>
    </row>
    <row r="69" spans="1:10" ht="20.25">
      <c r="A69" s="25"/>
      <c r="B69" s="25"/>
      <c r="C69" s="26"/>
      <c r="D69" s="26"/>
      <c r="E69" s="133"/>
      <c r="F69" s="6"/>
      <c r="G69" s="6"/>
      <c r="H69" s="6"/>
      <c r="I69" s="6"/>
      <c r="J69" s="6"/>
    </row>
    <row r="70" spans="1:10" ht="20.25">
      <c r="A70" s="25"/>
      <c r="B70" s="25"/>
      <c r="C70" s="26"/>
      <c r="D70" s="26"/>
      <c r="E70" s="133"/>
      <c r="F70" s="6"/>
      <c r="G70" s="6"/>
      <c r="H70" s="6"/>
      <c r="I70" s="6"/>
      <c r="J70" s="6"/>
    </row>
    <row r="71" spans="1:10" ht="20.25">
      <c r="A71" s="25"/>
      <c r="B71" s="25"/>
      <c r="C71" s="26"/>
      <c r="D71" s="26"/>
      <c r="E71" s="133"/>
      <c r="F71" s="6"/>
      <c r="G71" s="6"/>
      <c r="H71" s="6"/>
      <c r="I71" s="6"/>
      <c r="J71" s="6"/>
    </row>
    <row r="72" spans="1:10" ht="20.25">
      <c r="A72" s="25"/>
      <c r="B72" s="25"/>
      <c r="C72" s="26"/>
      <c r="D72" s="26"/>
      <c r="E72" s="133"/>
      <c r="F72" s="6"/>
      <c r="G72" s="6"/>
      <c r="H72" s="6"/>
      <c r="I72" s="6"/>
      <c r="J72" s="6"/>
    </row>
    <row r="73" spans="1:10" ht="20.25">
      <c r="A73" s="25"/>
      <c r="B73" s="25"/>
      <c r="C73" s="26"/>
      <c r="D73" s="26"/>
      <c r="E73" s="133"/>
      <c r="F73" s="6"/>
      <c r="G73" s="6"/>
      <c r="H73" s="6"/>
      <c r="I73" s="6"/>
      <c r="J73" s="6"/>
    </row>
    <row r="74" spans="1:10" ht="20.25">
      <c r="A74" s="25"/>
      <c r="B74" s="25"/>
      <c r="C74" s="26"/>
      <c r="D74" s="26"/>
      <c r="E74" s="133"/>
      <c r="F74" s="6"/>
      <c r="G74" s="6"/>
      <c r="H74" s="6"/>
      <c r="I74" s="6"/>
      <c r="J74" s="6"/>
    </row>
    <row r="75" spans="1:10" ht="20.25">
      <c r="A75" s="25"/>
      <c r="B75" s="25"/>
      <c r="C75" s="26"/>
      <c r="D75" s="26"/>
      <c r="E75" s="133"/>
      <c r="F75" s="6"/>
      <c r="G75" s="6"/>
      <c r="H75" s="6"/>
      <c r="I75" s="6"/>
      <c r="J75" s="6"/>
    </row>
    <row r="76" spans="1:10" ht="20.25">
      <c r="A76" s="25"/>
      <c r="B76" s="25"/>
      <c r="C76" s="26"/>
      <c r="D76" s="26"/>
      <c r="E76" s="133"/>
      <c r="F76" s="6"/>
      <c r="G76" s="6"/>
      <c r="H76" s="6"/>
      <c r="I76" s="6"/>
      <c r="J76" s="6"/>
    </row>
    <row r="77" spans="1:10" ht="20.25">
      <c r="A77" s="25"/>
      <c r="B77" s="25"/>
      <c r="C77" s="26"/>
      <c r="D77" s="26"/>
      <c r="E77" s="133"/>
      <c r="F77" s="6"/>
      <c r="G77" s="6"/>
      <c r="H77" s="6"/>
      <c r="I77" s="6"/>
      <c r="J77" s="6"/>
    </row>
    <row r="78" spans="1:10" ht="20.25">
      <c r="A78" s="25"/>
      <c r="B78" s="25"/>
      <c r="C78" s="26"/>
      <c r="D78" s="26"/>
      <c r="E78" s="133"/>
      <c r="F78" s="6"/>
      <c r="G78" s="6"/>
      <c r="H78" s="6"/>
      <c r="I78" s="6"/>
      <c r="J78" s="6"/>
    </row>
    <row r="79" spans="1:10" ht="20.25">
      <c r="A79" s="25"/>
      <c r="B79" s="25"/>
      <c r="C79" s="26"/>
      <c r="D79" s="26"/>
      <c r="E79" s="133"/>
      <c r="F79" s="6"/>
      <c r="G79" s="6"/>
      <c r="H79" s="6"/>
      <c r="I79" s="6"/>
      <c r="J79" s="6"/>
    </row>
    <row r="80" spans="1:10" s="6" customFormat="1" ht="20.25">
      <c r="A80" s="25"/>
      <c r="B80" s="25"/>
      <c r="C80" s="26"/>
      <c r="D80" s="26"/>
      <c r="E80" s="133"/>
    </row>
    <row r="81" spans="1:5" s="6" customFormat="1" ht="20.25">
      <c r="A81" s="25"/>
      <c r="B81" s="25"/>
      <c r="C81" s="26"/>
      <c r="D81" s="26"/>
      <c r="E81" s="133"/>
    </row>
    <row r="82" spans="1:5" s="6" customFormat="1" ht="20.25">
      <c r="A82" s="25"/>
      <c r="B82" s="25"/>
      <c r="C82" s="26"/>
      <c r="D82" s="26"/>
      <c r="E82" s="133"/>
    </row>
    <row r="83" spans="1:5" s="6" customFormat="1" ht="20.25">
      <c r="A83" s="25"/>
      <c r="B83" s="25"/>
      <c r="C83" s="26"/>
      <c r="D83" s="26"/>
      <c r="E83" s="133"/>
    </row>
    <row r="84" spans="1:5" s="6" customFormat="1" ht="20.25">
      <c r="A84" s="25"/>
      <c r="B84" s="25"/>
      <c r="C84" s="26"/>
      <c r="D84" s="26"/>
      <c r="E84" s="133"/>
    </row>
    <row r="85" spans="1:5" s="6" customFormat="1" ht="20.25">
      <c r="A85" s="25"/>
      <c r="B85" s="25"/>
      <c r="C85" s="26"/>
      <c r="D85" s="26"/>
      <c r="E85" s="133"/>
    </row>
    <row r="86" spans="1:5" s="6" customFormat="1" ht="20.25">
      <c r="A86" s="25"/>
      <c r="B86" s="25"/>
      <c r="C86" s="26"/>
      <c r="D86" s="26"/>
      <c r="E86" s="133"/>
    </row>
    <row r="87" spans="1:5" s="6" customFormat="1" ht="20.25">
      <c r="A87" s="25"/>
      <c r="B87" s="25"/>
      <c r="C87" s="26"/>
      <c r="D87" s="26"/>
      <c r="E87" s="133"/>
    </row>
    <row r="88" spans="1:5" s="6" customFormat="1" ht="20.25">
      <c r="A88" s="25"/>
      <c r="B88" s="25"/>
      <c r="C88" s="26"/>
      <c r="D88" s="26"/>
      <c r="E88" s="133"/>
    </row>
    <row r="89" spans="1:5" s="6" customFormat="1" ht="20.25">
      <c r="A89" s="25"/>
      <c r="B89" s="25"/>
      <c r="C89" s="26"/>
      <c r="D89" s="26"/>
      <c r="E89" s="133"/>
    </row>
    <row r="90" spans="1:5" s="6" customFormat="1" ht="20.25">
      <c r="A90" s="25"/>
      <c r="B90" s="25"/>
      <c r="C90" s="26"/>
      <c r="D90" s="26"/>
      <c r="E90" s="133"/>
    </row>
    <row r="91" spans="1:5" s="6" customFormat="1" ht="20.25">
      <c r="A91" s="25"/>
      <c r="B91" s="25"/>
      <c r="C91" s="26"/>
      <c r="D91" s="26"/>
      <c r="E91" s="133"/>
    </row>
    <row r="92" spans="1:5" s="6" customFormat="1" ht="20.25">
      <c r="A92" s="25"/>
      <c r="B92" s="25"/>
      <c r="C92" s="26"/>
      <c r="D92" s="26"/>
      <c r="E92" s="133"/>
    </row>
    <row r="93" spans="1:5" s="6" customFormat="1" ht="20.25">
      <c r="A93" s="25"/>
      <c r="B93" s="25"/>
      <c r="C93" s="26"/>
      <c r="D93" s="26"/>
      <c r="E93" s="133"/>
    </row>
    <row r="94" spans="1:5" s="6" customFormat="1" ht="20.25">
      <c r="A94" s="25"/>
      <c r="B94" s="25"/>
      <c r="C94" s="26"/>
      <c r="D94" s="26"/>
      <c r="E94" s="133"/>
    </row>
    <row r="95" spans="1:5" s="6" customFormat="1" ht="20.25">
      <c r="A95" s="25"/>
      <c r="B95" s="25"/>
      <c r="C95" s="26"/>
      <c r="D95" s="26"/>
      <c r="E95" s="133"/>
    </row>
    <row r="96" spans="1:5" s="6" customFormat="1" ht="20.25">
      <c r="A96" s="25"/>
      <c r="B96" s="25"/>
      <c r="C96" s="26"/>
      <c r="D96" s="26"/>
      <c r="E96" s="133"/>
    </row>
    <row r="97" spans="1:5" s="6" customFormat="1" ht="20.25">
      <c r="A97" s="25"/>
      <c r="B97" s="25"/>
      <c r="C97" s="26"/>
      <c r="D97" s="26"/>
      <c r="E97" s="133"/>
    </row>
    <row r="98" spans="1:5" s="6" customFormat="1" ht="20.25">
      <c r="A98" s="25"/>
      <c r="B98" s="25"/>
      <c r="C98" s="26"/>
      <c r="D98" s="26"/>
      <c r="E98" s="133"/>
    </row>
    <row r="99" spans="1:5" s="6" customFormat="1" ht="20.25">
      <c r="A99" s="25"/>
      <c r="B99" s="25"/>
      <c r="C99" s="26"/>
      <c r="D99" s="26"/>
      <c r="E99" s="133"/>
    </row>
    <row r="100" spans="1:5" s="6" customFormat="1" ht="20.25">
      <c r="A100" s="25"/>
      <c r="B100" s="25"/>
      <c r="C100" s="26"/>
      <c r="D100" s="26"/>
      <c r="E100" s="133"/>
    </row>
    <row r="101" spans="1:5" s="6" customFormat="1" ht="20.25">
      <c r="A101" s="25"/>
      <c r="B101" s="25"/>
      <c r="C101" s="26"/>
      <c r="D101" s="26"/>
      <c r="E101" s="133"/>
    </row>
    <row r="102" spans="1:5" s="6" customFormat="1" ht="20.25">
      <c r="A102" s="25"/>
      <c r="B102" s="25"/>
      <c r="C102" s="26"/>
      <c r="D102" s="26"/>
      <c r="E102" s="133"/>
    </row>
    <row r="103" spans="1:5" s="6" customFormat="1" ht="20.25">
      <c r="A103" s="25"/>
      <c r="B103" s="25"/>
      <c r="C103" s="26"/>
      <c r="D103" s="26"/>
      <c r="E103" s="133"/>
    </row>
    <row r="104" spans="1:5" s="6" customFormat="1" ht="20.25">
      <c r="A104" s="25"/>
      <c r="B104" s="25"/>
      <c r="C104" s="26"/>
      <c r="D104" s="26"/>
      <c r="E104" s="133"/>
    </row>
    <row r="105" spans="1:5" s="6" customFormat="1" ht="20.25">
      <c r="A105" s="25"/>
      <c r="B105" s="25"/>
      <c r="C105" s="26"/>
      <c r="D105" s="26"/>
      <c r="E105" s="133"/>
    </row>
    <row r="106" spans="1:5" s="6" customFormat="1" ht="20.25">
      <c r="A106" s="25"/>
      <c r="B106" s="25"/>
      <c r="C106" s="26"/>
      <c r="D106" s="26"/>
      <c r="E106" s="133"/>
    </row>
    <row r="107" spans="1:5" s="6" customFormat="1" ht="20.25">
      <c r="A107" s="25"/>
      <c r="B107" s="25"/>
      <c r="C107" s="26"/>
      <c r="D107" s="26"/>
      <c r="E107" s="133"/>
    </row>
    <row r="108" spans="1:5" s="6" customFormat="1" ht="20.25">
      <c r="A108" s="25"/>
      <c r="B108" s="25"/>
      <c r="C108" s="26"/>
      <c r="D108" s="26"/>
      <c r="E108" s="133"/>
    </row>
    <row r="109" spans="1:5" s="6" customFormat="1" ht="20.25">
      <c r="A109" s="25"/>
      <c r="B109" s="25"/>
      <c r="C109" s="26"/>
      <c r="D109" s="26"/>
      <c r="E109" s="133"/>
    </row>
    <row r="110" spans="1:5" s="6" customFormat="1" ht="20.25">
      <c r="A110" s="25"/>
      <c r="B110" s="25"/>
      <c r="C110" s="26"/>
      <c r="D110" s="26"/>
      <c r="E110" s="133"/>
    </row>
    <row r="111" spans="1:5" s="6" customFormat="1" ht="20.25">
      <c r="A111" s="25"/>
      <c r="B111" s="25"/>
      <c r="C111" s="26"/>
      <c r="D111" s="26"/>
      <c r="E111" s="133"/>
    </row>
    <row r="112" spans="1:5" s="6" customFormat="1" ht="20.25">
      <c r="A112" s="25"/>
      <c r="B112" s="25"/>
      <c r="C112" s="26"/>
      <c r="D112" s="26"/>
      <c r="E112" s="133"/>
    </row>
    <row r="113" spans="1:5" s="6" customFormat="1" ht="20.25">
      <c r="A113" s="25"/>
      <c r="B113" s="25"/>
      <c r="C113" s="26"/>
      <c r="D113" s="26"/>
      <c r="E113" s="133"/>
    </row>
    <row r="114" spans="1:5" s="6" customFormat="1" ht="20.25">
      <c r="A114" s="25"/>
      <c r="B114" s="25"/>
      <c r="C114" s="26"/>
      <c r="D114" s="26"/>
      <c r="E114" s="133"/>
    </row>
    <row r="115" spans="1:5" s="6" customFormat="1" ht="20.25">
      <c r="A115" s="25"/>
      <c r="B115" s="25"/>
      <c r="C115" s="26"/>
      <c r="D115" s="26"/>
      <c r="E115" s="133"/>
    </row>
    <row r="116" spans="1:5" s="6" customFormat="1" ht="20.25">
      <c r="A116" s="25"/>
      <c r="B116" s="25"/>
      <c r="C116" s="26"/>
      <c r="D116" s="26"/>
      <c r="E116" s="133"/>
    </row>
    <row r="117" spans="1:5" s="6" customFormat="1" ht="20.25">
      <c r="A117" s="25"/>
      <c r="B117" s="25"/>
      <c r="C117" s="26"/>
      <c r="D117" s="26"/>
      <c r="E117" s="133"/>
    </row>
    <row r="118" spans="1:5" s="6" customFormat="1" ht="20.25">
      <c r="A118" s="25"/>
      <c r="B118" s="25"/>
      <c r="C118" s="26"/>
      <c r="D118" s="26"/>
      <c r="E118" s="133"/>
    </row>
    <row r="119" spans="1:5" s="6" customFormat="1" ht="20.25">
      <c r="A119" s="25"/>
      <c r="B119" s="25"/>
      <c r="C119" s="26"/>
      <c r="D119" s="26"/>
      <c r="E119" s="133"/>
    </row>
    <row r="120" spans="1:5" s="6" customFormat="1" ht="20.25">
      <c r="A120" s="25"/>
      <c r="B120" s="25"/>
      <c r="C120" s="26"/>
      <c r="D120" s="26"/>
      <c r="E120" s="133"/>
    </row>
    <row r="121" spans="1:5" s="6" customFormat="1" ht="20.25">
      <c r="A121" s="25"/>
      <c r="B121" s="25"/>
      <c r="C121" s="26"/>
      <c r="D121" s="26"/>
      <c r="E121" s="133"/>
    </row>
    <row r="122" spans="1:5" s="6" customFormat="1" ht="20.25">
      <c r="A122" s="25"/>
      <c r="B122" s="25"/>
      <c r="C122" s="26"/>
      <c r="D122" s="26"/>
      <c r="E122" s="133"/>
    </row>
    <row r="123" spans="1:5" s="6" customFormat="1" ht="20.25">
      <c r="A123" s="25"/>
      <c r="B123" s="25"/>
      <c r="C123" s="26"/>
      <c r="D123" s="26"/>
      <c r="E123" s="133"/>
    </row>
    <row r="124" spans="1:5" s="6" customFormat="1" ht="20.25">
      <c r="A124" s="25"/>
      <c r="B124" s="25"/>
      <c r="C124" s="26"/>
      <c r="D124" s="26"/>
      <c r="E124" s="133"/>
    </row>
    <row r="125" spans="1:5" s="6" customFormat="1" ht="20.25">
      <c r="A125" s="25"/>
      <c r="B125" s="25"/>
      <c r="C125" s="26"/>
      <c r="D125" s="26"/>
      <c r="E125" s="133"/>
    </row>
    <row r="126" spans="1:5" s="6" customFormat="1" ht="20.25">
      <c r="A126" s="25"/>
      <c r="B126" s="25"/>
      <c r="C126" s="26"/>
      <c r="D126" s="26"/>
      <c r="E126" s="133"/>
    </row>
    <row r="127" spans="1:5" s="6" customFormat="1" ht="20.25">
      <c r="A127" s="25"/>
      <c r="B127" s="25"/>
      <c r="C127" s="26"/>
      <c r="D127" s="26"/>
      <c r="E127" s="133"/>
    </row>
    <row r="128" spans="1:5" s="6" customFormat="1" ht="20.25">
      <c r="A128" s="25"/>
      <c r="B128" s="25"/>
      <c r="C128" s="26"/>
      <c r="D128" s="26"/>
      <c r="E128" s="133"/>
    </row>
    <row r="129" spans="1:5" s="6" customFormat="1" ht="20.25">
      <c r="A129" s="25"/>
      <c r="B129" s="25"/>
      <c r="C129" s="26"/>
      <c r="D129" s="26"/>
      <c r="E129" s="133"/>
    </row>
    <row r="130" spans="1:5" s="6" customFormat="1" ht="20.25">
      <c r="A130" s="25"/>
      <c r="B130" s="25"/>
      <c r="C130" s="26"/>
      <c r="D130" s="26"/>
      <c r="E130" s="133"/>
    </row>
    <row r="131" spans="1:5" s="6" customFormat="1" ht="20.25">
      <c r="A131" s="25"/>
      <c r="B131" s="25"/>
      <c r="C131" s="26"/>
      <c r="D131" s="26"/>
      <c r="E131" s="133"/>
    </row>
    <row r="132" spans="1:5" s="6" customFormat="1" ht="20.25">
      <c r="A132" s="25"/>
      <c r="B132" s="25"/>
      <c r="C132" s="26"/>
      <c r="D132" s="26"/>
      <c r="E132" s="133"/>
    </row>
    <row r="133" spans="1:5" s="6" customFormat="1" ht="20.25">
      <c r="A133" s="25"/>
      <c r="B133" s="25"/>
      <c r="C133" s="26"/>
      <c r="D133" s="26"/>
      <c r="E133" s="133"/>
    </row>
    <row r="134" spans="1:5" s="6" customFormat="1" ht="20.25">
      <c r="A134" s="25"/>
      <c r="B134" s="25"/>
      <c r="C134" s="26"/>
      <c r="D134" s="26"/>
      <c r="E134" s="133"/>
    </row>
    <row r="135" spans="1:5" s="6" customFormat="1" ht="20.25">
      <c r="A135" s="25"/>
      <c r="B135" s="25"/>
      <c r="C135" s="26"/>
      <c r="D135" s="26"/>
      <c r="E135" s="133"/>
    </row>
    <row r="136" spans="1:5" s="6" customFormat="1" ht="20.25">
      <c r="A136" s="25"/>
      <c r="B136" s="25"/>
      <c r="C136" s="26"/>
      <c r="D136" s="26"/>
      <c r="E136" s="133"/>
    </row>
    <row r="137" spans="1:5" s="6" customFormat="1" ht="20.25">
      <c r="A137" s="25"/>
      <c r="B137" s="25"/>
      <c r="C137" s="26"/>
      <c r="D137" s="26"/>
      <c r="E137" s="133"/>
    </row>
    <row r="138" spans="1:5" s="6" customFormat="1" ht="20.25">
      <c r="A138" s="25"/>
      <c r="B138" s="25"/>
      <c r="C138" s="26"/>
      <c r="D138" s="26"/>
      <c r="E138" s="133"/>
    </row>
    <row r="139" spans="1:5" s="6" customFormat="1" ht="20.25">
      <c r="A139" s="25"/>
      <c r="B139" s="25"/>
      <c r="C139" s="26"/>
      <c r="D139" s="26"/>
      <c r="E139" s="133"/>
    </row>
    <row r="140" spans="1:5" s="6" customFormat="1" ht="20.25">
      <c r="A140" s="25"/>
      <c r="B140" s="25"/>
      <c r="C140" s="26"/>
      <c r="D140" s="26"/>
      <c r="E140" s="133"/>
    </row>
    <row r="141" spans="1:5" s="6" customFormat="1" ht="20.25">
      <c r="A141" s="25"/>
      <c r="B141" s="25"/>
      <c r="C141" s="26"/>
      <c r="D141" s="26"/>
      <c r="E141" s="133"/>
    </row>
    <row r="142" spans="1:5" s="6" customFormat="1" ht="20.25">
      <c r="A142" s="25"/>
      <c r="B142" s="25"/>
      <c r="C142" s="26"/>
      <c r="D142" s="26"/>
      <c r="E142" s="133"/>
    </row>
    <row r="143" spans="1:5" s="6" customFormat="1" ht="20.25">
      <c r="A143" s="25"/>
      <c r="B143" s="25"/>
      <c r="C143" s="26"/>
      <c r="D143" s="26"/>
      <c r="E143" s="133"/>
    </row>
    <row r="144" spans="1:5" s="6" customFormat="1" ht="20.25">
      <c r="A144" s="25"/>
      <c r="B144" s="25"/>
      <c r="C144" s="26"/>
      <c r="D144" s="26"/>
      <c r="E144" s="133"/>
    </row>
    <row r="145" spans="1:5" s="6" customFormat="1" ht="20.25">
      <c r="A145" s="25"/>
      <c r="B145" s="25"/>
      <c r="C145" s="26"/>
      <c r="D145" s="26"/>
      <c r="E145" s="133"/>
    </row>
    <row r="146" spans="1:5" s="6" customFormat="1" ht="20.25">
      <c r="A146" s="25"/>
      <c r="B146" s="25"/>
      <c r="C146" s="26"/>
      <c r="D146" s="26"/>
      <c r="E146" s="133"/>
    </row>
    <row r="147" spans="1:5" s="6" customFormat="1" ht="20.25">
      <c r="A147" s="25"/>
      <c r="B147" s="25"/>
      <c r="C147" s="26"/>
      <c r="D147" s="26"/>
      <c r="E147" s="133"/>
    </row>
    <row r="148" spans="1:5" s="6" customFormat="1" ht="20.25">
      <c r="A148" s="25"/>
      <c r="B148" s="25"/>
      <c r="C148" s="26"/>
      <c r="D148" s="26"/>
      <c r="E148" s="133"/>
    </row>
    <row r="149" spans="1:5" s="6" customFormat="1" ht="20.25">
      <c r="A149" s="25"/>
      <c r="B149" s="25"/>
      <c r="C149" s="26"/>
      <c r="D149" s="26"/>
      <c r="E149" s="133"/>
    </row>
    <row r="150" spans="1:5" s="6" customFormat="1" ht="20.25">
      <c r="A150" s="25"/>
      <c r="B150" s="25"/>
      <c r="C150" s="26"/>
      <c r="D150" s="26"/>
      <c r="E150" s="133"/>
    </row>
    <row r="151" spans="1:5" s="6" customFormat="1" ht="20.25">
      <c r="A151" s="25"/>
      <c r="B151" s="25"/>
      <c r="C151" s="26"/>
      <c r="D151" s="26"/>
      <c r="E151" s="133"/>
    </row>
    <row r="152" spans="1:5" s="6" customFormat="1" ht="20.25">
      <c r="A152" s="25"/>
      <c r="B152" s="25"/>
      <c r="C152" s="26"/>
      <c r="D152" s="26"/>
      <c r="E152" s="133"/>
    </row>
    <row r="153" spans="1:5" s="6" customFormat="1" ht="20.25">
      <c r="A153" s="25"/>
      <c r="B153" s="25"/>
      <c r="C153" s="26"/>
      <c r="D153" s="26"/>
      <c r="E153" s="133"/>
    </row>
    <row r="154" spans="1:5" s="6" customFormat="1" ht="20.25">
      <c r="A154" s="25"/>
      <c r="B154" s="25"/>
      <c r="C154" s="26"/>
      <c r="D154" s="26"/>
      <c r="E154" s="133"/>
    </row>
    <row r="155" spans="1:5" s="6" customFormat="1" ht="20.25">
      <c r="A155" s="25"/>
      <c r="B155" s="25"/>
      <c r="C155" s="26"/>
      <c r="D155" s="26"/>
      <c r="E155" s="133"/>
    </row>
    <row r="156" spans="1:5" s="6" customFormat="1" ht="20.25">
      <c r="A156" s="25"/>
      <c r="B156" s="25"/>
      <c r="C156" s="26"/>
      <c r="D156" s="26"/>
      <c r="E156" s="133"/>
    </row>
    <row r="157" spans="1:5" s="6" customFormat="1" ht="20.25">
      <c r="A157" s="25"/>
      <c r="B157" s="25"/>
      <c r="C157" s="26"/>
      <c r="D157" s="26"/>
      <c r="E157" s="133"/>
    </row>
    <row r="158" spans="1:5" s="6" customFormat="1" ht="20.25">
      <c r="A158" s="25"/>
      <c r="B158" s="25"/>
      <c r="C158" s="26"/>
      <c r="D158" s="26"/>
      <c r="E158" s="133"/>
    </row>
    <row r="159" spans="1:5" s="6" customFormat="1" ht="20.25">
      <c r="A159" s="25"/>
      <c r="B159" s="25"/>
      <c r="C159" s="26"/>
      <c r="D159" s="26"/>
      <c r="E159" s="133"/>
    </row>
    <row r="160" spans="1:5" s="6" customFormat="1" ht="20.25">
      <c r="A160" s="25"/>
      <c r="B160" s="25"/>
      <c r="C160" s="26"/>
      <c r="D160" s="26"/>
      <c r="E160" s="133"/>
    </row>
    <row r="161" spans="1:5" s="6" customFormat="1" ht="20.25">
      <c r="A161" s="25"/>
      <c r="B161" s="25"/>
      <c r="C161" s="26"/>
      <c r="D161" s="26"/>
      <c r="E161" s="133"/>
    </row>
    <row r="162" spans="1:5" s="6" customFormat="1" ht="20.25">
      <c r="A162" s="25"/>
      <c r="B162" s="25"/>
      <c r="C162" s="26"/>
      <c r="D162" s="26"/>
      <c r="E162" s="133"/>
    </row>
    <row r="163" spans="1:5" s="6" customFormat="1" ht="20.25">
      <c r="A163" s="25"/>
      <c r="B163" s="25"/>
      <c r="C163" s="26"/>
      <c r="D163" s="26"/>
      <c r="E163" s="133"/>
    </row>
    <row r="164" spans="1:5" s="6" customFormat="1" ht="20.25">
      <c r="A164" s="25"/>
      <c r="B164" s="25"/>
      <c r="C164" s="26"/>
      <c r="D164" s="26"/>
      <c r="E164" s="133"/>
    </row>
    <row r="165" spans="1:5" s="6" customFormat="1" ht="20.25">
      <c r="A165" s="25"/>
      <c r="B165" s="25"/>
      <c r="C165" s="26"/>
      <c r="D165" s="26"/>
      <c r="E165" s="133"/>
    </row>
    <row r="166" spans="1:5" s="6" customFormat="1" ht="20.25">
      <c r="A166" s="25"/>
      <c r="B166" s="25"/>
      <c r="C166" s="26"/>
      <c r="D166" s="26"/>
      <c r="E166" s="133"/>
    </row>
    <row r="167" spans="1:5" s="6" customFormat="1" ht="20.25">
      <c r="A167" s="25"/>
      <c r="B167" s="25"/>
      <c r="C167" s="26"/>
      <c r="D167" s="26"/>
      <c r="E167" s="133"/>
    </row>
    <row r="168" spans="1:5" s="6" customFormat="1" ht="20.25">
      <c r="A168" s="25"/>
      <c r="B168" s="25"/>
      <c r="C168" s="26"/>
      <c r="D168" s="26"/>
      <c r="E168" s="133"/>
    </row>
    <row r="169" spans="1:5" s="6" customFormat="1" ht="20.25">
      <c r="A169" s="25"/>
      <c r="B169" s="25"/>
      <c r="C169" s="26"/>
      <c r="D169" s="26"/>
      <c r="E169" s="133"/>
    </row>
    <row r="170" spans="1:5" s="6" customFormat="1" ht="20.25">
      <c r="A170" s="25"/>
      <c r="B170" s="25"/>
      <c r="C170" s="26"/>
      <c r="D170" s="26"/>
      <c r="E170" s="133"/>
    </row>
    <row r="171" spans="1:5" s="6" customFormat="1" ht="20.25">
      <c r="A171" s="25"/>
      <c r="B171" s="25"/>
      <c r="C171" s="26"/>
      <c r="D171" s="26"/>
      <c r="E171" s="133"/>
    </row>
    <row r="172" spans="1:5" s="6" customFormat="1" ht="20.25">
      <c r="A172" s="25"/>
      <c r="B172" s="25"/>
      <c r="C172" s="26"/>
      <c r="D172" s="26"/>
      <c r="E172" s="133"/>
    </row>
    <row r="173" spans="1:5" s="6" customFormat="1" ht="20.25">
      <c r="A173" s="25"/>
      <c r="B173" s="25"/>
      <c r="C173" s="26"/>
      <c r="D173" s="26"/>
      <c r="E173" s="133"/>
    </row>
    <row r="174" spans="1:5" s="6" customFormat="1" ht="20.25">
      <c r="A174" s="25"/>
      <c r="B174" s="25"/>
      <c r="C174" s="26"/>
      <c r="D174" s="26"/>
      <c r="E174" s="133"/>
    </row>
    <row r="175" spans="1:5" s="6" customFormat="1" ht="20.25">
      <c r="A175" s="25"/>
      <c r="B175" s="25"/>
      <c r="C175" s="26"/>
      <c r="D175" s="26"/>
      <c r="E175" s="133"/>
    </row>
    <row r="176" spans="1:5" s="6" customFormat="1" ht="20.25">
      <c r="A176" s="25"/>
      <c r="B176" s="25"/>
      <c r="C176" s="26"/>
      <c r="D176" s="26"/>
      <c r="E176" s="133"/>
    </row>
    <row r="177" spans="1:5" s="6" customFormat="1" ht="20.25">
      <c r="A177" s="25"/>
      <c r="B177" s="25"/>
      <c r="C177" s="26"/>
      <c r="D177" s="26"/>
      <c r="E177" s="133"/>
    </row>
    <row r="178" spans="1:5" s="6" customFormat="1" ht="20.25">
      <c r="A178" s="25"/>
      <c r="B178" s="25"/>
      <c r="C178" s="26"/>
      <c r="D178" s="26"/>
      <c r="E178" s="133"/>
    </row>
    <row r="179" spans="1:5" s="6" customFormat="1" ht="20.25">
      <c r="A179" s="25"/>
      <c r="B179" s="25"/>
      <c r="C179" s="26"/>
      <c r="D179" s="26"/>
      <c r="E179" s="133"/>
    </row>
    <row r="180" spans="1:5" s="6" customFormat="1" ht="20.25">
      <c r="A180" s="25"/>
      <c r="B180" s="25"/>
      <c r="C180" s="26"/>
      <c r="D180" s="26"/>
      <c r="E180" s="133"/>
    </row>
    <row r="181" spans="1:5" s="6" customFormat="1" ht="20.25">
      <c r="A181" s="25"/>
      <c r="B181" s="25"/>
      <c r="C181" s="26"/>
      <c r="D181" s="26"/>
      <c r="E181" s="133"/>
    </row>
    <row r="182" spans="1:5" s="6" customFormat="1" ht="20.25">
      <c r="A182" s="25"/>
      <c r="B182" s="25"/>
      <c r="C182" s="26"/>
      <c r="D182" s="26"/>
      <c r="E182" s="133"/>
    </row>
    <row r="183" spans="1:5" s="6" customFormat="1" ht="20.25">
      <c r="A183" s="25"/>
      <c r="B183" s="25"/>
      <c r="C183" s="26"/>
      <c r="D183" s="26"/>
      <c r="E183" s="133"/>
    </row>
    <row r="184" spans="1:5" s="6" customFormat="1" ht="20.25">
      <c r="A184" s="25"/>
      <c r="B184" s="25"/>
      <c r="C184" s="26"/>
      <c r="D184" s="26"/>
      <c r="E184" s="133"/>
    </row>
    <row r="185" spans="1:5" s="6" customFormat="1" ht="20.25">
      <c r="A185" s="25"/>
      <c r="B185" s="25"/>
      <c r="C185" s="26"/>
      <c r="D185" s="26"/>
      <c r="E185" s="133"/>
    </row>
    <row r="186" spans="1:5" s="6" customFormat="1" ht="20.25">
      <c r="A186" s="25"/>
      <c r="B186" s="25"/>
      <c r="C186" s="26"/>
      <c r="D186" s="26"/>
      <c r="E186" s="133"/>
    </row>
    <row r="187" spans="1:5" s="6" customFormat="1" ht="20.25">
      <c r="A187" s="25"/>
      <c r="B187" s="25"/>
      <c r="C187" s="26"/>
      <c r="D187" s="26"/>
      <c r="E187" s="133"/>
    </row>
    <row r="188" spans="1:5" s="6" customFormat="1" ht="20.25">
      <c r="A188" s="25"/>
      <c r="B188" s="25"/>
      <c r="C188" s="26"/>
      <c r="D188" s="26"/>
      <c r="E188" s="133"/>
    </row>
    <row r="189" spans="1:5" s="6" customFormat="1" ht="20.25">
      <c r="A189" s="25"/>
      <c r="B189" s="25"/>
      <c r="C189" s="26"/>
      <c r="D189" s="26"/>
      <c r="E189" s="133"/>
    </row>
    <row r="190" spans="1:5" s="6" customFormat="1" ht="20.25">
      <c r="A190" s="25"/>
      <c r="B190" s="25"/>
      <c r="C190" s="26"/>
      <c r="D190" s="26"/>
      <c r="E190" s="133"/>
    </row>
    <row r="191" spans="1:5" s="6" customFormat="1" ht="20.25">
      <c r="A191" s="25"/>
      <c r="B191" s="25"/>
      <c r="C191" s="26"/>
      <c r="D191" s="26"/>
      <c r="E191" s="133"/>
    </row>
    <row r="192" spans="1:5" s="6" customFormat="1" ht="20.25">
      <c r="A192" s="25"/>
      <c r="B192" s="25"/>
      <c r="C192" s="26"/>
      <c r="D192" s="26"/>
      <c r="E192" s="133"/>
    </row>
    <row r="193" spans="1:5" s="6" customFormat="1" ht="20.25">
      <c r="A193" s="25"/>
      <c r="B193" s="25"/>
      <c r="C193" s="26"/>
      <c r="D193" s="26"/>
      <c r="E193" s="133"/>
    </row>
    <row r="194" spans="1:5" s="6" customFormat="1" ht="20.25">
      <c r="A194" s="25"/>
      <c r="B194" s="25"/>
      <c r="C194" s="26"/>
      <c r="D194" s="26"/>
      <c r="E194" s="133"/>
    </row>
    <row r="195" spans="1:5" s="6" customFormat="1" ht="20.25">
      <c r="A195" s="25"/>
      <c r="B195" s="25"/>
      <c r="C195" s="26"/>
      <c r="D195" s="26"/>
      <c r="E195" s="133"/>
    </row>
    <row r="196" spans="1:5" s="6" customFormat="1" ht="20.25">
      <c r="A196" s="25"/>
      <c r="B196" s="25"/>
      <c r="C196" s="26"/>
      <c r="D196" s="26"/>
      <c r="E196" s="133"/>
    </row>
    <row r="197" spans="1:5" s="6" customFormat="1" ht="20.25">
      <c r="A197" s="25"/>
      <c r="B197" s="25"/>
      <c r="C197" s="26"/>
      <c r="D197" s="26"/>
      <c r="E197" s="133"/>
    </row>
    <row r="198" spans="1:5" s="6" customFormat="1" ht="20.25">
      <c r="A198" s="25"/>
      <c r="B198" s="25"/>
      <c r="C198" s="26"/>
      <c r="D198" s="26"/>
      <c r="E198" s="133"/>
    </row>
    <row r="199" spans="1:5" s="6" customFormat="1" ht="20.25">
      <c r="A199" s="25"/>
      <c r="B199" s="25"/>
      <c r="C199" s="26"/>
      <c r="D199" s="26"/>
      <c r="E199" s="133"/>
    </row>
    <row r="200" spans="1:5" s="6" customFormat="1" ht="20.25">
      <c r="A200" s="25"/>
      <c r="B200" s="25"/>
      <c r="C200" s="26"/>
      <c r="D200" s="26"/>
      <c r="E200" s="133"/>
    </row>
    <row r="201" spans="1:5" s="6" customFormat="1" ht="20.25">
      <c r="A201" s="25"/>
      <c r="B201" s="25"/>
      <c r="C201" s="26"/>
      <c r="D201" s="26"/>
      <c r="E201" s="133"/>
    </row>
    <row r="202" spans="1:5" s="6" customFormat="1" ht="20.25">
      <c r="A202" s="25"/>
      <c r="B202" s="25"/>
      <c r="C202" s="26"/>
      <c r="D202" s="26"/>
      <c r="E202" s="133"/>
    </row>
    <row r="203" spans="1:5" s="6" customFormat="1" ht="20.25">
      <c r="A203" s="25"/>
      <c r="B203" s="25"/>
      <c r="C203" s="26"/>
      <c r="D203" s="26"/>
      <c r="E203" s="133"/>
    </row>
    <row r="204" spans="1:5" s="6" customFormat="1" ht="20.25">
      <c r="A204" s="25"/>
      <c r="B204" s="25"/>
      <c r="C204" s="26"/>
      <c r="D204" s="26"/>
      <c r="E204" s="133"/>
    </row>
    <row r="205" spans="1:5" s="6" customFormat="1" ht="20.25">
      <c r="A205" s="25"/>
      <c r="B205" s="25"/>
      <c r="C205" s="26"/>
      <c r="D205" s="26"/>
      <c r="E205" s="133"/>
    </row>
    <row r="206" spans="1:5" s="6" customFormat="1" ht="20.25">
      <c r="A206" s="25"/>
      <c r="B206" s="25"/>
      <c r="C206" s="26"/>
      <c r="D206" s="26"/>
      <c r="E206" s="133"/>
    </row>
    <row r="207" spans="1:5" s="6" customFormat="1" ht="20.25">
      <c r="A207" s="25"/>
      <c r="B207" s="25"/>
      <c r="C207" s="26"/>
      <c r="D207" s="26"/>
      <c r="E207" s="133"/>
    </row>
    <row r="208" spans="1:5" s="6" customFormat="1" ht="20.25">
      <c r="A208" s="25"/>
      <c r="B208" s="25"/>
      <c r="C208" s="26"/>
      <c r="D208" s="26"/>
      <c r="E208" s="133"/>
    </row>
    <row r="209" spans="1:5" s="6" customFormat="1" ht="20.25">
      <c r="A209" s="25"/>
      <c r="B209" s="25"/>
      <c r="C209" s="26"/>
      <c r="D209" s="26"/>
      <c r="E209" s="133"/>
    </row>
    <row r="210" spans="1:5" s="6" customFormat="1" ht="20.25">
      <c r="A210" s="25"/>
      <c r="B210" s="25"/>
      <c r="C210" s="26"/>
      <c r="D210" s="26"/>
      <c r="E210" s="133"/>
    </row>
    <row r="211" spans="1:5" s="6" customFormat="1" ht="20.25">
      <c r="A211" s="25"/>
      <c r="B211" s="25"/>
      <c r="C211" s="26"/>
      <c r="D211" s="26"/>
      <c r="E211" s="133"/>
    </row>
    <row r="212" spans="1:5" s="6" customFormat="1" ht="20.25">
      <c r="A212" s="25"/>
      <c r="B212" s="25"/>
      <c r="C212" s="26"/>
      <c r="D212" s="26"/>
      <c r="E212" s="133"/>
    </row>
    <row r="213" spans="1:5" s="6" customFormat="1" ht="20.25">
      <c r="A213" s="25"/>
      <c r="B213" s="25"/>
      <c r="C213" s="26"/>
      <c r="D213" s="26"/>
      <c r="E213" s="133"/>
    </row>
    <row r="214" spans="1:5" s="6" customFormat="1" ht="20.25">
      <c r="A214" s="25"/>
      <c r="B214" s="25"/>
      <c r="C214" s="26"/>
      <c r="D214" s="26"/>
      <c r="E214" s="133"/>
    </row>
    <row r="215" spans="1:5" s="6" customFormat="1" ht="20.25">
      <c r="A215" s="25"/>
      <c r="B215" s="25"/>
      <c r="C215" s="26"/>
      <c r="D215" s="26"/>
      <c r="E215" s="133"/>
    </row>
    <row r="216" spans="1:5" s="6" customFormat="1" ht="20.25">
      <c r="A216" s="25"/>
      <c r="B216" s="25"/>
      <c r="C216" s="26"/>
      <c r="D216" s="26"/>
      <c r="E216" s="133"/>
    </row>
    <row r="217" spans="1:5" s="6" customFormat="1" ht="20.25">
      <c r="A217" s="25"/>
      <c r="B217" s="25"/>
      <c r="C217" s="26"/>
      <c r="D217" s="26"/>
      <c r="E217" s="133"/>
    </row>
    <row r="218" spans="1:5" s="6" customFormat="1" ht="20.25">
      <c r="A218" s="25"/>
      <c r="B218" s="25"/>
      <c r="C218" s="26"/>
      <c r="D218" s="26"/>
      <c r="E218" s="133"/>
    </row>
    <row r="219" spans="1:5" s="6" customFormat="1" ht="20.25">
      <c r="A219" s="25"/>
      <c r="B219" s="25"/>
      <c r="C219" s="26"/>
      <c r="D219" s="26"/>
      <c r="E219" s="133"/>
    </row>
    <row r="220" spans="1:5" s="6" customFormat="1" ht="20.25">
      <c r="A220" s="25"/>
      <c r="B220" s="25"/>
      <c r="C220" s="26"/>
      <c r="D220" s="26"/>
      <c r="E220" s="133"/>
    </row>
    <row r="221" spans="1:5" s="6" customFormat="1" ht="20.25">
      <c r="A221" s="25"/>
      <c r="B221" s="25"/>
      <c r="C221" s="26"/>
      <c r="D221" s="26"/>
      <c r="E221" s="133"/>
    </row>
    <row r="222" spans="1:5" s="6" customFormat="1" ht="20.25">
      <c r="A222" s="25"/>
      <c r="B222" s="25"/>
      <c r="C222" s="26"/>
      <c r="D222" s="26"/>
      <c r="E222" s="133"/>
    </row>
    <row r="223" spans="1:5" s="6" customFormat="1" ht="20.25">
      <c r="A223" s="25"/>
      <c r="B223" s="25"/>
      <c r="C223" s="26"/>
      <c r="D223" s="26"/>
      <c r="E223" s="133"/>
    </row>
    <row r="224" spans="1:5" s="6" customFormat="1" ht="20.25">
      <c r="A224" s="25"/>
      <c r="B224" s="25"/>
      <c r="C224" s="26"/>
      <c r="D224" s="26"/>
      <c r="E224" s="133"/>
    </row>
    <row r="225" spans="1:7" s="6" customFormat="1" ht="20.25">
      <c r="A225" s="25"/>
      <c r="B225" s="25"/>
      <c r="C225" s="26"/>
      <c r="D225" s="26"/>
      <c r="E225" s="133"/>
    </row>
    <row r="226" spans="1:7" s="6" customFormat="1" ht="20.25">
      <c r="A226" s="25"/>
      <c r="B226" s="25"/>
      <c r="C226" s="26"/>
      <c r="D226" s="26"/>
      <c r="E226" s="133"/>
    </row>
    <row r="227" spans="1:7" s="6" customFormat="1" ht="20.25">
      <c r="A227" s="25"/>
      <c r="B227" s="25"/>
      <c r="C227" s="26"/>
      <c r="D227" s="26"/>
      <c r="E227" s="133"/>
    </row>
    <row r="228" spans="1:7" s="6" customFormat="1" ht="20.25">
      <c r="A228" s="25"/>
      <c r="B228" s="25"/>
      <c r="C228" s="26"/>
      <c r="D228" s="26"/>
      <c r="E228" s="133"/>
    </row>
    <row r="229" spans="1:7" s="6" customFormat="1" ht="20.25">
      <c r="A229" s="25"/>
      <c r="B229" s="25"/>
      <c r="C229" s="26"/>
      <c r="D229" s="26"/>
      <c r="E229" s="133"/>
    </row>
    <row r="230" spans="1:7" s="6" customFormat="1" ht="20.25">
      <c r="A230" s="25"/>
      <c r="B230" s="25"/>
      <c r="C230" s="26"/>
      <c r="D230" s="26"/>
      <c r="E230" s="133"/>
    </row>
    <row r="231" spans="1:7" ht="20.25">
      <c r="A231" s="25"/>
      <c r="B231" s="28"/>
      <c r="C231" s="29"/>
      <c r="D231" s="29"/>
    </row>
    <row r="232" spans="1:7" ht="20.25">
      <c r="A232" s="25"/>
      <c r="B232" s="28"/>
      <c r="C232" s="29"/>
      <c r="D232" s="29"/>
    </row>
    <row r="233" spans="1:7" ht="20.25">
      <c r="A233" s="25"/>
      <c r="B233" s="28"/>
      <c r="C233" s="29"/>
      <c r="D233" s="29"/>
    </row>
    <row r="234" spans="1:7" ht="20.25">
      <c r="A234" s="25"/>
      <c r="B234" s="28"/>
      <c r="C234" s="29"/>
      <c r="D234" s="29"/>
    </row>
    <row r="235" spans="1:7" ht="20.25">
      <c r="A235" s="25"/>
      <c r="B235" s="28"/>
      <c r="C235" s="29"/>
      <c r="D235" s="29"/>
    </row>
    <row r="236" spans="1:7">
      <c r="A236" s="6"/>
      <c r="B236" s="28"/>
      <c r="C236" s="28"/>
      <c r="D236" s="28"/>
    </row>
    <row r="237" spans="1:7" ht="20.25">
      <c r="A237" s="6"/>
      <c r="B237" s="30" t="s">
        <v>488</v>
      </c>
      <c r="C237" s="30" t="s">
        <v>489</v>
      </c>
      <c r="D237" t="s">
        <v>488</v>
      </c>
      <c r="E237" s="128" t="s">
        <v>489</v>
      </c>
    </row>
    <row r="238" spans="1:7" ht="21">
      <c r="A238" s="6"/>
      <c r="B238" s="31" t="s">
        <v>490</v>
      </c>
      <c r="C238" s="31" t="s">
        <v>491</v>
      </c>
      <c r="D238" t="s">
        <v>490</v>
      </c>
      <c r="F238" t="s">
        <v>490</v>
      </c>
      <c r="G238" t="e">
        <f>IF(NOT(ISERROR(MATCH(F238,_xlfn.ANCHORARRAY(B249),0))),#REF!&amp;"Por favor no seleccionar los criterios de impacto",F238)</f>
        <v>#REF!</v>
      </c>
    </row>
    <row r="239" spans="1:7" ht="21">
      <c r="A239" s="6"/>
      <c r="B239" s="31" t="s">
        <v>490</v>
      </c>
      <c r="C239" s="31" t="s">
        <v>448</v>
      </c>
      <c r="E239" s="128" t="s">
        <v>491</v>
      </c>
    </row>
    <row r="240" spans="1:7" ht="21">
      <c r="A240" s="6"/>
      <c r="B240" s="31" t="s">
        <v>490</v>
      </c>
      <c r="C240" s="31" t="s">
        <v>452</v>
      </c>
      <c r="E240" s="128" t="s">
        <v>448</v>
      </c>
    </row>
    <row r="241" spans="1:5" ht="21">
      <c r="A241" s="6"/>
      <c r="B241" s="31" t="s">
        <v>490</v>
      </c>
      <c r="C241" s="31" t="s">
        <v>456</v>
      </c>
      <c r="E241" s="128" t="s">
        <v>452</v>
      </c>
    </row>
    <row r="242" spans="1:5" ht="21">
      <c r="A242" s="6"/>
      <c r="B242" s="31" t="s">
        <v>490</v>
      </c>
      <c r="C242" s="31" t="s">
        <v>460</v>
      </c>
      <c r="E242" s="128" t="s">
        <v>456</v>
      </c>
    </row>
    <row r="243" spans="1:5" ht="21">
      <c r="A243" s="6"/>
      <c r="B243" s="31" t="s">
        <v>442</v>
      </c>
      <c r="C243" s="31" t="s">
        <v>446</v>
      </c>
      <c r="E243" s="128" t="s">
        <v>460</v>
      </c>
    </row>
    <row r="244" spans="1:5" ht="21">
      <c r="A244" s="6"/>
      <c r="B244" s="31" t="s">
        <v>442</v>
      </c>
      <c r="C244" s="31" t="s">
        <v>492</v>
      </c>
      <c r="D244" t="s">
        <v>442</v>
      </c>
    </row>
    <row r="245" spans="1:5" ht="21">
      <c r="A245" s="6"/>
      <c r="B245" s="31" t="s">
        <v>442</v>
      </c>
      <c r="C245" s="31" t="s">
        <v>453</v>
      </c>
      <c r="E245" s="128" t="s">
        <v>446</v>
      </c>
    </row>
    <row r="246" spans="1:5" ht="21">
      <c r="A246" s="6"/>
      <c r="B246" s="31" t="s">
        <v>442</v>
      </c>
      <c r="C246" s="31" t="s">
        <v>493</v>
      </c>
      <c r="E246" s="128" t="s">
        <v>492</v>
      </c>
    </row>
    <row r="247" spans="1:5" ht="21">
      <c r="A247" s="6"/>
      <c r="B247" s="31" t="s">
        <v>442</v>
      </c>
      <c r="C247" s="31" t="s">
        <v>461</v>
      </c>
      <c r="E247" s="128" t="s">
        <v>453</v>
      </c>
    </row>
    <row r="248" spans="1:5">
      <c r="A248" s="6"/>
      <c r="B248" s="32"/>
      <c r="C248" s="32"/>
      <c r="E248" s="128" t="s">
        <v>493</v>
      </c>
    </row>
    <row r="249" spans="1:5">
      <c r="A249" s="6"/>
      <c r="B249" s="32" t="str" cm="1">
        <f t="array" ref="B249:B251">_xlfn.UNIQUE(Tabla13[[#All],[Criterios]])</f>
        <v>Criterios</v>
      </c>
      <c r="C249" s="32"/>
      <c r="E249" s="128" t="s">
        <v>461</v>
      </c>
    </row>
    <row r="250" spans="1:5">
      <c r="A250" s="6"/>
      <c r="B250" s="32" t="str">
        <v>Afectación Económica o presupuestal</v>
      </c>
      <c r="C250" s="32"/>
    </row>
    <row r="251" spans="1:5">
      <c r="B251" s="32" t="str">
        <v>Pérdida Reputacional</v>
      </c>
      <c r="C251" s="32"/>
    </row>
    <row r="252" spans="1:5">
      <c r="B252" s="33"/>
      <c r="C252" s="33"/>
    </row>
    <row r="253" spans="1:5">
      <c r="B253" s="33"/>
      <c r="C253" s="33"/>
    </row>
    <row r="254" spans="1:5">
      <c r="B254" s="33"/>
      <c r="C254" s="33"/>
    </row>
    <row r="255" spans="1:5">
      <c r="B255" s="33"/>
      <c r="C255" s="33"/>
      <c r="D255" s="33"/>
    </row>
    <row r="256" spans="1:5">
      <c r="B256" s="33"/>
      <c r="C256" s="33"/>
      <c r="D256" s="33"/>
    </row>
    <row r="257" spans="2:4">
      <c r="B257" s="33"/>
      <c r="C257" s="33"/>
      <c r="D257" s="33"/>
    </row>
    <row r="258" spans="2:4">
      <c r="B258" s="33"/>
      <c r="C258" s="33"/>
      <c r="D258" s="33"/>
    </row>
    <row r="259" spans="2:4">
      <c r="B259" s="33"/>
      <c r="C259" s="33"/>
      <c r="D259" s="33"/>
    </row>
    <row r="260" spans="2:4">
      <c r="B260" s="33"/>
      <c r="C260" s="33"/>
      <c r="D260" s="33"/>
    </row>
  </sheetData>
  <mergeCells count="1">
    <mergeCell ref="B2:E2"/>
  </mergeCells>
  <dataValidations count="1">
    <dataValidation type="list" allowBlank="1" showInputMessage="1" showErrorMessage="1" sqref="F238" xr:uid="{00000000-0002-0000-0700-000000000000}">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Z61"/>
  <sheetViews>
    <sheetView topLeftCell="J4" workbookViewId="0">
      <selection activeCell="Q15" sqref="Q15"/>
    </sheetView>
  </sheetViews>
  <sheetFormatPr defaultColWidth="11.42578125" defaultRowHeight="15"/>
  <cols>
    <col min="2" max="2" width="25.5703125" customWidth="1"/>
    <col min="6" max="6" width="27.42578125" customWidth="1"/>
    <col min="7" max="7" width="24.7109375" style="130" customWidth="1"/>
    <col min="8" max="8" width="11.42578125" style="130"/>
    <col min="9" max="9" width="18.28515625" style="130" customWidth="1"/>
    <col min="10" max="12" width="11.42578125" style="130"/>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30" t="s">
        <v>272</v>
      </c>
      <c r="H1" s="130" t="s">
        <v>265</v>
      </c>
    </row>
    <row r="4" spans="2:26">
      <c r="B4" t="s">
        <v>494</v>
      </c>
      <c r="C4" t="s">
        <v>495</v>
      </c>
      <c r="F4" t="s">
        <v>293</v>
      </c>
      <c r="G4" s="129" t="s">
        <v>496</v>
      </c>
      <c r="H4" s="129">
        <v>0.2</v>
      </c>
      <c r="I4" s="129"/>
      <c r="K4" s="129"/>
      <c r="Q4" t="s">
        <v>497</v>
      </c>
      <c r="R4" s="129">
        <v>0.5</v>
      </c>
      <c r="S4" s="130" t="s">
        <v>432</v>
      </c>
      <c r="T4" s="129">
        <v>0.3</v>
      </c>
      <c r="U4" s="130" t="s">
        <v>447</v>
      </c>
      <c r="V4" s="129">
        <v>0.4</v>
      </c>
      <c r="W4" s="130" t="s">
        <v>450</v>
      </c>
    </row>
    <row r="5" spans="2:26">
      <c r="B5" t="s">
        <v>498</v>
      </c>
      <c r="C5" t="s">
        <v>495</v>
      </c>
      <c r="F5" t="s">
        <v>379</v>
      </c>
      <c r="G5" s="129" t="s">
        <v>496</v>
      </c>
      <c r="H5" s="129">
        <v>0.2</v>
      </c>
      <c r="I5" s="129"/>
      <c r="K5" s="129"/>
      <c r="Q5" t="s">
        <v>499</v>
      </c>
      <c r="R5" s="129">
        <v>0.45</v>
      </c>
      <c r="S5" s="130" t="s">
        <v>432</v>
      </c>
      <c r="T5" s="129">
        <v>0.36</v>
      </c>
      <c r="U5" s="130" t="s">
        <v>447</v>
      </c>
      <c r="V5" s="129">
        <v>0.4</v>
      </c>
      <c r="W5" s="130" t="s">
        <v>450</v>
      </c>
    </row>
    <row r="6" spans="2:26">
      <c r="B6" t="s">
        <v>500</v>
      </c>
      <c r="C6" t="s">
        <v>450</v>
      </c>
      <c r="F6" t="s">
        <v>501</v>
      </c>
      <c r="G6" s="129" t="s">
        <v>434</v>
      </c>
      <c r="H6" s="129">
        <v>0.6</v>
      </c>
      <c r="I6" s="129" t="s">
        <v>502</v>
      </c>
      <c r="K6" s="129"/>
      <c r="Q6" t="s">
        <v>503</v>
      </c>
      <c r="R6" s="129">
        <v>0.4</v>
      </c>
      <c r="S6" s="130" t="s">
        <v>432</v>
      </c>
      <c r="T6" s="129">
        <v>0.36</v>
      </c>
      <c r="U6" s="130" t="s">
        <v>447</v>
      </c>
      <c r="V6" s="129">
        <v>0.4</v>
      </c>
      <c r="W6" s="130" t="s">
        <v>450</v>
      </c>
    </row>
    <row r="7" spans="2:26">
      <c r="B7" t="s">
        <v>504</v>
      </c>
      <c r="C7" t="s">
        <v>505</v>
      </c>
      <c r="G7" s="129"/>
      <c r="I7" s="129"/>
      <c r="K7" s="129"/>
      <c r="Q7" t="s">
        <v>506</v>
      </c>
      <c r="R7" s="129">
        <v>0.35</v>
      </c>
      <c r="S7" s="130" t="s">
        <v>434</v>
      </c>
      <c r="T7" s="129">
        <v>0.42</v>
      </c>
      <c r="U7" s="130" t="s">
        <v>447</v>
      </c>
      <c r="V7" s="129">
        <v>0.4</v>
      </c>
      <c r="W7" s="130" t="s">
        <v>450</v>
      </c>
    </row>
    <row r="8" spans="2:26">
      <c r="B8" t="s">
        <v>507</v>
      </c>
      <c r="C8" t="s">
        <v>508</v>
      </c>
      <c r="G8" s="129"/>
      <c r="I8" s="129"/>
      <c r="K8" s="129"/>
      <c r="Q8" t="s">
        <v>509</v>
      </c>
      <c r="R8" s="129">
        <v>0.35</v>
      </c>
      <c r="S8" s="130" t="s">
        <v>434</v>
      </c>
      <c r="T8" s="129">
        <v>0.6</v>
      </c>
      <c r="U8" s="130" t="s">
        <v>447</v>
      </c>
      <c r="V8" s="129">
        <v>0.26</v>
      </c>
      <c r="W8" s="130" t="s">
        <v>450</v>
      </c>
    </row>
    <row r="9" spans="2:26">
      <c r="B9" t="s">
        <v>510</v>
      </c>
      <c r="C9" t="s">
        <v>495</v>
      </c>
      <c r="G9" s="129"/>
      <c r="I9" s="129"/>
      <c r="K9" s="129"/>
      <c r="Q9" t="s">
        <v>511</v>
      </c>
      <c r="R9" s="129">
        <v>0.3</v>
      </c>
      <c r="S9" s="130" t="s">
        <v>434</v>
      </c>
      <c r="T9" s="129">
        <v>0.6</v>
      </c>
      <c r="U9" s="130" t="s">
        <v>447</v>
      </c>
      <c r="V9" s="129">
        <v>0.3</v>
      </c>
      <c r="W9" s="130" t="s">
        <v>450</v>
      </c>
    </row>
    <row r="10" spans="2:26">
      <c r="B10" t="s">
        <v>512</v>
      </c>
      <c r="C10" t="s">
        <v>450</v>
      </c>
    </row>
    <row r="11" spans="2:26">
      <c r="B11" t="s">
        <v>513</v>
      </c>
      <c r="C11" t="s">
        <v>450</v>
      </c>
      <c r="F11" t="s">
        <v>494</v>
      </c>
      <c r="G11" s="130" t="s">
        <v>430</v>
      </c>
      <c r="H11" s="129">
        <v>0.1</v>
      </c>
      <c r="I11" s="130" t="s">
        <v>496</v>
      </c>
      <c r="J11" s="129">
        <v>0.2</v>
      </c>
      <c r="K11" s="130" t="s">
        <v>495</v>
      </c>
    </row>
    <row r="12" spans="2:26">
      <c r="B12" t="s">
        <v>514</v>
      </c>
      <c r="C12" t="s">
        <v>505</v>
      </c>
      <c r="F12" t="s">
        <v>498</v>
      </c>
      <c r="G12" s="130" t="s">
        <v>430</v>
      </c>
      <c r="H12" s="129">
        <v>0.1</v>
      </c>
      <c r="I12" s="130" t="s">
        <v>447</v>
      </c>
      <c r="J12" s="129">
        <v>0.4</v>
      </c>
      <c r="K12" s="130" t="s">
        <v>495</v>
      </c>
      <c r="Q12" t="s">
        <v>264</v>
      </c>
      <c r="R12" t="s">
        <v>515</v>
      </c>
      <c r="S12" s="130" t="s">
        <v>217</v>
      </c>
      <c r="T12" t="s">
        <v>278</v>
      </c>
      <c r="U12" s="130" t="s">
        <v>279</v>
      </c>
      <c r="V12" t="s">
        <v>284</v>
      </c>
      <c r="W12" s="130" t="s">
        <v>265</v>
      </c>
      <c r="X12" t="s">
        <v>272</v>
      </c>
      <c r="Y12" s="130" t="s">
        <v>265</v>
      </c>
      <c r="Z12" t="s">
        <v>516</v>
      </c>
    </row>
    <row r="13" spans="2:26">
      <c r="B13" t="s">
        <v>517</v>
      </c>
      <c r="C13" t="s">
        <v>508</v>
      </c>
      <c r="F13" t="s">
        <v>500</v>
      </c>
      <c r="G13" s="130" t="s">
        <v>430</v>
      </c>
      <c r="H13" s="129">
        <v>0.1</v>
      </c>
      <c r="I13" s="130" t="s">
        <v>450</v>
      </c>
      <c r="J13" s="129">
        <v>0.6</v>
      </c>
      <c r="K13" s="130" t="s">
        <v>450</v>
      </c>
      <c r="Q13" t="s">
        <v>430</v>
      </c>
      <c r="R13" t="s">
        <v>496</v>
      </c>
      <c r="S13" t="s">
        <v>495</v>
      </c>
      <c r="T13" t="s">
        <v>293</v>
      </c>
      <c r="U13" t="s">
        <v>518</v>
      </c>
      <c r="V13" t="s">
        <v>430</v>
      </c>
      <c r="W13" s="128">
        <v>0.1</v>
      </c>
      <c r="X13" t="s">
        <v>496</v>
      </c>
      <c r="Y13" s="128">
        <v>0.2</v>
      </c>
      <c r="Z13" t="s">
        <v>495</v>
      </c>
    </row>
    <row r="14" spans="2:26">
      <c r="B14" t="s">
        <v>519</v>
      </c>
      <c r="C14" t="s">
        <v>450</v>
      </c>
      <c r="F14" t="s">
        <v>504</v>
      </c>
      <c r="G14" s="130" t="s">
        <v>430</v>
      </c>
      <c r="H14" s="129">
        <v>0.1</v>
      </c>
      <c r="I14" s="130" t="s">
        <v>454</v>
      </c>
      <c r="J14" s="129">
        <v>0.8</v>
      </c>
      <c r="K14" s="130" t="s">
        <v>520</v>
      </c>
      <c r="Q14" t="s">
        <v>430</v>
      </c>
      <c r="R14" t="s">
        <v>447</v>
      </c>
      <c r="S14" t="s">
        <v>495</v>
      </c>
      <c r="T14" t="s">
        <v>293</v>
      </c>
      <c r="U14" t="s">
        <v>518</v>
      </c>
      <c r="V14" t="s">
        <v>430</v>
      </c>
      <c r="W14" s="128">
        <v>0.1</v>
      </c>
      <c r="X14" t="s">
        <v>447</v>
      </c>
      <c r="Y14" s="128">
        <v>0.4</v>
      </c>
      <c r="Z14" t="s">
        <v>495</v>
      </c>
    </row>
    <row r="15" spans="2:26">
      <c r="B15" t="s">
        <v>521</v>
      </c>
      <c r="C15" t="s">
        <v>450</v>
      </c>
      <c r="F15" t="s">
        <v>507</v>
      </c>
      <c r="G15" s="130" t="s">
        <v>430</v>
      </c>
      <c r="H15" s="129">
        <v>0.1</v>
      </c>
      <c r="I15" s="130" t="s">
        <v>458</v>
      </c>
      <c r="J15" s="129">
        <v>1</v>
      </c>
      <c r="K15" s="130" t="s">
        <v>508</v>
      </c>
      <c r="Q15" t="s">
        <v>430</v>
      </c>
      <c r="R15" t="s">
        <v>450</v>
      </c>
      <c r="S15" t="s">
        <v>450</v>
      </c>
      <c r="T15" t="s">
        <v>293</v>
      </c>
      <c r="U15" t="s">
        <v>518</v>
      </c>
      <c r="V15" t="s">
        <v>430</v>
      </c>
      <c r="W15" s="128">
        <v>0.1</v>
      </c>
      <c r="X15" t="s">
        <v>450</v>
      </c>
      <c r="Y15" s="128">
        <v>0.6</v>
      </c>
      <c r="Z15" t="s">
        <v>450</v>
      </c>
    </row>
    <row r="16" spans="2:26">
      <c r="B16" t="s">
        <v>522</v>
      </c>
      <c r="C16" t="s">
        <v>450</v>
      </c>
      <c r="F16" t="s">
        <v>510</v>
      </c>
      <c r="G16" s="130" t="s">
        <v>430</v>
      </c>
      <c r="H16" s="129">
        <v>0.2</v>
      </c>
      <c r="I16" s="130" t="s">
        <v>496</v>
      </c>
      <c r="J16" s="129">
        <v>0.2</v>
      </c>
      <c r="K16" s="130" t="s">
        <v>495</v>
      </c>
      <c r="T16" t="s">
        <v>293</v>
      </c>
      <c r="U16" t="s">
        <v>518</v>
      </c>
    </row>
    <row r="17" spans="2:21">
      <c r="B17" t="s">
        <v>523</v>
      </c>
      <c r="C17" t="s">
        <v>505</v>
      </c>
      <c r="F17" t="s">
        <v>512</v>
      </c>
      <c r="G17" s="130" t="s">
        <v>430</v>
      </c>
      <c r="H17" s="129">
        <v>0.2</v>
      </c>
      <c r="I17" s="130" t="s">
        <v>447</v>
      </c>
      <c r="J17" s="129">
        <v>0.4</v>
      </c>
      <c r="K17" s="130" t="s">
        <v>495</v>
      </c>
      <c r="R17" s="129">
        <v>0.5</v>
      </c>
      <c r="S17" s="128">
        <v>0.5</v>
      </c>
      <c r="T17" t="s">
        <v>293</v>
      </c>
      <c r="U17" t="s">
        <v>518</v>
      </c>
    </row>
    <row r="18" spans="2:21">
      <c r="B18" t="s">
        <v>524</v>
      </c>
      <c r="C18" t="s">
        <v>508</v>
      </c>
      <c r="F18" t="s">
        <v>513</v>
      </c>
      <c r="G18" s="130" t="s">
        <v>430</v>
      </c>
      <c r="H18" s="129">
        <v>0.2</v>
      </c>
      <c r="I18" s="130" t="s">
        <v>450</v>
      </c>
      <c r="J18" s="129">
        <v>0.6</v>
      </c>
      <c r="K18" s="130" t="s">
        <v>450</v>
      </c>
      <c r="R18" s="129">
        <v>0.45</v>
      </c>
      <c r="S18" s="128">
        <v>0.35</v>
      </c>
      <c r="T18" t="s">
        <v>293</v>
      </c>
      <c r="U18" t="s">
        <v>518</v>
      </c>
    </row>
    <row r="19" spans="2:21">
      <c r="B19" t="s">
        <v>525</v>
      </c>
      <c r="C19" t="s">
        <v>450</v>
      </c>
      <c r="F19" t="s">
        <v>514</v>
      </c>
      <c r="G19" s="130" t="s">
        <v>430</v>
      </c>
      <c r="H19" s="129">
        <v>0.2</v>
      </c>
      <c r="I19" s="130" t="s">
        <v>454</v>
      </c>
      <c r="J19" s="129">
        <v>0.8</v>
      </c>
      <c r="K19" s="130" t="s">
        <v>520</v>
      </c>
      <c r="R19" s="129">
        <v>0.4</v>
      </c>
      <c r="T19" t="s">
        <v>293</v>
      </c>
      <c r="U19" t="s">
        <v>518</v>
      </c>
    </row>
    <row r="20" spans="2:21">
      <c r="B20" t="s">
        <v>526</v>
      </c>
      <c r="C20" t="s">
        <v>450</v>
      </c>
      <c r="F20" t="s">
        <v>517</v>
      </c>
      <c r="G20" s="130" t="s">
        <v>430</v>
      </c>
      <c r="H20" s="129">
        <v>0.2</v>
      </c>
      <c r="I20" s="130" t="s">
        <v>458</v>
      </c>
      <c r="J20" s="129">
        <v>1</v>
      </c>
      <c r="K20" s="130" t="s">
        <v>508</v>
      </c>
      <c r="R20" s="129">
        <v>0.35</v>
      </c>
      <c r="T20" t="s">
        <v>293</v>
      </c>
      <c r="U20" t="s">
        <v>518</v>
      </c>
    </row>
    <row r="21" spans="2:21">
      <c r="B21" t="s">
        <v>527</v>
      </c>
      <c r="C21" t="s">
        <v>505</v>
      </c>
      <c r="F21" t="s">
        <v>519</v>
      </c>
      <c r="G21" s="130" t="s">
        <v>432</v>
      </c>
      <c r="H21" s="129">
        <v>0.3</v>
      </c>
      <c r="I21" s="130" t="s">
        <v>496</v>
      </c>
      <c r="J21" s="129">
        <v>0.2</v>
      </c>
      <c r="K21" s="130" t="s">
        <v>495</v>
      </c>
      <c r="R21" s="129">
        <v>0.35</v>
      </c>
      <c r="T21" t="s">
        <v>293</v>
      </c>
      <c r="U21" t="s">
        <v>518</v>
      </c>
    </row>
    <row r="22" spans="2:21">
      <c r="B22" t="s">
        <v>528</v>
      </c>
      <c r="C22" t="s">
        <v>505</v>
      </c>
      <c r="F22" t="s">
        <v>521</v>
      </c>
      <c r="G22" s="130" t="s">
        <v>432</v>
      </c>
      <c r="H22" s="129">
        <v>0.3</v>
      </c>
      <c r="I22" s="130" t="s">
        <v>447</v>
      </c>
      <c r="J22" s="129">
        <v>0.4</v>
      </c>
      <c r="K22" s="130" t="s">
        <v>450</v>
      </c>
      <c r="R22" s="129">
        <v>0.3</v>
      </c>
      <c r="T22" t="s">
        <v>293</v>
      </c>
      <c r="U22" t="s">
        <v>518</v>
      </c>
    </row>
    <row r="23" spans="2:21">
      <c r="B23" t="s">
        <v>529</v>
      </c>
      <c r="C23" t="s">
        <v>508</v>
      </c>
      <c r="F23" t="s">
        <v>522</v>
      </c>
      <c r="G23" s="130" t="s">
        <v>432</v>
      </c>
      <c r="H23" s="129">
        <v>0.3</v>
      </c>
      <c r="I23" s="130" t="s">
        <v>450</v>
      </c>
      <c r="J23" s="129">
        <v>0.6</v>
      </c>
      <c r="K23" s="130" t="s">
        <v>450</v>
      </c>
      <c r="T23" t="s">
        <v>293</v>
      </c>
      <c r="U23" t="s">
        <v>518</v>
      </c>
    </row>
    <row r="24" spans="2:21">
      <c r="B24" t="s">
        <v>530</v>
      </c>
      <c r="C24" t="s">
        <v>505</v>
      </c>
      <c r="F24" t="s">
        <v>523</v>
      </c>
      <c r="G24" s="130" t="s">
        <v>432</v>
      </c>
      <c r="H24" s="129">
        <v>0.3</v>
      </c>
      <c r="I24" s="130" t="s">
        <v>454</v>
      </c>
      <c r="J24" s="129">
        <v>0.8</v>
      </c>
      <c r="K24" s="130" t="s">
        <v>520</v>
      </c>
      <c r="T24" t="s">
        <v>293</v>
      </c>
      <c r="U24" t="s">
        <v>518</v>
      </c>
    </row>
    <row r="25" spans="2:21">
      <c r="B25" t="s">
        <v>531</v>
      </c>
      <c r="C25" t="s">
        <v>505</v>
      </c>
      <c r="F25" t="s">
        <v>524</v>
      </c>
      <c r="G25" s="130" t="s">
        <v>432</v>
      </c>
      <c r="H25" s="129">
        <v>0.3</v>
      </c>
      <c r="I25" s="130" t="s">
        <v>458</v>
      </c>
      <c r="J25" s="129">
        <v>1</v>
      </c>
      <c r="K25" s="130" t="s">
        <v>508</v>
      </c>
    </row>
    <row r="26" spans="2:21">
      <c r="B26" t="s">
        <v>532</v>
      </c>
      <c r="C26" t="s">
        <v>505</v>
      </c>
      <c r="F26" t="s">
        <v>525</v>
      </c>
      <c r="G26" s="130" t="s">
        <v>432</v>
      </c>
      <c r="H26" s="129">
        <v>0.4</v>
      </c>
      <c r="I26" s="130" t="s">
        <v>496</v>
      </c>
      <c r="J26" s="129">
        <v>0.2</v>
      </c>
      <c r="K26" s="130" t="s">
        <v>495</v>
      </c>
    </row>
    <row r="27" spans="2:21">
      <c r="B27" t="s">
        <v>533</v>
      </c>
      <c r="C27" t="s">
        <v>505</v>
      </c>
      <c r="F27" t="s">
        <v>526</v>
      </c>
      <c r="G27" s="130" t="s">
        <v>432</v>
      </c>
      <c r="H27" s="129">
        <v>0.4</v>
      </c>
      <c r="I27" s="130" t="s">
        <v>447</v>
      </c>
      <c r="J27" s="129">
        <v>0.4</v>
      </c>
      <c r="K27" s="130" t="s">
        <v>450</v>
      </c>
    </row>
    <row r="28" spans="2:21">
      <c r="B28" t="s">
        <v>534</v>
      </c>
      <c r="C28" t="s">
        <v>508</v>
      </c>
      <c r="F28" t="s">
        <v>527</v>
      </c>
      <c r="G28" s="130" t="s">
        <v>432</v>
      </c>
      <c r="H28" s="129">
        <v>0.4</v>
      </c>
      <c r="I28" s="130" t="s">
        <v>450</v>
      </c>
      <c r="J28" s="129">
        <v>0.6</v>
      </c>
      <c r="K28" s="130" t="s">
        <v>450</v>
      </c>
    </row>
    <row r="29" spans="2:21">
      <c r="F29" t="s">
        <v>528</v>
      </c>
      <c r="G29" s="130" t="s">
        <v>432</v>
      </c>
      <c r="H29" s="129">
        <v>0.4</v>
      </c>
      <c r="I29" s="130" t="s">
        <v>454</v>
      </c>
      <c r="J29" s="129">
        <v>0.8</v>
      </c>
      <c r="K29" s="130" t="s">
        <v>520</v>
      </c>
    </row>
    <row r="30" spans="2:21">
      <c r="F30" t="s">
        <v>529</v>
      </c>
      <c r="G30" s="130" t="s">
        <v>432</v>
      </c>
      <c r="H30" s="129">
        <v>0.4</v>
      </c>
      <c r="I30" s="130" t="s">
        <v>458</v>
      </c>
      <c r="J30" s="129">
        <v>1</v>
      </c>
      <c r="K30" s="130" t="s">
        <v>508</v>
      </c>
    </row>
    <row r="31" spans="2:21">
      <c r="F31" t="s">
        <v>535</v>
      </c>
      <c r="G31" s="130" t="s">
        <v>434</v>
      </c>
      <c r="H31" s="129">
        <v>0.5</v>
      </c>
      <c r="I31" s="130" t="s">
        <v>496</v>
      </c>
      <c r="J31" s="129">
        <v>0.2</v>
      </c>
      <c r="K31" s="130" t="s">
        <v>450</v>
      </c>
    </row>
    <row r="32" spans="2:21">
      <c r="F32" t="s">
        <v>536</v>
      </c>
      <c r="G32" s="130" t="s">
        <v>434</v>
      </c>
      <c r="H32" s="129">
        <v>0.5</v>
      </c>
      <c r="I32" s="130" t="s">
        <v>447</v>
      </c>
      <c r="J32" s="129">
        <v>0.4</v>
      </c>
      <c r="K32" s="130" t="s">
        <v>450</v>
      </c>
    </row>
    <row r="33" spans="6:11">
      <c r="F33" t="s">
        <v>537</v>
      </c>
      <c r="G33" s="130" t="s">
        <v>434</v>
      </c>
      <c r="H33" s="129">
        <v>0.5</v>
      </c>
      <c r="I33" s="130" t="s">
        <v>450</v>
      </c>
      <c r="J33" s="129">
        <v>0.6</v>
      </c>
      <c r="K33" s="130" t="s">
        <v>450</v>
      </c>
    </row>
    <row r="34" spans="6:11">
      <c r="F34" t="s">
        <v>538</v>
      </c>
      <c r="G34" s="130" t="s">
        <v>434</v>
      </c>
      <c r="H34" s="129">
        <v>0.5</v>
      </c>
      <c r="I34" s="130" t="s">
        <v>454</v>
      </c>
      <c r="J34" s="129">
        <v>0.8</v>
      </c>
      <c r="K34" s="130" t="s">
        <v>520</v>
      </c>
    </row>
    <row r="35" spans="6:11">
      <c r="F35" t="s">
        <v>539</v>
      </c>
      <c r="G35" s="130" t="s">
        <v>434</v>
      </c>
      <c r="H35" s="129">
        <v>0.5</v>
      </c>
      <c r="I35" s="130" t="s">
        <v>458</v>
      </c>
      <c r="J35" s="129">
        <v>1</v>
      </c>
      <c r="K35" s="130" t="s">
        <v>508</v>
      </c>
    </row>
    <row r="37" spans="6:11" ht="45">
      <c r="G37" s="131" t="s">
        <v>540</v>
      </c>
    </row>
    <row r="38" spans="6:11" ht="105">
      <c r="G38" s="131" t="s">
        <v>541</v>
      </c>
    </row>
    <row r="39" spans="6:11" ht="75">
      <c r="G39" s="131" t="s">
        <v>542</v>
      </c>
    </row>
    <row r="40" spans="6:11" ht="75">
      <c r="G40" s="131" t="s">
        <v>543</v>
      </c>
    </row>
    <row r="41" spans="6:11" ht="75">
      <c r="G41" s="131" t="s">
        <v>544</v>
      </c>
    </row>
    <row r="42" spans="6:11" ht="45">
      <c r="G42" s="131" t="s">
        <v>545</v>
      </c>
    </row>
    <row r="43" spans="6:11" ht="105">
      <c r="G43" s="131" t="s">
        <v>546</v>
      </c>
    </row>
    <row r="44" spans="6:11" ht="75">
      <c r="G44" s="131" t="s">
        <v>547</v>
      </c>
    </row>
    <row r="45" spans="6:11" ht="75">
      <c r="G45" s="131" t="s">
        <v>548</v>
      </c>
    </row>
    <row r="46" spans="6:11" ht="75">
      <c r="G46" s="131" t="s">
        <v>549</v>
      </c>
    </row>
    <row r="47" spans="6:11" ht="45">
      <c r="G47" s="131" t="s">
        <v>550</v>
      </c>
    </row>
    <row r="48" spans="6:11" ht="105">
      <c r="G48" s="131" t="s">
        <v>551</v>
      </c>
    </row>
    <row r="49" spans="7:7" ht="75">
      <c r="G49" s="131" t="s">
        <v>552</v>
      </c>
    </row>
    <row r="50" spans="7:7" ht="75">
      <c r="G50" s="131" t="s">
        <v>553</v>
      </c>
    </row>
    <row r="51" spans="7:7" ht="75">
      <c r="G51" s="131" t="s">
        <v>554</v>
      </c>
    </row>
    <row r="52" spans="7:7" ht="45">
      <c r="G52" s="131" t="s">
        <v>555</v>
      </c>
    </row>
    <row r="53" spans="7:7" ht="105">
      <c r="G53" s="131" t="s">
        <v>556</v>
      </c>
    </row>
    <row r="54" spans="7:7" ht="75">
      <c r="G54" s="131" t="s">
        <v>557</v>
      </c>
    </row>
    <row r="55" spans="7:7" ht="75">
      <c r="G55" s="131" t="s">
        <v>558</v>
      </c>
    </row>
    <row r="56" spans="7:7" ht="75">
      <c r="G56" s="131" t="s">
        <v>559</v>
      </c>
    </row>
    <row r="57" spans="7:7" ht="45">
      <c r="G57" s="131" t="s">
        <v>560</v>
      </c>
    </row>
    <row r="58" spans="7:7" ht="105">
      <c r="G58" s="131" t="s">
        <v>561</v>
      </c>
    </row>
    <row r="59" spans="7:7" ht="75">
      <c r="G59" s="131" t="s">
        <v>562</v>
      </c>
    </row>
    <row r="60" spans="7:7" ht="75">
      <c r="G60" s="131" t="s">
        <v>563</v>
      </c>
    </row>
    <row r="61" spans="7:7" ht="75">
      <c r="G61" s="131" t="s">
        <v>564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CD5AFAD2AB8B04697BA6D3B76A92F30" ma:contentTypeVersion="11" ma:contentTypeDescription="Crear nuevo documento." ma:contentTypeScope="" ma:versionID="4a962672ef98c569d5848db650743943">
  <xsd:schema xmlns:xsd="http://www.w3.org/2001/XMLSchema" xmlns:xs="http://www.w3.org/2001/XMLSchema" xmlns:p="http://schemas.microsoft.com/office/2006/metadata/properties" xmlns:ns2="f4e7b1d2-d9d8-4be6-a468-264bc75ebb9f" xmlns:ns3="263eb5da-2fbb-442b-8ecc-8a249418e2b8" targetNamespace="http://schemas.microsoft.com/office/2006/metadata/properties" ma:root="true" ma:fieldsID="f23d89c0ba648582925b7fee806a9f92" ns2:_="" ns3:_="">
    <xsd:import namespace="f4e7b1d2-d9d8-4be6-a468-264bc75ebb9f"/>
    <xsd:import namespace="263eb5da-2fbb-442b-8ecc-8a249418e2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7b1d2-d9d8-4be6-a468-264bc75ebb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eb5da-2fbb-442b-8ecc-8a249418e2b8"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C2D535-84C6-4830-B492-52DDBE00F953}"/>
</file>

<file path=customXml/itemProps2.xml><?xml version="1.0" encoding="utf-8"?>
<ds:datastoreItem xmlns:ds="http://schemas.openxmlformats.org/officeDocument/2006/customXml" ds:itemID="{5F66B7A5-F597-4F46-9D9B-17B2853484C4}"/>
</file>

<file path=customXml/itemProps3.xml><?xml version="1.0" encoding="utf-8"?>
<ds:datastoreItem xmlns:ds="http://schemas.openxmlformats.org/officeDocument/2006/customXml" ds:itemID="{7CAE478B-0702-4B31-A000-C4EDE1A47C7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Maria Jimena Largo Ramirez</cp:lastModifiedBy>
  <cp:revision/>
  <dcterms:created xsi:type="dcterms:W3CDTF">2021-04-16T16:11:31Z</dcterms:created>
  <dcterms:modified xsi:type="dcterms:W3CDTF">2021-11-10T20:14:29Z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0x010100CCD5AFAD2AB8B04697BA6D3B76A92F30</vt:lpwstr>
  </property>
</Properties>
</file>