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arorodriguezrivero/Documents/1. CSJ/5. PA/2. PA/"/>
    </mc:Choice>
  </mc:AlternateContent>
  <xr:revisionPtr revIDLastSave="0" documentId="13_ncr:1_{49C1E937-BD7B-5B41-8615-E305C2584F56}" xr6:coauthVersionLast="47" xr6:coauthVersionMax="47" xr10:uidLastSave="{00000000-0000-0000-0000-000000000000}"/>
  <bookViews>
    <workbookView xWindow="0" yWindow="500" windowWidth="28800" windowHeight="16460" tabRatio="1000" activeTab="3" xr2:uid="{E2027C01-F406-427F-8AC0-976EE9604B4C}"/>
  </bookViews>
  <sheets>
    <sheet name="1.Matriz Resultados" sheetId="7" state="hidden" r:id="rId1"/>
    <sheet name="PA 22-23" sheetId="1" state="hidden" r:id="rId2"/>
    <sheet name="PA 22-23 (TOTAL)" sheetId="2" state="hidden" r:id="rId3"/>
    <sheet name="PA 2022-2023" sheetId="4" r:id="rId4"/>
    <sheet name="diap. dinamica componente" sheetId="34" state="hidden" r:id="rId5"/>
    <sheet name="Diap resumen componente" sheetId="36" state="hidden" r:id="rId6"/>
    <sheet name="PA BID_0322" sheetId="6" state="hidden" r:id="rId7"/>
    <sheet name="PAA" sheetId="5" state="hidden" r:id="rId8"/>
  </sheets>
  <definedNames>
    <definedName name="_xlnm._FilterDatabase" localSheetId="5" hidden="1">'Diap resumen componente'!$A$2:$H$35</definedName>
    <definedName name="_xlnm._FilterDatabase" localSheetId="3" hidden="1">'PA 2022-2023'!$A$1:$I$69</definedName>
    <definedName name="_xlnm._FilterDatabase" localSheetId="1" hidden="1">'PA 22-23'!$A$1:$BB$120</definedName>
    <definedName name="_xlnm._FilterDatabase" localSheetId="2" hidden="1">'PA 22-23 (TOTAL)'!$A$1:$AZ$120</definedName>
    <definedName name="_xlnm._FilterDatabase" localSheetId="6" hidden="1">'PA BID_0322'!$A$1:$AL$105</definedName>
    <definedName name="_xlnm._FilterDatabase" localSheetId="7" hidden="1">PAA!$A$4:$XFC$42</definedName>
    <definedName name="_xlnm.Print_Area" localSheetId="6">'PA BID_0322'!$E$1:$AH$120</definedName>
    <definedName name="_xlnm.Print_Titles" localSheetId="3">'PA 2022-2023'!#REF!,'PA 2022-2023'!$1:$1</definedName>
    <definedName name="_xlnm.Print_Titles" localSheetId="1">'PA 22-23'!$E:$E,'PA 22-23'!$1:$1</definedName>
    <definedName name="_xlnm.Print_Titles" localSheetId="2">'PA 22-23 (TOTAL)'!$A:$A,'PA 22-23 (TOTAL)'!$1:$1</definedName>
    <definedName name="TRMBID" localSheetId="3">'PA 2022-2023'!#REF!</definedName>
    <definedName name="TRMBID" localSheetId="2">'PA 22-23 (TOTAL)'!$K$131</definedName>
    <definedName name="TRMBID" localSheetId="6">'PA BID_0322'!$O$131</definedName>
    <definedName name="TRMBID">'PA 22-23'!$O$131</definedName>
  </definedNames>
  <calcPr calcId="191028"/>
  <pivotCaches>
    <pivotCache cacheId="15"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 i="4" l="1"/>
  <c r="H6" i="4"/>
  <c r="H7" i="4"/>
  <c r="H4" i="4"/>
  <c r="H8" i="4"/>
  <c r="H5" i="4"/>
  <c r="H9" i="4"/>
  <c r="H2" i="4"/>
  <c r="H14" i="4"/>
  <c r="H37" i="4" l="1"/>
  <c r="H38" i="4"/>
  <c r="H35" i="4"/>
  <c r="H33" i="4"/>
  <c r="H27" i="4"/>
  <c r="H28" i="4"/>
  <c r="H29" i="4"/>
  <c r="H22" i="4"/>
  <c r="H23" i="4"/>
  <c r="H17" i="4"/>
  <c r="H18" i="4"/>
  <c r="H19" i="4"/>
  <c r="H20" i="4"/>
  <c r="H15" i="4"/>
  <c r="H46" i="4"/>
  <c r="H43" i="4"/>
  <c r="H41" i="4"/>
  <c r="H58" i="4"/>
  <c r="H59" i="4"/>
  <c r="H60" i="4"/>
  <c r="H54" i="4"/>
  <c r="H55" i="4"/>
  <c r="H52" i="4"/>
  <c r="H39" i="4"/>
  <c r="H40" i="4"/>
  <c r="H42" i="4"/>
  <c r="H44" i="4"/>
  <c r="H45" i="4"/>
  <c r="H47" i="4"/>
  <c r="H48" i="4"/>
  <c r="H49" i="4"/>
  <c r="H31" i="4"/>
  <c r="H32" i="4"/>
  <c r="H34" i="4"/>
  <c r="H21" i="4"/>
  <c r="H10" i="4"/>
  <c r="H11" i="4"/>
  <c r="H12" i="4"/>
  <c r="G71" i="4" l="1"/>
  <c r="F71" i="4"/>
  <c r="H30" i="4"/>
  <c r="H61" i="4" l="1"/>
  <c r="H57" i="4"/>
  <c r="W36" i="5" l="1"/>
  <c r="W25" i="5"/>
  <c r="W23" i="5"/>
  <c r="W22" i="5"/>
  <c r="AA120" i="6"/>
  <c r="AB120" i="6"/>
  <c r="X120" i="6"/>
  <c r="Y120" i="6"/>
  <c r="S120" i="6"/>
  <c r="R120" i="6"/>
  <c r="O120" i="6"/>
  <c r="P120" i="6"/>
  <c r="M120" i="6"/>
  <c r="AA119" i="6"/>
  <c r="AB119" i="6"/>
  <c r="X119" i="6"/>
  <c r="Y119" i="6"/>
  <c r="R119" i="6"/>
  <c r="T119" i="6"/>
  <c r="V119" i="6"/>
  <c r="P119" i="6"/>
  <c r="O119" i="6"/>
  <c r="M119" i="6"/>
  <c r="AB118" i="6"/>
  <c r="AA118" i="6"/>
  <c r="Y118" i="6"/>
  <c r="X118" i="6"/>
  <c r="S118" i="6"/>
  <c r="R118" i="6"/>
  <c r="P118" i="6"/>
  <c r="O118" i="6"/>
  <c r="T118" i="6"/>
  <c r="V118" i="6"/>
  <c r="M118" i="6"/>
  <c r="AA117" i="6"/>
  <c r="AB117" i="6"/>
  <c r="Y117" i="6"/>
  <c r="X117" i="6"/>
  <c r="S117" i="6"/>
  <c r="R117" i="6"/>
  <c r="O117" i="6"/>
  <c r="P117" i="6"/>
  <c r="M117" i="6"/>
  <c r="AB116" i="6"/>
  <c r="AA116" i="6"/>
  <c r="Y116" i="6"/>
  <c r="X116" i="6"/>
  <c r="S116" i="6"/>
  <c r="R116" i="6"/>
  <c r="T116" i="6"/>
  <c r="V116" i="6"/>
  <c r="P116" i="6"/>
  <c r="O116" i="6"/>
  <c r="M116" i="6"/>
  <c r="AB115" i="6"/>
  <c r="AA115" i="6"/>
  <c r="X115" i="6"/>
  <c r="Y115" i="6"/>
  <c r="R115" i="6"/>
  <c r="T115" i="6"/>
  <c r="V115" i="6"/>
  <c r="P115" i="6"/>
  <c r="O115" i="6"/>
  <c r="M115" i="6"/>
  <c r="AB114" i="6"/>
  <c r="AA114" i="6"/>
  <c r="Y114" i="6"/>
  <c r="X114" i="6"/>
  <c r="S114" i="6"/>
  <c r="R114" i="6"/>
  <c r="P114" i="6"/>
  <c r="O114" i="6"/>
  <c r="T114" i="6"/>
  <c r="V114" i="6"/>
  <c r="M114" i="6"/>
  <c r="AA113" i="6"/>
  <c r="AB113" i="6"/>
  <c r="Y113" i="6"/>
  <c r="X113" i="6"/>
  <c r="S113" i="6"/>
  <c r="R113" i="6"/>
  <c r="O113" i="6"/>
  <c r="P113" i="6"/>
  <c r="M113" i="6"/>
  <c r="AB112" i="6"/>
  <c r="AA112" i="6"/>
  <c r="Y112" i="6"/>
  <c r="X112" i="6"/>
  <c r="S112" i="6"/>
  <c r="R112" i="6"/>
  <c r="T112" i="6"/>
  <c r="V112" i="6"/>
  <c r="P112" i="6"/>
  <c r="M112" i="6"/>
  <c r="AB111" i="6"/>
  <c r="AA111" i="6"/>
  <c r="Y111" i="6"/>
  <c r="X111" i="6"/>
  <c r="S111" i="6"/>
  <c r="R111" i="6"/>
  <c r="P111" i="6"/>
  <c r="O111" i="6"/>
  <c r="T111" i="6"/>
  <c r="V111" i="6"/>
  <c r="M111" i="6"/>
  <c r="AA110" i="6"/>
  <c r="AB110" i="6"/>
  <c r="Y110" i="6"/>
  <c r="X110" i="6"/>
  <c r="S110" i="6"/>
  <c r="R110" i="6"/>
  <c r="O110" i="6"/>
  <c r="P110" i="6"/>
  <c r="M110" i="6"/>
  <c r="AB109" i="6"/>
  <c r="AA109" i="6"/>
  <c r="Y109" i="6"/>
  <c r="X109" i="6"/>
  <c r="S109" i="6"/>
  <c r="R109" i="6"/>
  <c r="T109" i="6"/>
  <c r="V109" i="6"/>
  <c r="P109" i="6"/>
  <c r="O109" i="6"/>
  <c r="M109" i="6"/>
  <c r="AB108" i="6"/>
  <c r="AA108" i="6"/>
  <c r="X108" i="6"/>
  <c r="Y108" i="6"/>
  <c r="R108" i="6"/>
  <c r="T108" i="6"/>
  <c r="V108" i="6"/>
  <c r="P108" i="6"/>
  <c r="M108" i="6"/>
  <c r="AA107" i="6"/>
  <c r="AB107" i="6"/>
  <c r="Y107" i="6"/>
  <c r="X107" i="6"/>
  <c r="S107" i="6"/>
  <c r="R107" i="6"/>
  <c r="O107" i="6"/>
  <c r="P107" i="6"/>
  <c r="M107" i="6"/>
  <c r="AB106" i="6"/>
  <c r="AA106" i="6"/>
  <c r="Y106" i="6"/>
  <c r="X106" i="6"/>
  <c r="S106" i="6"/>
  <c r="R106" i="6"/>
  <c r="T106" i="6"/>
  <c r="V106" i="6"/>
  <c r="P106" i="6"/>
  <c r="M106" i="6"/>
  <c r="AA105" i="6"/>
  <c r="AB105" i="6"/>
  <c r="R105" i="6"/>
  <c r="Y105" i="6"/>
  <c r="P105" i="6"/>
  <c r="M105" i="6"/>
  <c r="AA104" i="6"/>
  <c r="AB104" i="6"/>
  <c r="X104" i="6"/>
  <c r="R104" i="6"/>
  <c r="O104" i="6"/>
  <c r="P104" i="6"/>
  <c r="M104" i="6"/>
  <c r="AA103" i="6"/>
  <c r="AB103" i="6"/>
  <c r="X103" i="6"/>
  <c r="Y103" i="6"/>
  <c r="R103" i="6"/>
  <c r="S103" i="6"/>
  <c r="P103" i="6"/>
  <c r="M103" i="6"/>
  <c r="AA102" i="6"/>
  <c r="AB102" i="6"/>
  <c r="X102" i="6"/>
  <c r="R102" i="6"/>
  <c r="O102" i="6"/>
  <c r="P102" i="6"/>
  <c r="AA101" i="6"/>
  <c r="AB101" i="6"/>
  <c r="X101" i="6"/>
  <c r="Y101" i="6"/>
  <c r="R101" i="6"/>
  <c r="O101" i="6"/>
  <c r="P101" i="6"/>
  <c r="AA100" i="6"/>
  <c r="AB100" i="6"/>
  <c r="X100" i="6"/>
  <c r="Y100" i="6"/>
  <c r="R100" i="6"/>
  <c r="T100" i="6"/>
  <c r="V100" i="6"/>
  <c r="P100" i="6"/>
  <c r="M100" i="6"/>
  <c r="AA99" i="6"/>
  <c r="AB99" i="6"/>
  <c r="X99" i="6"/>
  <c r="R99" i="6"/>
  <c r="S99" i="6"/>
  <c r="O99" i="6"/>
  <c r="P99" i="6"/>
  <c r="AA98" i="6"/>
  <c r="AB98" i="6"/>
  <c r="R98" i="6"/>
  <c r="O98" i="6"/>
  <c r="P98" i="6"/>
  <c r="AA97" i="6"/>
  <c r="AB97" i="6"/>
  <c r="X97" i="6"/>
  <c r="Y97" i="6"/>
  <c r="R97" i="6"/>
  <c r="O97" i="6"/>
  <c r="P97" i="6"/>
  <c r="M97" i="6"/>
  <c r="AB96" i="6"/>
  <c r="AA96" i="6"/>
  <c r="X96" i="6"/>
  <c r="Y96" i="6"/>
  <c r="S96" i="6"/>
  <c r="R96" i="6"/>
  <c r="O96" i="6"/>
  <c r="P96" i="6"/>
  <c r="M96" i="6"/>
  <c r="AB95" i="6"/>
  <c r="X95" i="6"/>
  <c r="Y95" i="6"/>
  <c r="R95" i="6"/>
  <c r="T95" i="6"/>
  <c r="V95" i="6"/>
  <c r="P95" i="6"/>
  <c r="AA94" i="6"/>
  <c r="AB94" i="6"/>
  <c r="X94" i="6"/>
  <c r="R94" i="6"/>
  <c r="S94" i="6"/>
  <c r="O94" i="6"/>
  <c r="P94" i="6"/>
  <c r="M94" i="6"/>
  <c r="AA93" i="6"/>
  <c r="AB93" i="6"/>
  <c r="X93" i="6"/>
  <c r="Y93" i="6"/>
  <c r="R93" i="6"/>
  <c r="T93" i="6"/>
  <c r="V93" i="6"/>
  <c r="P93" i="6"/>
  <c r="M93" i="6"/>
  <c r="AA92" i="6"/>
  <c r="AB92" i="6"/>
  <c r="X92" i="6"/>
  <c r="R92" i="6"/>
  <c r="T92" i="6"/>
  <c r="V92" i="6"/>
  <c r="O92" i="6"/>
  <c r="P92" i="6"/>
  <c r="M92" i="6"/>
  <c r="AB91" i="6"/>
  <c r="AA91" i="6"/>
  <c r="R91" i="6"/>
  <c r="Y91" i="6"/>
  <c r="O91" i="6"/>
  <c r="P91" i="6"/>
  <c r="M91" i="6"/>
  <c r="AA90" i="6"/>
  <c r="AB90" i="6"/>
  <c r="Q90" i="6"/>
  <c r="O90" i="6"/>
  <c r="P90" i="6"/>
  <c r="AA89" i="6"/>
  <c r="AB89" i="6"/>
  <c r="Q89" i="6"/>
  <c r="R89" i="6"/>
  <c r="Y89" i="6"/>
  <c r="O89" i="6"/>
  <c r="P89" i="6"/>
  <c r="AA88" i="6"/>
  <c r="AB88" i="6"/>
  <c r="X88" i="6"/>
  <c r="Q88" i="6"/>
  <c r="O88" i="6"/>
  <c r="P88" i="6"/>
  <c r="M88" i="6"/>
  <c r="AA87" i="6"/>
  <c r="AB87" i="6"/>
  <c r="R87" i="6"/>
  <c r="Q87" i="6"/>
  <c r="O87" i="6"/>
  <c r="P87" i="6"/>
  <c r="AA86" i="6"/>
  <c r="AB86" i="6"/>
  <c r="Q86" i="6"/>
  <c r="O86" i="6"/>
  <c r="P86" i="6"/>
  <c r="AA85" i="6"/>
  <c r="AB85" i="6"/>
  <c r="R85" i="6"/>
  <c r="O85" i="6"/>
  <c r="P85" i="6"/>
  <c r="M85" i="6"/>
  <c r="AF84" i="6"/>
  <c r="AE84" i="6"/>
  <c r="AA84" i="6"/>
  <c r="AB84" i="6"/>
  <c r="X84" i="6"/>
  <c r="R84" i="6"/>
  <c r="S84" i="6"/>
  <c r="O84" i="6"/>
  <c r="P84" i="6"/>
  <c r="M84" i="6"/>
  <c r="AB83" i="6"/>
  <c r="AA83" i="6"/>
  <c r="X83" i="6"/>
  <c r="Q83" i="6"/>
  <c r="O83" i="6"/>
  <c r="P83" i="6"/>
  <c r="M83" i="6"/>
  <c r="AA82" i="6"/>
  <c r="AB82" i="6"/>
  <c r="X82" i="6"/>
  <c r="Y82" i="6"/>
  <c r="R82" i="6"/>
  <c r="O82" i="6"/>
  <c r="P82" i="6"/>
  <c r="M82" i="6"/>
  <c r="AA81" i="6"/>
  <c r="AB81" i="6"/>
  <c r="X81" i="6"/>
  <c r="R81" i="6"/>
  <c r="S81" i="6"/>
  <c r="O81" i="6"/>
  <c r="P81" i="6"/>
  <c r="M81" i="6"/>
  <c r="AA80" i="6"/>
  <c r="AB80" i="6"/>
  <c r="X80" i="6"/>
  <c r="Y80" i="6"/>
  <c r="R80" i="6"/>
  <c r="S80" i="6"/>
  <c r="O80" i="6"/>
  <c r="M80" i="6"/>
  <c r="AA79" i="6"/>
  <c r="AB79" i="6"/>
  <c r="X79" i="6"/>
  <c r="R79" i="6"/>
  <c r="O79" i="6"/>
  <c r="P79" i="6"/>
  <c r="M79" i="6"/>
  <c r="AA78" i="6"/>
  <c r="AB78" i="6"/>
  <c r="X78" i="6"/>
  <c r="Y78" i="6"/>
  <c r="R78" i="6"/>
  <c r="O78" i="6"/>
  <c r="P78" i="6"/>
  <c r="M78" i="6"/>
  <c r="AA77" i="6"/>
  <c r="AB77" i="6"/>
  <c r="X77" i="6"/>
  <c r="R77" i="6"/>
  <c r="O77" i="6"/>
  <c r="P77" i="6"/>
  <c r="M77" i="6"/>
  <c r="AA76" i="6"/>
  <c r="AB76" i="6"/>
  <c r="X76" i="6"/>
  <c r="R76" i="6"/>
  <c r="S76" i="6"/>
  <c r="O76" i="6"/>
  <c r="M76" i="6"/>
  <c r="AA75" i="6"/>
  <c r="AB75" i="6"/>
  <c r="X75" i="6"/>
  <c r="R75" i="6"/>
  <c r="S75" i="6"/>
  <c r="O75" i="6"/>
  <c r="P75" i="6"/>
  <c r="M75" i="6"/>
  <c r="AA74" i="6"/>
  <c r="AB74" i="6"/>
  <c r="X74" i="6"/>
  <c r="Q74" i="6"/>
  <c r="R74" i="6"/>
  <c r="O74" i="6"/>
  <c r="P74" i="6"/>
  <c r="M74" i="6"/>
  <c r="AA73" i="6"/>
  <c r="AB73" i="6"/>
  <c r="X73" i="6"/>
  <c r="R73" i="6"/>
  <c r="O73" i="6"/>
  <c r="P73" i="6"/>
  <c r="M73" i="6"/>
  <c r="AA72" i="6"/>
  <c r="AB72" i="6"/>
  <c r="X72" i="6"/>
  <c r="T72" i="6"/>
  <c r="V72" i="6"/>
  <c r="R72" i="6"/>
  <c r="S72" i="6"/>
  <c r="O72" i="6"/>
  <c r="P72" i="6"/>
  <c r="M72" i="6"/>
  <c r="AB71" i="6"/>
  <c r="AA71" i="6"/>
  <c r="X71" i="6"/>
  <c r="R71" i="6"/>
  <c r="S71" i="6"/>
  <c r="O71" i="6"/>
  <c r="M71" i="6"/>
  <c r="AA70" i="6"/>
  <c r="AB70" i="6"/>
  <c r="X70" i="6"/>
  <c r="R70" i="6"/>
  <c r="O70" i="6"/>
  <c r="P70" i="6"/>
  <c r="M70" i="6"/>
  <c r="AA69" i="6"/>
  <c r="AB69" i="6"/>
  <c r="X69" i="6"/>
  <c r="R69" i="6"/>
  <c r="O69" i="6"/>
  <c r="P69" i="6"/>
  <c r="M69" i="6"/>
  <c r="AA68" i="6"/>
  <c r="AB68" i="6"/>
  <c r="X68" i="6"/>
  <c r="R68" i="6"/>
  <c r="Q68" i="6"/>
  <c r="O68" i="6"/>
  <c r="P68" i="6"/>
  <c r="M68" i="6"/>
  <c r="AA67" i="6"/>
  <c r="AB67" i="6"/>
  <c r="X67" i="6"/>
  <c r="R67" i="6"/>
  <c r="S67" i="6"/>
  <c r="O67" i="6"/>
  <c r="P67" i="6"/>
  <c r="M67" i="6"/>
  <c r="AA66" i="6"/>
  <c r="AB66" i="6"/>
  <c r="X66" i="6"/>
  <c r="R66" i="6"/>
  <c r="S66" i="6"/>
  <c r="O66" i="6"/>
  <c r="P66" i="6"/>
  <c r="M66" i="6"/>
  <c r="AA65" i="6"/>
  <c r="AB65" i="6"/>
  <c r="X65" i="6"/>
  <c r="R65" i="6"/>
  <c r="S65" i="6"/>
  <c r="O65" i="6"/>
  <c r="P65" i="6"/>
  <c r="M65" i="6"/>
  <c r="AA64" i="6"/>
  <c r="AB64" i="6"/>
  <c r="X64" i="6"/>
  <c r="Y64" i="6"/>
  <c r="R64" i="6"/>
  <c r="S64" i="6"/>
  <c r="O64" i="6"/>
  <c r="P64" i="6"/>
  <c r="M64" i="6"/>
  <c r="AA63" i="6"/>
  <c r="AB63" i="6"/>
  <c r="X63" i="6"/>
  <c r="R63" i="6"/>
  <c r="O63" i="6"/>
  <c r="P63" i="6"/>
  <c r="M63" i="6"/>
  <c r="AA62" i="6"/>
  <c r="AB62" i="6"/>
  <c r="X62" i="6"/>
  <c r="R62" i="6"/>
  <c r="O62" i="6"/>
  <c r="P62" i="6"/>
  <c r="M62" i="6"/>
  <c r="AF61" i="6"/>
  <c r="AE61" i="6"/>
  <c r="AA61" i="6"/>
  <c r="AB61" i="6"/>
  <c r="X61" i="6"/>
  <c r="Q61" i="6"/>
  <c r="R61" i="6"/>
  <c r="T61" i="6"/>
  <c r="V61" i="6"/>
  <c r="O61" i="6"/>
  <c r="P61" i="6"/>
  <c r="M61" i="6"/>
  <c r="AF60" i="6"/>
  <c r="AE60" i="6"/>
  <c r="AA60" i="6"/>
  <c r="AB60" i="6"/>
  <c r="X60" i="6"/>
  <c r="R60" i="6"/>
  <c r="S60" i="6"/>
  <c r="O60" i="6"/>
  <c r="P60" i="6"/>
  <c r="M60" i="6"/>
  <c r="AF59" i="6"/>
  <c r="AE59" i="6"/>
  <c r="AA59" i="6"/>
  <c r="AB59" i="6"/>
  <c r="X59" i="6"/>
  <c r="R59" i="6"/>
  <c r="O59" i="6"/>
  <c r="P59" i="6"/>
  <c r="M59" i="6"/>
  <c r="AF58" i="6"/>
  <c r="AE58" i="6"/>
  <c r="AA58" i="6"/>
  <c r="AB58" i="6"/>
  <c r="X58" i="6"/>
  <c r="R58" i="6"/>
  <c r="S58" i="6"/>
  <c r="O58" i="6"/>
  <c r="P58" i="6"/>
  <c r="M58" i="6"/>
  <c r="AF57" i="6"/>
  <c r="AE57" i="6"/>
  <c r="AA57" i="6"/>
  <c r="AB57" i="6"/>
  <c r="X57" i="6"/>
  <c r="R57" i="6"/>
  <c r="S57" i="6"/>
  <c r="O57" i="6"/>
  <c r="M57" i="6"/>
  <c r="AF56" i="6"/>
  <c r="AE56" i="6"/>
  <c r="AA56" i="6"/>
  <c r="AB56" i="6"/>
  <c r="X56" i="6"/>
  <c r="R56" i="6"/>
  <c r="S56" i="6"/>
  <c r="O56" i="6"/>
  <c r="P56" i="6"/>
  <c r="M56" i="6"/>
  <c r="AF55" i="6"/>
  <c r="AE55" i="6"/>
  <c r="AA55" i="6"/>
  <c r="AB55" i="6"/>
  <c r="X55" i="6"/>
  <c r="R55" i="6"/>
  <c r="T55" i="6"/>
  <c r="V55" i="6"/>
  <c r="O55" i="6"/>
  <c r="P55" i="6"/>
  <c r="M55" i="6"/>
  <c r="AF54" i="6"/>
  <c r="AE54" i="6"/>
  <c r="AA54" i="6"/>
  <c r="AB54" i="6"/>
  <c r="X54" i="6"/>
  <c r="R54" i="6"/>
  <c r="T54" i="6"/>
  <c r="V54" i="6"/>
  <c r="O54" i="6"/>
  <c r="P54" i="6"/>
  <c r="M54" i="6"/>
  <c r="AA53" i="6"/>
  <c r="AB53" i="6"/>
  <c r="X53" i="6"/>
  <c r="Q53" i="6"/>
  <c r="R53" i="6"/>
  <c r="O53" i="6"/>
  <c r="P53" i="6"/>
  <c r="M53" i="6"/>
  <c r="AF52" i="6"/>
  <c r="AE52" i="6"/>
  <c r="AA52" i="6"/>
  <c r="AB52" i="6"/>
  <c r="X52" i="6"/>
  <c r="Q52" i="6"/>
  <c r="R52" i="6"/>
  <c r="O52" i="6"/>
  <c r="P52" i="6"/>
  <c r="M52" i="6"/>
  <c r="AA51" i="6"/>
  <c r="AB51" i="6"/>
  <c r="X51" i="6"/>
  <c r="R51" i="6"/>
  <c r="O51" i="6"/>
  <c r="P51" i="6"/>
  <c r="M51" i="6"/>
  <c r="AA50" i="6"/>
  <c r="AB50" i="6"/>
  <c r="X50" i="6"/>
  <c r="Y50" i="6"/>
  <c r="R50" i="6"/>
  <c r="S50" i="6"/>
  <c r="O50" i="6"/>
  <c r="P50" i="6"/>
  <c r="M50" i="6"/>
  <c r="AB49" i="6"/>
  <c r="AA49" i="6"/>
  <c r="X49" i="6"/>
  <c r="R49" i="6"/>
  <c r="T49" i="6"/>
  <c r="V49" i="6"/>
  <c r="P49" i="6"/>
  <c r="O49" i="6"/>
  <c r="M49" i="6"/>
  <c r="AA48" i="6"/>
  <c r="AB48" i="6"/>
  <c r="X48" i="6"/>
  <c r="R48" i="6"/>
  <c r="S48" i="6"/>
  <c r="O48" i="6"/>
  <c r="P48" i="6"/>
  <c r="M48" i="6"/>
  <c r="AB47" i="6"/>
  <c r="AA47" i="6"/>
  <c r="X47" i="6"/>
  <c r="Y47" i="6"/>
  <c r="S47" i="6"/>
  <c r="R47" i="6"/>
  <c r="O47" i="6"/>
  <c r="M47" i="6"/>
  <c r="AA46" i="6"/>
  <c r="AB46" i="6"/>
  <c r="X46" i="6"/>
  <c r="R46" i="6"/>
  <c r="O46" i="6"/>
  <c r="P46" i="6"/>
  <c r="M46" i="6"/>
  <c r="AA45" i="6"/>
  <c r="AB45" i="6"/>
  <c r="R45" i="6"/>
  <c r="S45" i="6"/>
  <c r="P45" i="6"/>
  <c r="M45" i="6"/>
  <c r="AA44" i="6"/>
  <c r="AB44" i="6"/>
  <c r="X44" i="6"/>
  <c r="R44" i="6"/>
  <c r="O44" i="6"/>
  <c r="P44" i="6"/>
  <c r="M44" i="6"/>
  <c r="AF43" i="6"/>
  <c r="AE43" i="6"/>
  <c r="AA43" i="6"/>
  <c r="AB43" i="6"/>
  <c r="X43" i="6"/>
  <c r="Q43" i="6"/>
  <c r="R43" i="6"/>
  <c r="O43" i="6"/>
  <c r="P43" i="6"/>
  <c r="M43" i="6"/>
  <c r="AB42" i="6"/>
  <c r="AA42" i="6"/>
  <c r="X42" i="6"/>
  <c r="R42" i="6"/>
  <c r="S42" i="6"/>
  <c r="O42" i="6"/>
  <c r="M42" i="6"/>
  <c r="AA41" i="6"/>
  <c r="AB41" i="6"/>
  <c r="X41" i="6"/>
  <c r="Q41" i="6"/>
  <c r="R41" i="6"/>
  <c r="T41" i="6"/>
  <c r="V41" i="6"/>
  <c r="O41" i="6"/>
  <c r="P41" i="6"/>
  <c r="M41" i="6"/>
  <c r="AA40" i="6"/>
  <c r="AB40" i="6"/>
  <c r="X40" i="6"/>
  <c r="Q40" i="6"/>
  <c r="O40" i="6"/>
  <c r="P40" i="6"/>
  <c r="M40" i="6"/>
  <c r="AA39" i="6"/>
  <c r="AB39" i="6"/>
  <c r="X39" i="6"/>
  <c r="R39" i="6"/>
  <c r="S39" i="6"/>
  <c r="P39" i="6"/>
  <c r="M39" i="6"/>
  <c r="AA38" i="6"/>
  <c r="AB38" i="6"/>
  <c r="X38" i="6"/>
  <c r="R38" i="6"/>
  <c r="Q38" i="6"/>
  <c r="O38" i="6"/>
  <c r="P38" i="6"/>
  <c r="M38" i="6"/>
  <c r="AA37" i="6"/>
  <c r="AB37" i="6"/>
  <c r="R37" i="6"/>
  <c r="O37" i="6"/>
  <c r="P37" i="6"/>
  <c r="M37" i="6"/>
  <c r="AA36" i="6"/>
  <c r="AB36" i="6"/>
  <c r="X36" i="6"/>
  <c r="R36" i="6"/>
  <c r="S36" i="6"/>
  <c r="O36" i="6"/>
  <c r="M36" i="6"/>
  <c r="AA35" i="6"/>
  <c r="AB35" i="6"/>
  <c r="X35" i="6"/>
  <c r="Y35" i="6"/>
  <c r="R35" i="6"/>
  <c r="S35" i="6"/>
  <c r="O35" i="6"/>
  <c r="P35" i="6"/>
  <c r="M35" i="6"/>
  <c r="AA34" i="6"/>
  <c r="AB34" i="6"/>
  <c r="X34" i="6"/>
  <c r="R34" i="6"/>
  <c r="O34" i="6"/>
  <c r="P34" i="6"/>
  <c r="M34" i="6"/>
  <c r="AA33" i="6"/>
  <c r="AB33" i="6"/>
  <c r="X33" i="6"/>
  <c r="R33" i="6"/>
  <c r="O33" i="6"/>
  <c r="P33" i="6"/>
  <c r="M33" i="6"/>
  <c r="AA32" i="6"/>
  <c r="AB32" i="6"/>
  <c r="X32" i="6"/>
  <c r="R32" i="6"/>
  <c r="S32" i="6"/>
  <c r="O32" i="6"/>
  <c r="M32" i="6"/>
  <c r="AA31" i="6"/>
  <c r="AB31" i="6"/>
  <c r="Y31" i="6"/>
  <c r="X31" i="6"/>
  <c r="R31" i="6"/>
  <c r="O31" i="6"/>
  <c r="P31" i="6"/>
  <c r="M31" i="6"/>
  <c r="AA30" i="6"/>
  <c r="AB30" i="6"/>
  <c r="X30" i="6"/>
  <c r="R30" i="6"/>
  <c r="O30" i="6"/>
  <c r="P30" i="6"/>
  <c r="M30" i="6"/>
  <c r="AA29" i="6"/>
  <c r="AB29" i="6"/>
  <c r="X29" i="6"/>
  <c r="R29" i="6"/>
  <c r="O29" i="6"/>
  <c r="P29" i="6"/>
  <c r="M29" i="6"/>
  <c r="AA28" i="6"/>
  <c r="AB28" i="6"/>
  <c r="X28" i="6"/>
  <c r="R28" i="6"/>
  <c r="S28" i="6"/>
  <c r="O28" i="6"/>
  <c r="P28" i="6"/>
  <c r="M28" i="6"/>
  <c r="AA27" i="6"/>
  <c r="AB27" i="6"/>
  <c r="X27" i="6"/>
  <c r="R27" i="6"/>
  <c r="O27" i="6"/>
  <c r="P27" i="6"/>
  <c r="M27" i="6"/>
  <c r="AA26" i="6"/>
  <c r="AB26" i="6"/>
  <c r="X26" i="6"/>
  <c r="R26" i="6"/>
  <c r="O26" i="6"/>
  <c r="P26" i="6"/>
  <c r="M26" i="6"/>
  <c r="AA25" i="6"/>
  <c r="AB25" i="6"/>
  <c r="X25" i="6"/>
  <c r="R25" i="6"/>
  <c r="O25" i="6"/>
  <c r="P25" i="6"/>
  <c r="M25" i="6"/>
  <c r="AA24" i="6"/>
  <c r="AB24" i="6"/>
  <c r="X24" i="6"/>
  <c r="R24" i="6"/>
  <c r="S24" i="6"/>
  <c r="O24" i="6"/>
  <c r="P24" i="6"/>
  <c r="M24" i="6"/>
  <c r="AA23" i="6"/>
  <c r="AB23" i="6"/>
  <c r="X23" i="6"/>
  <c r="R23" i="6"/>
  <c r="S23" i="6"/>
  <c r="O23" i="6"/>
  <c r="P23" i="6"/>
  <c r="M23" i="6"/>
  <c r="AA22" i="6"/>
  <c r="AB22" i="6"/>
  <c r="X22" i="6"/>
  <c r="Y22" i="6"/>
  <c r="R22" i="6"/>
  <c r="O22" i="6"/>
  <c r="P22" i="6"/>
  <c r="M22" i="6"/>
  <c r="AB21" i="6"/>
  <c r="AA21" i="6"/>
  <c r="X21" i="6"/>
  <c r="R21" i="6"/>
  <c r="T21" i="6"/>
  <c r="V21" i="6"/>
  <c r="P21" i="6"/>
  <c r="O21" i="6"/>
  <c r="M21" i="6"/>
  <c r="AA20" i="6"/>
  <c r="AB20" i="6"/>
  <c r="X20" i="6"/>
  <c r="R20" i="6"/>
  <c r="P20" i="6"/>
  <c r="M20" i="6"/>
  <c r="AA19" i="6"/>
  <c r="AB19" i="6"/>
  <c r="X19" i="6"/>
  <c r="Y19" i="6"/>
  <c r="R19" i="6"/>
  <c r="O19" i="6"/>
  <c r="P19" i="6"/>
  <c r="M19" i="6"/>
  <c r="AB18" i="6"/>
  <c r="AA18" i="6"/>
  <c r="X18" i="6"/>
  <c r="R18" i="6"/>
  <c r="P18" i="6"/>
  <c r="O18" i="6"/>
  <c r="M18" i="6"/>
  <c r="AA17" i="6"/>
  <c r="AB17" i="6"/>
  <c r="X17" i="6"/>
  <c r="Q17" i="6"/>
  <c r="O17" i="6"/>
  <c r="P17" i="6"/>
  <c r="M17" i="6"/>
  <c r="AA16" i="6"/>
  <c r="AB16" i="6"/>
  <c r="X16" i="6"/>
  <c r="Q16" i="6"/>
  <c r="P16" i="6"/>
  <c r="O16" i="6"/>
  <c r="M16" i="6"/>
  <c r="AA15" i="6"/>
  <c r="AB15" i="6"/>
  <c r="X15" i="6"/>
  <c r="Q15" i="6"/>
  <c r="O15" i="6"/>
  <c r="P15" i="6"/>
  <c r="M15" i="6"/>
  <c r="AA14" i="6"/>
  <c r="AB14" i="6"/>
  <c r="X14" i="6"/>
  <c r="R14" i="6"/>
  <c r="S14" i="6"/>
  <c r="O14" i="6"/>
  <c r="M14" i="6"/>
  <c r="AA13" i="6"/>
  <c r="AB13" i="6"/>
  <c r="X13" i="6"/>
  <c r="Y13" i="6"/>
  <c r="S13" i="6"/>
  <c r="R13" i="6"/>
  <c r="O13" i="6"/>
  <c r="P13" i="6"/>
  <c r="M13" i="6"/>
  <c r="AA12" i="6"/>
  <c r="AB12" i="6"/>
  <c r="X12" i="6"/>
  <c r="R12" i="6"/>
  <c r="O12" i="6"/>
  <c r="P12" i="6"/>
  <c r="M12" i="6"/>
  <c r="AA11" i="6"/>
  <c r="AB11" i="6"/>
  <c r="X11" i="6"/>
  <c r="R11" i="6"/>
  <c r="O11" i="6"/>
  <c r="P11" i="6"/>
  <c r="M11" i="6"/>
  <c r="AA10" i="6"/>
  <c r="AB10" i="6"/>
  <c r="X10" i="6"/>
  <c r="R10" i="6"/>
  <c r="O10" i="6"/>
  <c r="P10" i="6"/>
  <c r="M10" i="6"/>
  <c r="AA9" i="6"/>
  <c r="AB9" i="6"/>
  <c r="X9" i="6"/>
  <c r="Y9" i="6"/>
  <c r="S9" i="6"/>
  <c r="R9" i="6"/>
  <c r="O9" i="6"/>
  <c r="P9" i="6"/>
  <c r="M9" i="6"/>
  <c r="AA8" i="6"/>
  <c r="AB8" i="6"/>
  <c r="X8" i="6"/>
  <c r="R8" i="6"/>
  <c r="S8" i="6"/>
  <c r="O8" i="6"/>
  <c r="P8" i="6"/>
  <c r="M8" i="6"/>
  <c r="AA7" i="6"/>
  <c r="AB7" i="6"/>
  <c r="X7" i="6"/>
  <c r="R7" i="6"/>
  <c r="O7" i="6"/>
  <c r="P7" i="6"/>
  <c r="M7" i="6"/>
  <c r="AA6" i="6"/>
  <c r="AB6" i="6"/>
  <c r="X6" i="6"/>
  <c r="Q6" i="6"/>
  <c r="O6" i="6"/>
  <c r="P6" i="6"/>
  <c r="M6" i="6"/>
  <c r="AA5" i="6"/>
  <c r="AB5" i="6"/>
  <c r="X5" i="6"/>
  <c r="R5" i="6"/>
  <c r="S5" i="6"/>
  <c r="O5" i="6"/>
  <c r="P5" i="6"/>
  <c r="M5" i="6"/>
  <c r="AA4" i="6"/>
  <c r="AB4" i="6"/>
  <c r="X4" i="6"/>
  <c r="R4" i="6"/>
  <c r="S4" i="6"/>
  <c r="O4" i="6"/>
  <c r="P4" i="6"/>
  <c r="M4" i="6"/>
  <c r="AA3" i="6"/>
  <c r="AB3" i="6"/>
  <c r="X3" i="6"/>
  <c r="R3" i="6"/>
  <c r="T3" i="6"/>
  <c r="V3" i="6"/>
  <c r="O3" i="6"/>
  <c r="P3" i="6"/>
  <c r="M3" i="6"/>
  <c r="AA2" i="6"/>
  <c r="AB2" i="6"/>
  <c r="X2" i="6"/>
  <c r="R2" i="6"/>
  <c r="O2" i="6"/>
  <c r="P2" i="6"/>
  <c r="M2" i="6"/>
  <c r="Y4" i="6"/>
  <c r="T11" i="6"/>
  <c r="V11" i="6"/>
  <c r="T14" i="6"/>
  <c r="V14" i="6"/>
  <c r="T25" i="6"/>
  <c r="V25" i="6"/>
  <c r="T36" i="6"/>
  <c r="V36" i="6"/>
  <c r="Y51" i="6"/>
  <c r="Y68" i="6"/>
  <c r="T73" i="6"/>
  <c r="V73" i="6"/>
  <c r="S89" i="6"/>
  <c r="S93" i="6"/>
  <c r="Y104" i="6"/>
  <c r="Y66" i="6"/>
  <c r="Y76" i="6"/>
  <c r="T84" i="6"/>
  <c r="V84" i="6"/>
  <c r="Y18" i="6"/>
  <c r="T30" i="6"/>
  <c r="V30" i="6"/>
  <c r="T39" i="6"/>
  <c r="V39" i="6"/>
  <c r="Y56" i="6"/>
  <c r="Y60" i="6"/>
  <c r="Y69" i="6"/>
  <c r="T103" i="6"/>
  <c r="V103" i="6"/>
  <c r="Y14" i="6"/>
  <c r="Y36" i="6"/>
  <c r="T2" i="6"/>
  <c r="V2" i="6"/>
  <c r="Y12" i="6"/>
  <c r="Y24" i="6"/>
  <c r="Y26" i="6"/>
  <c r="T27" i="6"/>
  <c r="V27" i="6"/>
  <c r="Y33" i="6"/>
  <c r="T34" i="6"/>
  <c r="V34" i="6"/>
  <c r="T43" i="6"/>
  <c r="V43" i="6"/>
  <c r="T46" i="6"/>
  <c r="V46" i="6"/>
  <c r="T47" i="6"/>
  <c r="V47" i="6"/>
  <c r="S20" i="6"/>
  <c r="T20" i="6"/>
  <c r="V20" i="6"/>
  <c r="Y27" i="6"/>
  <c r="T7" i="6"/>
  <c r="V7" i="6"/>
  <c r="Y11" i="6"/>
  <c r="Y20" i="6"/>
  <c r="S27" i="6"/>
  <c r="Y28" i="6"/>
  <c r="Y30" i="6"/>
  <c r="T31" i="6"/>
  <c r="V31" i="6"/>
  <c r="Y32" i="6"/>
  <c r="Y34" i="6"/>
  <c r="P47" i="6"/>
  <c r="Y49" i="6"/>
  <c r="S51" i="6"/>
  <c r="S55" i="6"/>
  <c r="Y61" i="6"/>
  <c r="T80" i="6"/>
  <c r="V80" i="6"/>
  <c r="P80" i="6"/>
  <c r="Y7" i="6"/>
  <c r="S10" i="6"/>
  <c r="T10" i="6"/>
  <c r="V10" i="6"/>
  <c r="Y25" i="6"/>
  <c r="T29" i="6"/>
  <c r="V29" i="6"/>
  <c r="S31" i="6"/>
  <c r="T38" i="6"/>
  <c r="V38" i="6"/>
  <c r="Y42" i="6"/>
  <c r="Y55" i="6"/>
  <c r="T56" i="6"/>
  <c r="V56" i="6"/>
  <c r="T58" i="6"/>
  <c r="V58" i="6"/>
  <c r="T59" i="6"/>
  <c r="V59" i="6"/>
  <c r="S59" i="6"/>
  <c r="T63" i="6"/>
  <c r="V63" i="6"/>
  <c r="S63" i="6"/>
  <c r="Y71" i="6"/>
  <c r="T75" i="6"/>
  <c r="V75" i="6"/>
  <c r="T85" i="6"/>
  <c r="V85" i="6"/>
  <c r="Y85" i="6"/>
  <c r="R88" i="6"/>
  <c r="T88" i="6"/>
  <c r="V88" i="6"/>
  <c r="Y3" i="6"/>
  <c r="Y5" i="6"/>
  <c r="Y10" i="6"/>
  <c r="T19" i="6"/>
  <c r="V19" i="6"/>
  <c r="Y21" i="6"/>
  <c r="Y23" i="6"/>
  <c r="T32" i="6"/>
  <c r="V32" i="6"/>
  <c r="Y38" i="6"/>
  <c r="T42" i="6"/>
  <c r="V42" i="6"/>
  <c r="P42" i="6"/>
  <c r="T50" i="6"/>
  <c r="V50" i="6"/>
  <c r="Y52" i="6"/>
  <c r="Y57" i="6"/>
  <c r="Y59" i="6"/>
  <c r="T60" i="6"/>
  <c r="V60" i="6"/>
  <c r="S61" i="6"/>
  <c r="T68" i="6"/>
  <c r="V68" i="6"/>
  <c r="Y73" i="6"/>
  <c r="Y75" i="6"/>
  <c r="T82" i="6"/>
  <c r="V82" i="6"/>
  <c r="S82" i="6"/>
  <c r="S85" i="6"/>
  <c r="Y99" i="6"/>
  <c r="T101" i="6"/>
  <c r="V101" i="6"/>
  <c r="S101" i="6"/>
  <c r="T69" i="6"/>
  <c r="V69" i="6"/>
  <c r="T70" i="6"/>
  <c r="V70" i="6"/>
  <c r="T71" i="6"/>
  <c r="V71" i="6"/>
  <c r="T74" i="6"/>
  <c r="V74" i="6"/>
  <c r="T76" i="6"/>
  <c r="V76" i="6"/>
  <c r="T78" i="6"/>
  <c r="V78" i="6"/>
  <c r="Y2" i="6"/>
  <c r="Y8" i="6"/>
  <c r="T12" i="6"/>
  <c r="V12" i="6"/>
  <c r="T18" i="6"/>
  <c r="V18" i="6"/>
  <c r="T22" i="6"/>
  <c r="V22" i="6"/>
  <c r="T26" i="6"/>
  <c r="V26" i="6"/>
  <c r="Y29" i="6"/>
  <c r="T33" i="6"/>
  <c r="V33" i="6"/>
  <c r="T37" i="6"/>
  <c r="V37" i="6"/>
  <c r="Y39" i="6"/>
  <c r="T44" i="6"/>
  <c r="V44" i="6"/>
  <c r="T57" i="6"/>
  <c r="V57" i="6"/>
  <c r="T62" i="6"/>
  <c r="V62" i="6"/>
  <c r="Y63" i="6"/>
  <c r="T65" i="6"/>
  <c r="V65" i="6"/>
  <c r="T66" i="6"/>
  <c r="V66" i="6"/>
  <c r="S69" i="6"/>
  <c r="P71" i="6"/>
  <c r="P76" i="6"/>
  <c r="S78" i="6"/>
  <c r="S91" i="6"/>
  <c r="S95" i="6"/>
  <c r="S105" i="6"/>
  <c r="T91" i="6"/>
  <c r="V91" i="6"/>
  <c r="T96" i="6"/>
  <c r="V96" i="6"/>
  <c r="T105" i="6"/>
  <c r="V105" i="6"/>
  <c r="T53" i="6"/>
  <c r="V53" i="6"/>
  <c r="S53" i="6"/>
  <c r="Y53" i="6"/>
  <c r="T24" i="6"/>
  <c r="V24" i="6"/>
  <c r="Y41" i="6"/>
  <c r="Y44" i="6"/>
  <c r="Y46" i="6"/>
  <c r="T52" i="6"/>
  <c r="V52" i="6"/>
  <c r="R83" i="6"/>
  <c r="T83" i="6"/>
  <c r="V83" i="6"/>
  <c r="T87" i="6"/>
  <c r="V87" i="6"/>
  <c r="Y87" i="6"/>
  <c r="S87" i="6"/>
  <c r="S98" i="6"/>
  <c r="Y98" i="6"/>
  <c r="T98" i="6"/>
  <c r="V98" i="6"/>
  <c r="S12" i="6"/>
  <c r="P14" i="6"/>
  <c r="S30" i="6"/>
  <c r="P32" i="6"/>
  <c r="S34" i="6"/>
  <c r="T35" i="6"/>
  <c r="V35" i="6"/>
  <c r="P36" i="6"/>
  <c r="Y37" i="6"/>
  <c r="S38" i="6"/>
  <c r="S41" i="6"/>
  <c r="S43" i="6"/>
  <c r="Y43" i="6"/>
  <c r="S44" i="6"/>
  <c r="T45" i="6"/>
  <c r="V45" i="6"/>
  <c r="S46" i="6"/>
  <c r="T48" i="6"/>
  <c r="V48" i="6"/>
  <c r="T51" i="6"/>
  <c r="V51" i="6"/>
  <c r="S54" i="6"/>
  <c r="P57" i="6"/>
  <c r="S62" i="6"/>
  <c r="T67" i="6"/>
  <c r="V67" i="6"/>
  <c r="S68" i="6"/>
  <c r="Y70" i="6"/>
  <c r="S73" i="6"/>
  <c r="S74" i="6"/>
  <c r="Y83" i="6"/>
  <c r="R90" i="6"/>
  <c r="Y102" i="6"/>
  <c r="T28" i="6"/>
  <c r="V28" i="6"/>
  <c r="Y54" i="6"/>
  <c r="R86" i="6"/>
  <c r="S86" i="6"/>
  <c r="S19" i="6"/>
  <c r="S22" i="6"/>
  <c r="T23" i="6"/>
  <c r="V23" i="6"/>
  <c r="S7" i="6"/>
  <c r="T8" i="6"/>
  <c r="V8" i="6"/>
  <c r="S11" i="6"/>
  <c r="R17" i="6"/>
  <c r="T17" i="6"/>
  <c r="V17" i="6"/>
  <c r="S25" i="6"/>
  <c r="S49" i="6"/>
  <c r="Y58" i="6"/>
  <c r="Y65" i="6"/>
  <c r="S70" i="6"/>
  <c r="Y74" i="6"/>
  <c r="S79" i="6"/>
  <c r="Y79" i="6"/>
  <c r="T5" i="6"/>
  <c r="V5" i="6"/>
  <c r="Y62" i="6"/>
  <c r="S77" i="6"/>
  <c r="T77" i="6"/>
  <c r="V77" i="6"/>
  <c r="T102" i="6"/>
  <c r="V102" i="6"/>
  <c r="S102" i="6"/>
  <c r="S3" i="6"/>
  <c r="T4" i="6"/>
  <c r="V4" i="6"/>
  <c r="T9" i="6"/>
  <c r="V9" i="6"/>
  <c r="T13" i="6"/>
  <c r="V13" i="6"/>
  <c r="S26" i="6"/>
  <c r="S2" i="6"/>
  <c r="R6" i="6"/>
  <c r="T6" i="6"/>
  <c r="V6" i="6"/>
  <c r="R15" i="6"/>
  <c r="T15" i="6"/>
  <c r="V15" i="6"/>
  <c r="R16" i="6"/>
  <c r="T16" i="6"/>
  <c r="V16" i="6"/>
  <c r="S18" i="6"/>
  <c r="S21" i="6"/>
  <c r="S29" i="6"/>
  <c r="S33" i="6"/>
  <c r="S37" i="6"/>
  <c r="R40" i="6"/>
  <c r="T40" i="6"/>
  <c r="V40" i="6"/>
  <c r="Y45" i="6"/>
  <c r="Y48" i="6"/>
  <c r="S52" i="6"/>
  <c r="T79" i="6"/>
  <c r="V79" i="6"/>
  <c r="T97" i="6"/>
  <c r="V97" i="6"/>
  <c r="S97" i="6"/>
  <c r="Y81" i="6"/>
  <c r="Y94" i="6"/>
  <c r="Y84" i="6"/>
  <c r="Y92" i="6"/>
  <c r="T99" i="6"/>
  <c r="V99" i="6"/>
  <c r="T64" i="6"/>
  <c r="V64" i="6"/>
  <c r="Y67" i="6"/>
  <c r="Y72" i="6"/>
  <c r="Y77" i="6"/>
  <c r="T81" i="6"/>
  <c r="V81" i="6"/>
  <c r="T89" i="6"/>
  <c r="V89" i="6"/>
  <c r="S92" i="6"/>
  <c r="T94" i="6"/>
  <c r="V94" i="6"/>
  <c r="S100" i="6"/>
  <c r="T104" i="6"/>
  <c r="V104" i="6"/>
  <c r="S104" i="6"/>
  <c r="T107" i="6"/>
  <c r="V107" i="6"/>
  <c r="T110" i="6"/>
  <c r="V110" i="6"/>
  <c r="T113" i="6"/>
  <c r="V113" i="6"/>
  <c r="T117" i="6"/>
  <c r="V117" i="6"/>
  <c r="S108" i="6"/>
  <c r="S115" i="6"/>
  <c r="S119" i="6"/>
  <c r="T120" i="6"/>
  <c r="V120" i="6"/>
  <c r="Y88" i="6"/>
  <c r="S88" i="6"/>
  <c r="S40" i="6"/>
  <c r="S16" i="6"/>
  <c r="S15" i="6"/>
  <c r="S83" i="6"/>
  <c r="Y16" i="6"/>
  <c r="Y17" i="6"/>
  <c r="Y6" i="6"/>
  <c r="Y86" i="6"/>
  <c r="T86" i="6"/>
  <c r="V86" i="6"/>
  <c r="T90" i="6"/>
  <c r="V90" i="6"/>
  <c r="Y90" i="6"/>
  <c r="S6" i="6"/>
  <c r="Y15" i="6"/>
  <c r="S90" i="6"/>
  <c r="S17" i="6"/>
  <c r="Y40" i="6"/>
  <c r="H56" i="4"/>
  <c r="H53" i="4"/>
  <c r="H51" i="4"/>
  <c r="H50" i="4"/>
  <c r="H36" i="4"/>
  <c r="H26" i="4"/>
  <c r="H25" i="4"/>
  <c r="H24" i="4"/>
  <c r="H16" i="4"/>
  <c r="H13" i="4"/>
  <c r="AS2" i="2"/>
  <c r="AR2" i="2"/>
  <c r="AR124" i="2"/>
  <c r="AQ2" i="2"/>
  <c r="AQ122" i="2"/>
  <c r="AS120" i="2"/>
  <c r="AR120" i="2"/>
  <c r="AQ120" i="2"/>
  <c r="AS119" i="2"/>
  <c r="AR119" i="2"/>
  <c r="AQ119" i="2"/>
  <c r="AS118" i="2"/>
  <c r="AR118" i="2"/>
  <c r="AQ118" i="2"/>
  <c r="AS117" i="2"/>
  <c r="AR117" i="2"/>
  <c r="AQ117" i="2"/>
  <c r="AS116" i="2"/>
  <c r="AR116" i="2"/>
  <c r="AQ116" i="2"/>
  <c r="AS115" i="2"/>
  <c r="AR115" i="2"/>
  <c r="AQ115" i="2"/>
  <c r="AS114" i="2"/>
  <c r="AR114" i="2"/>
  <c r="AQ114" i="2"/>
  <c r="AS113" i="2"/>
  <c r="AR113" i="2"/>
  <c r="AQ113" i="2"/>
  <c r="AS112" i="2"/>
  <c r="AR112" i="2"/>
  <c r="AQ112" i="2"/>
  <c r="AS111" i="2"/>
  <c r="AR111" i="2"/>
  <c r="AQ111" i="2"/>
  <c r="AS110" i="2"/>
  <c r="AR110" i="2"/>
  <c r="AQ110" i="2"/>
  <c r="AS109" i="2"/>
  <c r="AR109" i="2"/>
  <c r="AQ109" i="2"/>
  <c r="AS108" i="2"/>
  <c r="AR108" i="2"/>
  <c r="AQ108" i="2"/>
  <c r="AS107" i="2"/>
  <c r="AR107" i="2"/>
  <c r="AQ107" i="2"/>
  <c r="AS106" i="2"/>
  <c r="AR106" i="2"/>
  <c r="AQ106" i="2"/>
  <c r="AS105" i="2"/>
  <c r="AR105" i="2"/>
  <c r="AQ105" i="2"/>
  <c r="AS104" i="2"/>
  <c r="AR104" i="2"/>
  <c r="AQ104" i="2"/>
  <c r="AS103" i="2"/>
  <c r="AR103" i="2"/>
  <c r="AQ103" i="2"/>
  <c r="AS102" i="2"/>
  <c r="AR102" i="2"/>
  <c r="AQ102" i="2"/>
  <c r="AS101" i="2"/>
  <c r="AR101" i="2"/>
  <c r="AQ101" i="2"/>
  <c r="AS100" i="2"/>
  <c r="AR100" i="2"/>
  <c r="AQ100" i="2"/>
  <c r="AS99" i="2"/>
  <c r="AR99" i="2"/>
  <c r="AQ99" i="2"/>
  <c r="AS98" i="2"/>
  <c r="AR98" i="2"/>
  <c r="AQ98" i="2"/>
  <c r="AS97" i="2"/>
  <c r="AR97" i="2"/>
  <c r="AQ97" i="2"/>
  <c r="AS96" i="2"/>
  <c r="AR96" i="2"/>
  <c r="AQ96" i="2"/>
  <c r="AS95" i="2"/>
  <c r="AR95" i="2"/>
  <c r="AQ95" i="2"/>
  <c r="AS94" i="2"/>
  <c r="AR94" i="2"/>
  <c r="AQ94" i="2"/>
  <c r="AS93" i="2"/>
  <c r="AR93" i="2"/>
  <c r="AQ93" i="2"/>
  <c r="AS92" i="2"/>
  <c r="AR92" i="2"/>
  <c r="AQ92" i="2"/>
  <c r="AS91" i="2"/>
  <c r="AR91" i="2"/>
  <c r="AQ91" i="2"/>
  <c r="AS90" i="2"/>
  <c r="AR90" i="2"/>
  <c r="AQ90" i="2"/>
  <c r="AS89" i="2"/>
  <c r="AR89" i="2"/>
  <c r="AQ89" i="2"/>
  <c r="AS88" i="2"/>
  <c r="AR88" i="2"/>
  <c r="AQ88" i="2"/>
  <c r="AS87" i="2"/>
  <c r="AR87" i="2"/>
  <c r="AQ87" i="2"/>
  <c r="AS86" i="2"/>
  <c r="AR86" i="2"/>
  <c r="AQ86" i="2"/>
  <c r="AS85" i="2"/>
  <c r="AR85" i="2"/>
  <c r="AQ85" i="2"/>
  <c r="AS84" i="2"/>
  <c r="AR84" i="2"/>
  <c r="AQ84" i="2"/>
  <c r="AS83" i="2"/>
  <c r="AR83" i="2"/>
  <c r="AQ83" i="2"/>
  <c r="AS82" i="2"/>
  <c r="AR82" i="2"/>
  <c r="AQ82" i="2"/>
  <c r="AS81" i="2"/>
  <c r="AR81" i="2"/>
  <c r="AQ81" i="2"/>
  <c r="AS80" i="2"/>
  <c r="AR80" i="2"/>
  <c r="AQ80" i="2"/>
  <c r="AS79" i="2"/>
  <c r="AR79" i="2"/>
  <c r="AQ79" i="2"/>
  <c r="AS78" i="2"/>
  <c r="AR78" i="2"/>
  <c r="AQ78" i="2"/>
  <c r="AS77" i="2"/>
  <c r="AR77" i="2"/>
  <c r="AQ77" i="2"/>
  <c r="AS76" i="2"/>
  <c r="AR76" i="2"/>
  <c r="AQ76" i="2"/>
  <c r="AS75" i="2"/>
  <c r="AR75" i="2"/>
  <c r="AQ75" i="2"/>
  <c r="AS74" i="2"/>
  <c r="AR74" i="2"/>
  <c r="AQ74" i="2"/>
  <c r="AS73" i="2"/>
  <c r="AR73" i="2"/>
  <c r="AQ73" i="2"/>
  <c r="AS72" i="2"/>
  <c r="AR72" i="2"/>
  <c r="AQ72" i="2"/>
  <c r="AS71" i="2"/>
  <c r="AR71" i="2"/>
  <c r="AQ71" i="2"/>
  <c r="AS70" i="2"/>
  <c r="AR70" i="2"/>
  <c r="AQ70" i="2"/>
  <c r="AS69" i="2"/>
  <c r="AR69" i="2"/>
  <c r="AQ69" i="2"/>
  <c r="AS68" i="2"/>
  <c r="AR68" i="2"/>
  <c r="AQ68" i="2"/>
  <c r="AS67" i="2"/>
  <c r="AR67" i="2"/>
  <c r="AQ67" i="2"/>
  <c r="AS66" i="2"/>
  <c r="AR66" i="2"/>
  <c r="AQ66" i="2"/>
  <c r="AS65" i="2"/>
  <c r="AR65" i="2"/>
  <c r="AQ65" i="2"/>
  <c r="AS64" i="2"/>
  <c r="AR64" i="2"/>
  <c r="AQ64" i="2"/>
  <c r="AS63" i="2"/>
  <c r="AR63" i="2"/>
  <c r="AQ63" i="2"/>
  <c r="AS62" i="2"/>
  <c r="AR62" i="2"/>
  <c r="AQ62" i="2"/>
  <c r="AS61" i="2"/>
  <c r="AR61" i="2"/>
  <c r="AQ61" i="2"/>
  <c r="AS60" i="2"/>
  <c r="AR60" i="2"/>
  <c r="AQ60" i="2"/>
  <c r="AS59" i="2"/>
  <c r="AR59" i="2"/>
  <c r="AQ59" i="2"/>
  <c r="AS58" i="2"/>
  <c r="AR58" i="2"/>
  <c r="AQ58" i="2"/>
  <c r="AS57" i="2"/>
  <c r="AR57" i="2"/>
  <c r="AQ57" i="2"/>
  <c r="AS56" i="2"/>
  <c r="AR56" i="2"/>
  <c r="AQ56" i="2"/>
  <c r="AS55" i="2"/>
  <c r="AR55" i="2"/>
  <c r="AQ55" i="2"/>
  <c r="AS54" i="2"/>
  <c r="AR54" i="2"/>
  <c r="AQ54" i="2"/>
  <c r="AS53" i="2"/>
  <c r="AR53" i="2"/>
  <c r="AQ53" i="2"/>
  <c r="AS52" i="2"/>
  <c r="AR52" i="2"/>
  <c r="AQ52" i="2"/>
  <c r="AS51" i="2"/>
  <c r="AR51" i="2"/>
  <c r="AQ51" i="2"/>
  <c r="AS50" i="2"/>
  <c r="AR50" i="2"/>
  <c r="AQ50" i="2"/>
  <c r="AS49" i="2"/>
  <c r="AR49" i="2"/>
  <c r="AQ49" i="2"/>
  <c r="AS48" i="2"/>
  <c r="AR48" i="2"/>
  <c r="AQ48" i="2"/>
  <c r="AS47" i="2"/>
  <c r="AR47" i="2"/>
  <c r="AQ47" i="2"/>
  <c r="AS46" i="2"/>
  <c r="AR46" i="2"/>
  <c r="AQ46" i="2"/>
  <c r="AS45" i="2"/>
  <c r="AR45" i="2"/>
  <c r="AQ45" i="2"/>
  <c r="AS44" i="2"/>
  <c r="AR44" i="2"/>
  <c r="AQ44" i="2"/>
  <c r="AS43" i="2"/>
  <c r="AR43" i="2"/>
  <c r="AQ43" i="2"/>
  <c r="AS42" i="2"/>
  <c r="AR42" i="2"/>
  <c r="AQ42" i="2"/>
  <c r="AS41" i="2"/>
  <c r="AR41" i="2"/>
  <c r="AQ41" i="2"/>
  <c r="AS40" i="2"/>
  <c r="AR40" i="2"/>
  <c r="AQ40" i="2"/>
  <c r="AS39" i="2"/>
  <c r="AR39" i="2"/>
  <c r="AQ39" i="2"/>
  <c r="AS38" i="2"/>
  <c r="AR38" i="2"/>
  <c r="AQ38" i="2"/>
  <c r="AS37" i="2"/>
  <c r="AR37" i="2"/>
  <c r="AQ37" i="2"/>
  <c r="AS36" i="2"/>
  <c r="AR36" i="2"/>
  <c r="AQ36" i="2"/>
  <c r="AS35" i="2"/>
  <c r="AR35" i="2"/>
  <c r="AQ35" i="2"/>
  <c r="AS34" i="2"/>
  <c r="AR34" i="2"/>
  <c r="AQ34" i="2"/>
  <c r="AS33" i="2"/>
  <c r="AR33" i="2"/>
  <c r="AQ33" i="2"/>
  <c r="AS32" i="2"/>
  <c r="AR32" i="2"/>
  <c r="AQ32" i="2"/>
  <c r="AS31" i="2"/>
  <c r="AR31" i="2"/>
  <c r="AQ31" i="2"/>
  <c r="AS30" i="2"/>
  <c r="AR30" i="2"/>
  <c r="AQ30" i="2"/>
  <c r="AS29" i="2"/>
  <c r="AR29" i="2"/>
  <c r="AQ29" i="2"/>
  <c r="AS28" i="2"/>
  <c r="AR28" i="2"/>
  <c r="AQ28" i="2"/>
  <c r="AS27" i="2"/>
  <c r="AR27" i="2"/>
  <c r="AQ27" i="2"/>
  <c r="AS26" i="2"/>
  <c r="AR26" i="2"/>
  <c r="AQ26" i="2"/>
  <c r="AS25" i="2"/>
  <c r="AR25" i="2"/>
  <c r="AQ25" i="2"/>
  <c r="AS24" i="2"/>
  <c r="AR24" i="2"/>
  <c r="AQ24" i="2"/>
  <c r="AS23" i="2"/>
  <c r="AR23" i="2"/>
  <c r="AQ23" i="2"/>
  <c r="AS22" i="2"/>
  <c r="AR22" i="2"/>
  <c r="AQ22" i="2"/>
  <c r="AS21" i="2"/>
  <c r="AR21" i="2"/>
  <c r="AQ21" i="2"/>
  <c r="AS20" i="2"/>
  <c r="AR20" i="2"/>
  <c r="AQ20" i="2"/>
  <c r="AS19" i="2"/>
  <c r="AR19" i="2"/>
  <c r="AQ19" i="2"/>
  <c r="AS18" i="2"/>
  <c r="AR18" i="2"/>
  <c r="AQ18" i="2"/>
  <c r="AS17" i="2"/>
  <c r="AR17" i="2"/>
  <c r="AQ17" i="2"/>
  <c r="AS16" i="2"/>
  <c r="AR16" i="2"/>
  <c r="AQ16" i="2"/>
  <c r="AS15" i="2"/>
  <c r="AR15" i="2"/>
  <c r="AQ15" i="2"/>
  <c r="AS14" i="2"/>
  <c r="AR14" i="2"/>
  <c r="AQ14" i="2"/>
  <c r="AS13" i="2"/>
  <c r="AR13" i="2"/>
  <c r="AQ13" i="2"/>
  <c r="AS12" i="2"/>
  <c r="AR12" i="2"/>
  <c r="AQ12" i="2"/>
  <c r="AS11" i="2"/>
  <c r="AR11" i="2"/>
  <c r="AQ11" i="2"/>
  <c r="AS10" i="2"/>
  <c r="AR10" i="2"/>
  <c r="AQ10" i="2"/>
  <c r="AS9" i="2"/>
  <c r="AR9" i="2"/>
  <c r="AQ9" i="2"/>
  <c r="AS8" i="2"/>
  <c r="AR8" i="2"/>
  <c r="AQ8" i="2"/>
  <c r="AS7" i="2"/>
  <c r="AR7" i="2"/>
  <c r="AQ7" i="2"/>
  <c r="AS6" i="2"/>
  <c r="AR6" i="2"/>
  <c r="AQ6" i="2"/>
  <c r="AS5" i="2"/>
  <c r="AR5" i="2"/>
  <c r="AQ5" i="2"/>
  <c r="AS4" i="2"/>
  <c r="AR4" i="2"/>
  <c r="AQ4" i="2"/>
  <c r="AS3" i="2"/>
  <c r="AR3" i="2"/>
  <c r="AQ3" i="2"/>
  <c r="AQ124" i="2"/>
  <c r="L129" i="2"/>
  <c r="L128" i="2"/>
  <c r="L127" i="2"/>
  <c r="L126" i="2"/>
  <c r="L125" i="2"/>
  <c r="AN124" i="2"/>
  <c r="AL124" i="2"/>
  <c r="AJ124" i="2"/>
  <c r="L124" i="2"/>
  <c r="L123" i="2"/>
  <c r="AN122" i="2"/>
  <c r="AN123" i="2"/>
  <c r="AL122" i="2"/>
  <c r="AL123" i="2"/>
  <c r="AJ122" i="2"/>
  <c r="AJ123" i="2"/>
  <c r="AP120" i="2"/>
  <c r="AC120" i="2"/>
  <c r="AD120" i="2"/>
  <c r="AA120" i="2"/>
  <c r="Z120" i="2"/>
  <c r="T120" i="2"/>
  <c r="U120" i="2"/>
  <c r="Q120" i="2"/>
  <c r="AP119" i="2"/>
  <c r="AC119" i="2"/>
  <c r="AD119" i="2"/>
  <c r="AA119" i="2"/>
  <c r="Z119" i="2"/>
  <c r="T119" i="2"/>
  <c r="Q119" i="2"/>
  <c r="R119" i="2"/>
  <c r="AP118" i="2"/>
  <c r="AT118" i="2"/>
  <c r="AC118" i="2"/>
  <c r="AD118" i="2"/>
  <c r="AA118" i="2"/>
  <c r="Z118" i="2"/>
  <c r="T118" i="2"/>
  <c r="Q118" i="2"/>
  <c r="R118" i="2"/>
  <c r="AP117" i="2"/>
  <c r="AC117" i="2"/>
  <c r="AD117" i="2"/>
  <c r="AA117" i="2"/>
  <c r="Z117" i="2"/>
  <c r="T117" i="2"/>
  <c r="U117" i="2"/>
  <c r="Q117" i="2"/>
  <c r="R117" i="2"/>
  <c r="AP116" i="2"/>
  <c r="AC116" i="2"/>
  <c r="AD116" i="2"/>
  <c r="AA116" i="2"/>
  <c r="Z116" i="2"/>
  <c r="T116" i="2"/>
  <c r="Q116" i="2"/>
  <c r="R116" i="2"/>
  <c r="AP115" i="2"/>
  <c r="AC115" i="2"/>
  <c r="AD115" i="2"/>
  <c r="AA115" i="2"/>
  <c r="Z115" i="2"/>
  <c r="T115" i="2"/>
  <c r="Q115" i="2"/>
  <c r="R115" i="2"/>
  <c r="AP114" i="2"/>
  <c r="AC114" i="2"/>
  <c r="AD114" i="2"/>
  <c r="AA114" i="2"/>
  <c r="Z114" i="2"/>
  <c r="T114" i="2"/>
  <c r="Q114" i="2"/>
  <c r="R114" i="2"/>
  <c r="AP113" i="2"/>
  <c r="AC113" i="2"/>
  <c r="AD113" i="2"/>
  <c r="AA113" i="2"/>
  <c r="Z113" i="2"/>
  <c r="T113" i="2"/>
  <c r="Q113" i="2"/>
  <c r="R113" i="2"/>
  <c r="AP112" i="2"/>
  <c r="AT112" i="2"/>
  <c r="AC112" i="2"/>
  <c r="AD112" i="2"/>
  <c r="AA112" i="2"/>
  <c r="Z112" i="2"/>
  <c r="T112" i="2"/>
  <c r="U112" i="2"/>
  <c r="Q112" i="2"/>
  <c r="R112" i="2"/>
  <c r="AP111" i="2"/>
  <c r="AC111" i="2"/>
  <c r="AD111" i="2"/>
  <c r="AA111" i="2"/>
  <c r="Z111" i="2"/>
  <c r="T111" i="2"/>
  <c r="Q111" i="2"/>
  <c r="R111" i="2"/>
  <c r="AP110" i="2"/>
  <c r="AT110" i="2"/>
  <c r="AC110" i="2"/>
  <c r="AD110" i="2"/>
  <c r="AA110" i="2"/>
  <c r="Z110" i="2"/>
  <c r="T110" i="2"/>
  <c r="Q110" i="2"/>
  <c r="R110" i="2"/>
  <c r="AP109" i="2"/>
  <c r="AC109" i="2"/>
  <c r="AD109" i="2"/>
  <c r="AA109" i="2"/>
  <c r="Z109" i="2"/>
  <c r="T109" i="2"/>
  <c r="U109" i="2"/>
  <c r="Q109" i="2"/>
  <c r="AP108" i="2"/>
  <c r="AC108" i="2"/>
  <c r="AD108" i="2"/>
  <c r="AA108" i="2"/>
  <c r="Z108" i="2"/>
  <c r="T108" i="2"/>
  <c r="U108" i="2"/>
  <c r="Q108" i="2"/>
  <c r="R108" i="2"/>
  <c r="AP107" i="2"/>
  <c r="AC107" i="2"/>
  <c r="AD107" i="2"/>
  <c r="AA107" i="2"/>
  <c r="Z107" i="2"/>
  <c r="T107" i="2"/>
  <c r="Q107" i="2"/>
  <c r="R107" i="2"/>
  <c r="AP106" i="2"/>
  <c r="AC106" i="2"/>
  <c r="AD106" i="2"/>
  <c r="AA106" i="2"/>
  <c r="Z106" i="2"/>
  <c r="T106" i="2"/>
  <c r="Q106" i="2"/>
  <c r="R106" i="2"/>
  <c r="AP105" i="2"/>
  <c r="AC105" i="2"/>
  <c r="AD105" i="2"/>
  <c r="AA105" i="2"/>
  <c r="Z105" i="2"/>
  <c r="T105" i="2"/>
  <c r="U105" i="2"/>
  <c r="Q105" i="2"/>
  <c r="R105" i="2"/>
  <c r="AP104" i="2"/>
  <c r="AT104" i="2"/>
  <c r="AC104" i="2"/>
  <c r="AD104" i="2"/>
  <c r="AA104" i="2"/>
  <c r="Z104" i="2"/>
  <c r="T104" i="2"/>
  <c r="U104" i="2"/>
  <c r="Q104" i="2"/>
  <c r="AP103" i="2"/>
  <c r="AT103" i="2"/>
  <c r="AC103" i="2"/>
  <c r="AD103" i="2"/>
  <c r="AA103" i="2"/>
  <c r="Z103" i="2"/>
  <c r="T103" i="2"/>
  <c r="Q103" i="2"/>
  <c r="R103" i="2"/>
  <c r="AP102" i="2"/>
  <c r="AC102" i="2"/>
  <c r="AD102" i="2"/>
  <c r="AA102" i="2"/>
  <c r="V102" i="2"/>
  <c r="X102" i="2"/>
  <c r="U102" i="2"/>
  <c r="R102" i="2"/>
  <c r="AP101" i="2"/>
  <c r="AC101" i="2"/>
  <c r="AD101" i="2"/>
  <c r="AA101" i="2"/>
  <c r="V101" i="2"/>
  <c r="X101" i="2"/>
  <c r="U101" i="2"/>
  <c r="R101" i="2"/>
  <c r="AV100" i="2"/>
  <c r="AP100" i="2"/>
  <c r="AC100" i="2"/>
  <c r="AD100" i="2"/>
  <c r="AA100" i="2"/>
  <c r="Z100" i="2"/>
  <c r="T100" i="2"/>
  <c r="U100" i="2"/>
  <c r="Q100" i="2"/>
  <c r="R100" i="2"/>
  <c r="N100" i="2"/>
  <c r="AP99" i="2"/>
  <c r="AC99" i="2"/>
  <c r="AD99" i="2"/>
  <c r="AA99" i="2"/>
  <c r="V99" i="2"/>
  <c r="X99" i="2"/>
  <c r="U99" i="2"/>
  <c r="R99" i="2"/>
  <c r="AP98" i="2"/>
  <c r="AC98" i="2"/>
  <c r="AD98" i="2"/>
  <c r="AA98" i="2"/>
  <c r="V98" i="2"/>
  <c r="X98" i="2"/>
  <c r="U98" i="2"/>
  <c r="R98" i="2"/>
  <c r="AP97" i="2"/>
  <c r="AT97" i="2"/>
  <c r="AC97" i="2"/>
  <c r="AD97" i="2"/>
  <c r="AA97" i="2"/>
  <c r="V97" i="2"/>
  <c r="X97" i="2"/>
  <c r="U97" i="2"/>
  <c r="R97" i="2"/>
  <c r="AP96" i="2"/>
  <c r="AT96" i="2"/>
  <c r="AC96" i="2"/>
  <c r="AD96" i="2"/>
  <c r="AA96" i="2"/>
  <c r="Z96" i="2"/>
  <c r="T96" i="2"/>
  <c r="U96" i="2"/>
  <c r="Q96" i="2"/>
  <c r="AP95" i="2"/>
  <c r="AC95" i="2"/>
  <c r="AD95" i="2"/>
  <c r="AA95" i="2"/>
  <c r="Z95" i="2"/>
  <c r="T95" i="2"/>
  <c r="U95" i="2"/>
  <c r="Q95" i="2"/>
  <c r="AP94" i="2"/>
  <c r="AC94" i="2"/>
  <c r="AD94" i="2"/>
  <c r="AA94" i="2"/>
  <c r="Z94" i="2"/>
  <c r="T94" i="2"/>
  <c r="Q94" i="2"/>
  <c r="R94" i="2"/>
  <c r="AP93" i="2"/>
  <c r="AT93" i="2"/>
  <c r="AC93" i="2"/>
  <c r="AD93" i="2"/>
  <c r="AA93" i="2"/>
  <c r="Z93" i="2"/>
  <c r="T93" i="2"/>
  <c r="U93" i="2"/>
  <c r="Q93" i="2"/>
  <c r="R93" i="2"/>
  <c r="AP92" i="2"/>
  <c r="AT92" i="2"/>
  <c r="AC92" i="2"/>
  <c r="AD92" i="2"/>
  <c r="AA92" i="2"/>
  <c r="Z92" i="2"/>
  <c r="T92" i="2"/>
  <c r="Q92" i="2"/>
  <c r="R92" i="2"/>
  <c r="AP91" i="2"/>
  <c r="AC91" i="2"/>
  <c r="AD91" i="2"/>
  <c r="AA91" i="2"/>
  <c r="Z91" i="2"/>
  <c r="T91" i="2"/>
  <c r="Q91" i="2"/>
  <c r="R91" i="2"/>
  <c r="M91" i="2"/>
  <c r="N91" i="2" s="1"/>
  <c r="AP90" i="2"/>
  <c r="AC90" i="2"/>
  <c r="AD90" i="2"/>
  <c r="AA90" i="2"/>
  <c r="V90" i="2"/>
  <c r="X90" i="2"/>
  <c r="U90" i="2"/>
  <c r="R90" i="2"/>
  <c r="AP89" i="2"/>
  <c r="AT89" i="2"/>
  <c r="AC89" i="2"/>
  <c r="AD89" i="2"/>
  <c r="AA89" i="2"/>
  <c r="V89" i="2"/>
  <c r="X89" i="2"/>
  <c r="U89" i="2"/>
  <c r="R89" i="2"/>
  <c r="AP88" i="2"/>
  <c r="AT88" i="2"/>
  <c r="AC88" i="2"/>
  <c r="AD88" i="2"/>
  <c r="AA88" i="2"/>
  <c r="Z88" i="2"/>
  <c r="T88" i="2"/>
  <c r="Q88" i="2"/>
  <c r="R88" i="2"/>
  <c r="AP87" i="2"/>
  <c r="AT87" i="2"/>
  <c r="AC87" i="2"/>
  <c r="AD87" i="2"/>
  <c r="AA87" i="2"/>
  <c r="V87" i="2"/>
  <c r="X87" i="2"/>
  <c r="U87" i="2"/>
  <c r="R87" i="2"/>
  <c r="AP86" i="2"/>
  <c r="AT86" i="2"/>
  <c r="AC86" i="2"/>
  <c r="AD86" i="2"/>
  <c r="AA86" i="2"/>
  <c r="V86" i="2"/>
  <c r="X86" i="2"/>
  <c r="U86" i="2"/>
  <c r="R86" i="2"/>
  <c r="AP85" i="2"/>
  <c r="AT85" i="2"/>
  <c r="AC85" i="2"/>
  <c r="AD85" i="2"/>
  <c r="AA85" i="2"/>
  <c r="Z85" i="2"/>
  <c r="T85" i="2"/>
  <c r="U85" i="2"/>
  <c r="Q85" i="2"/>
  <c r="AP84" i="2"/>
  <c r="AC84" i="2"/>
  <c r="AD84" i="2"/>
  <c r="AA84" i="2"/>
  <c r="Z84" i="2"/>
  <c r="T84" i="2"/>
  <c r="Q84" i="2"/>
  <c r="R84" i="2"/>
  <c r="AP83" i="2"/>
  <c r="AT83" i="2"/>
  <c r="AC83" i="2"/>
  <c r="AD83" i="2"/>
  <c r="AA83" i="2"/>
  <c r="Z83" i="2"/>
  <c r="T83" i="2"/>
  <c r="U83" i="2"/>
  <c r="Q83" i="2"/>
  <c r="R83" i="2"/>
  <c r="AP82" i="2"/>
  <c r="AC82" i="2"/>
  <c r="AD82" i="2"/>
  <c r="AA82" i="2"/>
  <c r="Z82" i="2"/>
  <c r="T82" i="2"/>
  <c r="Q82" i="2"/>
  <c r="R82" i="2"/>
  <c r="AP81" i="2"/>
  <c r="AT81" i="2"/>
  <c r="AC81" i="2"/>
  <c r="AD81" i="2"/>
  <c r="AA81" i="2"/>
  <c r="Z81" i="2"/>
  <c r="T81" i="2"/>
  <c r="U81" i="2"/>
  <c r="Q81" i="2"/>
  <c r="AP80" i="2"/>
  <c r="AC80" i="2"/>
  <c r="AD80" i="2"/>
  <c r="AA80" i="2"/>
  <c r="Z80" i="2"/>
  <c r="T80" i="2"/>
  <c r="Q80" i="2"/>
  <c r="R80" i="2"/>
  <c r="AP79" i="2"/>
  <c r="AT79" i="2"/>
  <c r="AC79" i="2"/>
  <c r="AD79" i="2"/>
  <c r="AA79" i="2"/>
  <c r="Z79" i="2"/>
  <c r="T79" i="2"/>
  <c r="Q79" i="2"/>
  <c r="R79" i="2"/>
  <c r="AP78" i="2"/>
  <c r="AC78" i="2"/>
  <c r="AD78" i="2"/>
  <c r="AA78" i="2"/>
  <c r="Z78" i="2"/>
  <c r="T78" i="2"/>
  <c r="U78" i="2"/>
  <c r="Q78" i="2"/>
  <c r="R78" i="2"/>
  <c r="AP77" i="2"/>
  <c r="AC77" i="2"/>
  <c r="AD77" i="2"/>
  <c r="AA77" i="2"/>
  <c r="Z77" i="2"/>
  <c r="T77" i="2"/>
  <c r="U77" i="2"/>
  <c r="Q77" i="2"/>
  <c r="AP76" i="2"/>
  <c r="AC76" i="2"/>
  <c r="AD76" i="2"/>
  <c r="AA76" i="2"/>
  <c r="Z76" i="2"/>
  <c r="T76" i="2"/>
  <c r="U76" i="2"/>
  <c r="Q76" i="2"/>
  <c r="R76" i="2"/>
  <c r="AP75" i="2"/>
  <c r="AC75" i="2"/>
  <c r="AD75" i="2"/>
  <c r="AA75" i="2"/>
  <c r="Z75" i="2"/>
  <c r="T75" i="2"/>
  <c r="Q75" i="2"/>
  <c r="R75" i="2"/>
  <c r="AP74" i="2"/>
  <c r="AC74" i="2"/>
  <c r="AD74" i="2"/>
  <c r="AA74" i="2"/>
  <c r="Z74" i="2"/>
  <c r="T74" i="2"/>
  <c r="Q74" i="2"/>
  <c r="R74" i="2"/>
  <c r="AP73" i="2"/>
  <c r="AC73" i="2"/>
  <c r="AD73" i="2"/>
  <c r="AA73" i="2"/>
  <c r="Z73" i="2"/>
  <c r="T73" i="2"/>
  <c r="U73" i="2"/>
  <c r="Q73" i="2"/>
  <c r="R73" i="2"/>
  <c r="AP72" i="2"/>
  <c r="AC72" i="2"/>
  <c r="AD72" i="2"/>
  <c r="AA72" i="2"/>
  <c r="Z72" i="2"/>
  <c r="T72" i="2"/>
  <c r="U72" i="2"/>
  <c r="Q72" i="2"/>
  <c r="R72" i="2"/>
  <c r="AP71" i="2"/>
  <c r="AT71" i="2"/>
  <c r="AC71" i="2"/>
  <c r="AD71" i="2"/>
  <c r="AA71" i="2"/>
  <c r="Z71" i="2"/>
  <c r="T71" i="2"/>
  <c r="U71" i="2"/>
  <c r="Q71" i="2"/>
  <c r="R71" i="2"/>
  <c r="AP70" i="2"/>
  <c r="AT70" i="2"/>
  <c r="AC70" i="2"/>
  <c r="AD70" i="2"/>
  <c r="AA70" i="2"/>
  <c r="Z70" i="2"/>
  <c r="T70" i="2"/>
  <c r="Q70" i="2"/>
  <c r="R70" i="2"/>
  <c r="AP69" i="2"/>
  <c r="AC69" i="2"/>
  <c r="AD69" i="2"/>
  <c r="AA69" i="2"/>
  <c r="Z69" i="2"/>
  <c r="T69" i="2"/>
  <c r="Q69" i="2"/>
  <c r="R69" i="2"/>
  <c r="AP68" i="2"/>
  <c r="AC68" i="2"/>
  <c r="AD68" i="2"/>
  <c r="AA68" i="2"/>
  <c r="Z68" i="2"/>
  <c r="T68" i="2"/>
  <c r="Q68" i="2"/>
  <c r="R68" i="2"/>
  <c r="AP67" i="2"/>
  <c r="AC67" i="2"/>
  <c r="AD67" i="2"/>
  <c r="AA67" i="2"/>
  <c r="Z67" i="2"/>
  <c r="T67" i="2"/>
  <c r="Q67" i="2"/>
  <c r="R67" i="2"/>
  <c r="AP66" i="2"/>
  <c r="AC66" i="2"/>
  <c r="AD66" i="2"/>
  <c r="AA66" i="2"/>
  <c r="Z66" i="2"/>
  <c r="T66" i="2"/>
  <c r="Q66" i="2"/>
  <c r="R66" i="2"/>
  <c r="AP65" i="2"/>
  <c r="AC65" i="2"/>
  <c r="AD65" i="2"/>
  <c r="AA65" i="2"/>
  <c r="Z65" i="2"/>
  <c r="T65" i="2"/>
  <c r="Q65" i="2"/>
  <c r="R65" i="2"/>
  <c r="AP64" i="2"/>
  <c r="AC64" i="2"/>
  <c r="AD64" i="2"/>
  <c r="AA64" i="2"/>
  <c r="Z64" i="2"/>
  <c r="T64" i="2"/>
  <c r="U64" i="2"/>
  <c r="Q64" i="2"/>
  <c r="AP63" i="2"/>
  <c r="AC63" i="2"/>
  <c r="AD63" i="2"/>
  <c r="AA63" i="2"/>
  <c r="Z63" i="2"/>
  <c r="T63" i="2"/>
  <c r="U63" i="2"/>
  <c r="Q63" i="2"/>
  <c r="AP62" i="2"/>
  <c r="AC62" i="2"/>
  <c r="AD62" i="2"/>
  <c r="AA62" i="2"/>
  <c r="Z62" i="2"/>
  <c r="T62" i="2"/>
  <c r="Q62" i="2"/>
  <c r="R62" i="2"/>
  <c r="AP61" i="2"/>
  <c r="AC61" i="2"/>
  <c r="AD61" i="2"/>
  <c r="AA61" i="2"/>
  <c r="Z61" i="2"/>
  <c r="T61" i="2"/>
  <c r="Q61" i="2"/>
  <c r="R61" i="2"/>
  <c r="AP60" i="2"/>
  <c r="AC60" i="2"/>
  <c r="AD60" i="2"/>
  <c r="AA60" i="2"/>
  <c r="Z60" i="2"/>
  <c r="T60" i="2"/>
  <c r="Q60" i="2"/>
  <c r="R60" i="2"/>
  <c r="AP59" i="2"/>
  <c r="AC59" i="2"/>
  <c r="AD59" i="2"/>
  <c r="AA59" i="2"/>
  <c r="Z59" i="2"/>
  <c r="T59" i="2"/>
  <c r="U59" i="2"/>
  <c r="Q59" i="2"/>
  <c r="R59" i="2"/>
  <c r="AP58" i="2"/>
  <c r="AT58" i="2"/>
  <c r="AC58" i="2"/>
  <c r="AD58" i="2"/>
  <c r="AA58" i="2"/>
  <c r="Z58" i="2"/>
  <c r="T58" i="2"/>
  <c r="Q58" i="2"/>
  <c r="R58" i="2"/>
  <c r="AP57" i="2"/>
  <c r="AC57" i="2"/>
  <c r="AD57" i="2"/>
  <c r="AA57" i="2"/>
  <c r="Z57" i="2"/>
  <c r="T57" i="2"/>
  <c r="Q57" i="2"/>
  <c r="R57" i="2"/>
  <c r="AP56" i="2"/>
  <c r="AT56" i="2"/>
  <c r="AC56" i="2"/>
  <c r="AD56" i="2"/>
  <c r="AA56" i="2"/>
  <c r="Z56" i="2"/>
  <c r="T56" i="2"/>
  <c r="U56" i="2"/>
  <c r="Q56" i="2"/>
  <c r="R56" i="2"/>
  <c r="AP55" i="2"/>
  <c r="AC55" i="2"/>
  <c r="AD55" i="2"/>
  <c r="AA55" i="2"/>
  <c r="Z55" i="2"/>
  <c r="T55" i="2"/>
  <c r="Q55" i="2"/>
  <c r="R55" i="2"/>
  <c r="AP54" i="2"/>
  <c r="AC54" i="2"/>
  <c r="AD54" i="2"/>
  <c r="AA54" i="2"/>
  <c r="Z54" i="2"/>
  <c r="T54" i="2"/>
  <c r="Q54" i="2"/>
  <c r="R54" i="2"/>
  <c r="AP53" i="2"/>
  <c r="AC53" i="2"/>
  <c r="AD53" i="2"/>
  <c r="AA53" i="2"/>
  <c r="Z53" i="2"/>
  <c r="T53" i="2"/>
  <c r="U53" i="2"/>
  <c r="Q53" i="2"/>
  <c r="R53" i="2"/>
  <c r="AP52" i="2"/>
  <c r="AC52" i="2"/>
  <c r="AD52" i="2"/>
  <c r="AA52" i="2"/>
  <c r="Z52" i="2"/>
  <c r="T52" i="2"/>
  <c r="U52" i="2"/>
  <c r="Q52" i="2"/>
  <c r="AP51" i="2"/>
  <c r="AC51" i="2"/>
  <c r="AD51" i="2"/>
  <c r="AA51" i="2"/>
  <c r="Z51" i="2"/>
  <c r="T51" i="2"/>
  <c r="U51" i="2"/>
  <c r="Q51" i="2"/>
  <c r="R51" i="2"/>
  <c r="AP50" i="2"/>
  <c r="AT50" i="2"/>
  <c r="AC50" i="2"/>
  <c r="AD50" i="2"/>
  <c r="AA50" i="2"/>
  <c r="Z50" i="2"/>
  <c r="T50" i="2"/>
  <c r="Q50" i="2"/>
  <c r="R50" i="2"/>
  <c r="AP49" i="2"/>
  <c r="AC49" i="2"/>
  <c r="AD49" i="2"/>
  <c r="AA49" i="2"/>
  <c r="Z49" i="2"/>
  <c r="T49" i="2"/>
  <c r="U49" i="2"/>
  <c r="Q49" i="2"/>
  <c r="R49" i="2"/>
  <c r="AP48" i="2"/>
  <c r="AC48" i="2"/>
  <c r="AD48" i="2"/>
  <c r="AA48" i="2"/>
  <c r="Z48" i="2"/>
  <c r="T48" i="2"/>
  <c r="U48" i="2"/>
  <c r="Q48" i="2"/>
  <c r="R48" i="2"/>
  <c r="AP47" i="2"/>
  <c r="AC47" i="2"/>
  <c r="AD47" i="2"/>
  <c r="AA47" i="2"/>
  <c r="Z47" i="2"/>
  <c r="T47" i="2"/>
  <c r="U47" i="2"/>
  <c r="Q47" i="2"/>
  <c r="R47" i="2"/>
  <c r="AP46" i="2"/>
  <c r="AT46" i="2"/>
  <c r="AC46" i="2"/>
  <c r="AD46" i="2"/>
  <c r="AA46" i="2"/>
  <c r="Z46" i="2"/>
  <c r="T46" i="2"/>
  <c r="Q46" i="2"/>
  <c r="R46" i="2"/>
  <c r="AP45" i="2"/>
  <c r="AC45" i="2"/>
  <c r="AD45" i="2"/>
  <c r="AA45" i="2"/>
  <c r="Z45" i="2"/>
  <c r="T45" i="2"/>
  <c r="Q45" i="2"/>
  <c r="R45" i="2"/>
  <c r="AP44" i="2"/>
  <c r="AC44" i="2"/>
  <c r="AD44" i="2"/>
  <c r="AA44" i="2"/>
  <c r="Z44" i="2"/>
  <c r="T44" i="2"/>
  <c r="U44" i="2"/>
  <c r="Q44" i="2"/>
  <c r="AU43" i="2"/>
  <c r="AP43" i="2"/>
  <c r="AC43" i="2"/>
  <c r="AD43" i="2"/>
  <c r="AA43" i="2"/>
  <c r="V43" i="2"/>
  <c r="X43" i="2"/>
  <c r="U43" i="2"/>
  <c r="R43" i="2"/>
  <c r="AP42" i="2"/>
  <c r="AC42" i="2"/>
  <c r="AD42" i="2"/>
  <c r="AA42" i="2"/>
  <c r="Z42" i="2"/>
  <c r="T42" i="2"/>
  <c r="U42" i="2"/>
  <c r="Q42" i="2"/>
  <c r="AP41" i="2"/>
  <c r="AC41" i="2"/>
  <c r="AD41" i="2"/>
  <c r="AA41" i="2"/>
  <c r="Z41" i="2"/>
  <c r="T41" i="2"/>
  <c r="U41" i="2"/>
  <c r="Q41" i="2"/>
  <c r="R41" i="2"/>
  <c r="AP40" i="2"/>
  <c r="AT40" i="2"/>
  <c r="AC40" i="2"/>
  <c r="AD40" i="2"/>
  <c r="AA40" i="2"/>
  <c r="Z40" i="2"/>
  <c r="T40" i="2"/>
  <c r="Q40" i="2"/>
  <c r="R40" i="2"/>
  <c r="AP39" i="2"/>
  <c r="AC39" i="2"/>
  <c r="AD39" i="2"/>
  <c r="AA39" i="2"/>
  <c r="Z39" i="2"/>
  <c r="T39" i="2"/>
  <c r="Q39" i="2"/>
  <c r="R39" i="2"/>
  <c r="AP38" i="2"/>
  <c r="AT38" i="2"/>
  <c r="AC38" i="2"/>
  <c r="AD38" i="2"/>
  <c r="AA38" i="2"/>
  <c r="Z38" i="2"/>
  <c r="T38" i="2"/>
  <c r="Q38" i="2"/>
  <c r="R38" i="2"/>
  <c r="AP37" i="2"/>
  <c r="AT37" i="2"/>
  <c r="AC37" i="2"/>
  <c r="AD37" i="2"/>
  <c r="AA37" i="2"/>
  <c r="Z37" i="2"/>
  <c r="T37" i="2"/>
  <c r="Q37" i="2"/>
  <c r="R37" i="2"/>
  <c r="AP36" i="2"/>
  <c r="AK36" i="2"/>
  <c r="AC36" i="2"/>
  <c r="AD36" i="2"/>
  <c r="AA36" i="2"/>
  <c r="Z36" i="2"/>
  <c r="T36" i="2"/>
  <c r="Q36" i="2"/>
  <c r="R36" i="2"/>
  <c r="AP35" i="2"/>
  <c r="AO35" i="2"/>
  <c r="AC35" i="2"/>
  <c r="AD35" i="2"/>
  <c r="AA35" i="2"/>
  <c r="Z35" i="2"/>
  <c r="T35" i="2"/>
  <c r="U35" i="2"/>
  <c r="Q35" i="2"/>
  <c r="AP34" i="2"/>
  <c r="AO34" i="2"/>
  <c r="AC34" i="2"/>
  <c r="AD34" i="2"/>
  <c r="AA34" i="2"/>
  <c r="Z34" i="2"/>
  <c r="T34" i="2"/>
  <c r="U34" i="2"/>
  <c r="Q34" i="2"/>
  <c r="AP33" i="2"/>
  <c r="M33" i="2"/>
  <c r="AV33" i="2" s="1"/>
  <c r="AC33" i="2"/>
  <c r="AD33" i="2"/>
  <c r="AA33" i="2"/>
  <c r="Z33" i="2"/>
  <c r="T33" i="2"/>
  <c r="Q33" i="2"/>
  <c r="R33" i="2"/>
  <c r="AP32" i="2"/>
  <c r="AM32" i="2"/>
  <c r="AC32" i="2"/>
  <c r="AD32" i="2"/>
  <c r="AA32" i="2"/>
  <c r="Z32" i="2"/>
  <c r="T32" i="2"/>
  <c r="Q32" i="2"/>
  <c r="R32" i="2"/>
  <c r="AP31" i="2"/>
  <c r="AM31" i="2"/>
  <c r="AC31" i="2"/>
  <c r="AD31" i="2"/>
  <c r="AA31" i="2"/>
  <c r="Z31" i="2"/>
  <c r="T31" i="2"/>
  <c r="Q31" i="2"/>
  <c r="R31" i="2"/>
  <c r="AP30" i="2"/>
  <c r="AT30" i="2"/>
  <c r="AC30" i="2"/>
  <c r="AD30" i="2"/>
  <c r="AA30" i="2"/>
  <c r="Z30" i="2"/>
  <c r="T30" i="2"/>
  <c r="U30" i="2"/>
  <c r="Q30" i="2"/>
  <c r="R30" i="2"/>
  <c r="AP29" i="2"/>
  <c r="AM29" i="2"/>
  <c r="AC29" i="2"/>
  <c r="AD29" i="2"/>
  <c r="AA29" i="2"/>
  <c r="Z29" i="2"/>
  <c r="T29" i="2"/>
  <c r="U29" i="2"/>
  <c r="Q29" i="2"/>
  <c r="R29" i="2"/>
  <c r="AP28" i="2"/>
  <c r="AT28" i="2"/>
  <c r="AC28" i="2"/>
  <c r="AD28" i="2"/>
  <c r="AA28" i="2"/>
  <c r="Z28" i="2"/>
  <c r="T28" i="2"/>
  <c r="Q28" i="2"/>
  <c r="R28" i="2"/>
  <c r="AP27" i="2"/>
  <c r="AK27" i="2"/>
  <c r="AC27" i="2"/>
  <c r="AD27" i="2"/>
  <c r="AA27" i="2"/>
  <c r="Z27" i="2"/>
  <c r="T27" i="2"/>
  <c r="Q27" i="2"/>
  <c r="R27" i="2"/>
  <c r="AP26" i="2"/>
  <c r="AT26" i="2"/>
  <c r="AC26" i="2"/>
  <c r="AD26" i="2"/>
  <c r="AA26" i="2"/>
  <c r="Z26" i="2"/>
  <c r="T26" i="2"/>
  <c r="Q26" i="2"/>
  <c r="R26" i="2"/>
  <c r="AP25" i="2"/>
  <c r="AO25" i="2"/>
  <c r="AC25" i="2"/>
  <c r="AD25" i="2"/>
  <c r="AA25" i="2"/>
  <c r="Z25" i="2"/>
  <c r="T25" i="2"/>
  <c r="Q25" i="2"/>
  <c r="R25" i="2"/>
  <c r="AP24" i="2"/>
  <c r="AK24" i="2"/>
  <c r="AC24" i="2"/>
  <c r="AD24" i="2"/>
  <c r="AA24" i="2"/>
  <c r="Z24" i="2"/>
  <c r="T24" i="2"/>
  <c r="U24" i="2"/>
  <c r="Q24" i="2"/>
  <c r="R24" i="2"/>
  <c r="AP23" i="2"/>
  <c r="AT23" i="2"/>
  <c r="AC23" i="2"/>
  <c r="AD23" i="2"/>
  <c r="AA23" i="2"/>
  <c r="Z23" i="2"/>
  <c r="T23" i="2"/>
  <c r="U23" i="2"/>
  <c r="Q23" i="2"/>
  <c r="R23" i="2"/>
  <c r="AP22" i="2"/>
  <c r="AT22" i="2"/>
  <c r="AC22" i="2"/>
  <c r="AD22" i="2"/>
  <c r="AA22" i="2"/>
  <c r="Z22" i="2"/>
  <c r="T22" i="2"/>
  <c r="Q22" i="2"/>
  <c r="R22" i="2"/>
  <c r="AP21" i="2"/>
  <c r="AM21" i="2"/>
  <c r="AC21" i="2"/>
  <c r="AD21" i="2"/>
  <c r="AA21" i="2"/>
  <c r="Z21" i="2"/>
  <c r="T21" i="2"/>
  <c r="Q21" i="2"/>
  <c r="R21" i="2"/>
  <c r="AP20" i="2"/>
  <c r="AK20" i="2"/>
  <c r="AC20" i="2"/>
  <c r="AD20" i="2"/>
  <c r="AA20" i="2"/>
  <c r="Z20" i="2"/>
  <c r="T20" i="2"/>
  <c r="U20" i="2"/>
  <c r="Q20" i="2"/>
  <c r="R20" i="2"/>
  <c r="AP19" i="2"/>
  <c r="AM19" i="2"/>
  <c r="AC19" i="2"/>
  <c r="AD19" i="2"/>
  <c r="AA19" i="2"/>
  <c r="Z19" i="2"/>
  <c r="T19" i="2"/>
  <c r="Q19" i="2"/>
  <c r="R19" i="2"/>
  <c r="AP18" i="2"/>
  <c r="AT18" i="2"/>
  <c r="AC18" i="2"/>
  <c r="AD18" i="2"/>
  <c r="AA18" i="2"/>
  <c r="Z18" i="2"/>
  <c r="T18" i="2"/>
  <c r="Q18" i="2"/>
  <c r="R18" i="2"/>
  <c r="AP17" i="2"/>
  <c r="AK17" i="2"/>
  <c r="AC17" i="2"/>
  <c r="AD17" i="2"/>
  <c r="AA17" i="2"/>
  <c r="Z17" i="2"/>
  <c r="T17" i="2"/>
  <c r="Q17" i="2"/>
  <c r="R17" i="2"/>
  <c r="AP16" i="2"/>
  <c r="AT16" i="2"/>
  <c r="AC16" i="2"/>
  <c r="AD16" i="2"/>
  <c r="AA16" i="2"/>
  <c r="Z16" i="2"/>
  <c r="T16" i="2"/>
  <c r="Q16" i="2"/>
  <c r="R16" i="2"/>
  <c r="AP15" i="2"/>
  <c r="AO15" i="2"/>
  <c r="AC15" i="2"/>
  <c r="AD15" i="2"/>
  <c r="AA15" i="2"/>
  <c r="Z15" i="2"/>
  <c r="T15" i="2"/>
  <c r="Q15" i="2"/>
  <c r="R15" i="2"/>
  <c r="AP14" i="2"/>
  <c r="AK14" i="2"/>
  <c r="AC14" i="2"/>
  <c r="AD14" i="2"/>
  <c r="AA14" i="2"/>
  <c r="Z14" i="2"/>
  <c r="T14" i="2"/>
  <c r="Q14" i="2"/>
  <c r="R14" i="2"/>
  <c r="AP13" i="2"/>
  <c r="AT13" i="2"/>
  <c r="AC13" i="2"/>
  <c r="AD13" i="2"/>
  <c r="AA13" i="2"/>
  <c r="Z13" i="2"/>
  <c r="T13" i="2"/>
  <c r="Q13" i="2"/>
  <c r="R13" i="2"/>
  <c r="AP12" i="2"/>
  <c r="AK12" i="2"/>
  <c r="AC12" i="2"/>
  <c r="AD12" i="2"/>
  <c r="AA12" i="2"/>
  <c r="Z12" i="2"/>
  <c r="T12" i="2"/>
  <c r="U12" i="2"/>
  <c r="Q12" i="2"/>
  <c r="R12" i="2"/>
  <c r="AP11" i="2"/>
  <c r="AO11" i="2"/>
  <c r="AC11" i="2"/>
  <c r="AD11" i="2"/>
  <c r="AA11" i="2"/>
  <c r="Z11" i="2"/>
  <c r="T11" i="2"/>
  <c r="U11" i="2"/>
  <c r="Q11" i="2"/>
  <c r="AP10" i="2"/>
  <c r="M10" i="2"/>
  <c r="N10" i="2" s="1"/>
  <c r="AC10" i="2"/>
  <c r="AD10" i="2"/>
  <c r="AA10" i="2"/>
  <c r="Z10" i="2"/>
  <c r="T10" i="2"/>
  <c r="Q10" i="2"/>
  <c r="R10" i="2"/>
  <c r="AP9" i="2"/>
  <c r="AM9" i="2"/>
  <c r="AC9" i="2"/>
  <c r="AD9" i="2"/>
  <c r="AA9" i="2"/>
  <c r="Z9" i="2"/>
  <c r="T9" i="2"/>
  <c r="Q9" i="2"/>
  <c r="R9" i="2"/>
  <c r="AP8" i="2"/>
  <c r="AT8" i="2"/>
  <c r="AC8" i="2"/>
  <c r="AD8" i="2"/>
  <c r="AA8" i="2"/>
  <c r="Z8" i="2"/>
  <c r="T8" i="2"/>
  <c r="Q8" i="2"/>
  <c r="R8" i="2"/>
  <c r="AP7" i="2"/>
  <c r="AO7" i="2"/>
  <c r="AC7" i="2"/>
  <c r="AD7" i="2"/>
  <c r="AA7" i="2"/>
  <c r="Z7" i="2"/>
  <c r="T7" i="2"/>
  <c r="U7" i="2"/>
  <c r="Q7" i="2"/>
  <c r="R7" i="2"/>
  <c r="AP6" i="2"/>
  <c r="AK6" i="2"/>
  <c r="AC6" i="2"/>
  <c r="AD6" i="2"/>
  <c r="AA6" i="2"/>
  <c r="Z6" i="2"/>
  <c r="T6" i="2"/>
  <c r="Q6" i="2"/>
  <c r="R6" i="2"/>
  <c r="AP5" i="2"/>
  <c r="AO5" i="2"/>
  <c r="AC5" i="2"/>
  <c r="AD5" i="2"/>
  <c r="AA5" i="2"/>
  <c r="Z5" i="2"/>
  <c r="T5" i="2"/>
  <c r="U5" i="2"/>
  <c r="Q5" i="2"/>
  <c r="R5" i="2"/>
  <c r="AP4" i="2"/>
  <c r="AT4" i="2"/>
  <c r="AC4" i="2"/>
  <c r="AD4" i="2"/>
  <c r="AA4" i="2"/>
  <c r="Z4" i="2"/>
  <c r="T4" i="2"/>
  <c r="Q4" i="2"/>
  <c r="R4" i="2"/>
  <c r="AP3" i="2"/>
  <c r="AT3" i="2"/>
  <c r="AC3" i="2"/>
  <c r="AD3" i="2"/>
  <c r="AA3" i="2"/>
  <c r="Z3" i="2"/>
  <c r="T3" i="2"/>
  <c r="Q3" i="2"/>
  <c r="R3" i="2"/>
  <c r="AP2" i="2"/>
  <c r="AT2" i="2"/>
  <c r="AC2" i="2"/>
  <c r="AD2" i="2"/>
  <c r="AA2" i="2"/>
  <c r="Z2" i="2"/>
  <c r="T2" i="2"/>
  <c r="Q2" i="2"/>
  <c r="R2" i="2"/>
  <c r="P129" i="1"/>
  <c r="P128" i="1"/>
  <c r="P127" i="1"/>
  <c r="P126" i="1"/>
  <c r="P125" i="1"/>
  <c r="AT124" i="1"/>
  <c r="AR124" i="1"/>
  <c r="AP124" i="1"/>
  <c r="P124" i="1"/>
  <c r="P123" i="1"/>
  <c r="AT122" i="1"/>
  <c r="AT123" i="1"/>
  <c r="AR122" i="1"/>
  <c r="AR123" i="1"/>
  <c r="AP122" i="1"/>
  <c r="AP123" i="1"/>
  <c r="AV120" i="1"/>
  <c r="S120" i="1"/>
  <c r="AX120" i="1" s="1"/>
  <c r="AI120" i="1"/>
  <c r="AJ120" i="1"/>
  <c r="AG120" i="1"/>
  <c r="AF120" i="1"/>
  <c r="AA120" i="1"/>
  <c r="Z120" i="1"/>
  <c r="W120" i="1"/>
  <c r="X120" i="1"/>
  <c r="AV119" i="1"/>
  <c r="S119" i="1"/>
  <c r="T119" i="1" s="1"/>
  <c r="AI119" i="1"/>
  <c r="AJ119" i="1"/>
  <c r="AG119" i="1"/>
  <c r="AF119" i="1"/>
  <c r="Z119" i="1"/>
  <c r="AA119" i="1"/>
  <c r="W119" i="1"/>
  <c r="AV118" i="1"/>
  <c r="AU118" i="1"/>
  <c r="AI118" i="1"/>
  <c r="AJ118" i="1"/>
  <c r="AG118" i="1"/>
  <c r="AF118" i="1"/>
  <c r="Z118" i="1"/>
  <c r="AA118" i="1"/>
  <c r="W118" i="1"/>
  <c r="AV117" i="1"/>
  <c r="AU117" i="1"/>
  <c r="AI117" i="1"/>
  <c r="AJ117" i="1"/>
  <c r="AG117" i="1"/>
  <c r="AF117" i="1"/>
  <c r="Z117" i="1"/>
  <c r="W117" i="1"/>
  <c r="X117" i="1"/>
  <c r="AV116" i="1"/>
  <c r="AI116" i="1"/>
  <c r="AJ116" i="1"/>
  <c r="AG116" i="1"/>
  <c r="AF116" i="1"/>
  <c r="Z116" i="1"/>
  <c r="W116" i="1"/>
  <c r="X116" i="1"/>
  <c r="AV115" i="1"/>
  <c r="AI115" i="1"/>
  <c r="AJ115" i="1"/>
  <c r="AG115" i="1"/>
  <c r="AF115" i="1"/>
  <c r="Z115" i="1"/>
  <c r="AB115" i="1"/>
  <c r="AD115" i="1"/>
  <c r="W115" i="1"/>
  <c r="X115" i="1"/>
  <c r="AV114" i="1"/>
  <c r="AI114" i="1"/>
  <c r="AJ114" i="1"/>
  <c r="AG114" i="1"/>
  <c r="AF114" i="1"/>
  <c r="Z114" i="1"/>
  <c r="W114" i="1"/>
  <c r="X114" i="1"/>
  <c r="AV113" i="1"/>
  <c r="AU113" i="1"/>
  <c r="AI113" i="1"/>
  <c r="AJ113" i="1"/>
  <c r="AG113" i="1"/>
  <c r="AF113" i="1"/>
  <c r="Z113" i="1"/>
  <c r="W113" i="1"/>
  <c r="X113" i="1"/>
  <c r="AV112" i="1"/>
  <c r="AU112" i="1"/>
  <c r="AI112" i="1"/>
  <c r="AJ112" i="1"/>
  <c r="AG112" i="1"/>
  <c r="AF112" i="1"/>
  <c r="Z112" i="1"/>
  <c r="AB112" i="1"/>
  <c r="AD112" i="1"/>
  <c r="W112" i="1"/>
  <c r="X112" i="1"/>
  <c r="AV111" i="1"/>
  <c r="S111" i="1"/>
  <c r="AX111" i="1" s="1"/>
  <c r="AI111" i="1"/>
  <c r="AJ111" i="1"/>
  <c r="AG111" i="1"/>
  <c r="AF111" i="1"/>
  <c r="Z111" i="1"/>
  <c r="AA111" i="1"/>
  <c r="W111" i="1"/>
  <c r="AV110" i="1"/>
  <c r="AU110" i="1"/>
  <c r="AI110" i="1"/>
  <c r="AJ110" i="1"/>
  <c r="AG110" i="1"/>
  <c r="AF110" i="1"/>
  <c r="AA110" i="1"/>
  <c r="Z110" i="1"/>
  <c r="W110" i="1"/>
  <c r="AV109" i="1"/>
  <c r="AU109" i="1"/>
  <c r="AI109" i="1"/>
  <c r="AJ109" i="1"/>
  <c r="AG109" i="1"/>
  <c r="AF109" i="1"/>
  <c r="Z109" i="1"/>
  <c r="W109" i="1"/>
  <c r="X109" i="1"/>
  <c r="AV108" i="1"/>
  <c r="AS108" i="1"/>
  <c r="AI108" i="1"/>
  <c r="AJ108" i="1"/>
  <c r="AG108" i="1"/>
  <c r="AF108" i="1"/>
  <c r="Z108" i="1"/>
  <c r="W108" i="1"/>
  <c r="X108" i="1"/>
  <c r="AV107" i="1"/>
  <c r="S107" i="1"/>
  <c r="AI107" i="1"/>
  <c r="AJ107" i="1"/>
  <c r="AG107" i="1"/>
  <c r="AF107" i="1"/>
  <c r="Z107" i="1"/>
  <c r="W107" i="1"/>
  <c r="X107" i="1"/>
  <c r="AV106" i="1"/>
  <c r="AI106" i="1"/>
  <c r="AJ106" i="1"/>
  <c r="AG106" i="1"/>
  <c r="AF106" i="1"/>
  <c r="Z106" i="1"/>
  <c r="AA106" i="1"/>
  <c r="W106" i="1"/>
  <c r="X106" i="1"/>
  <c r="AV105" i="1"/>
  <c r="AU105" i="1"/>
  <c r="AI105" i="1"/>
  <c r="AJ105" i="1"/>
  <c r="AG105" i="1"/>
  <c r="AF105" i="1"/>
  <c r="Z105" i="1"/>
  <c r="W105" i="1"/>
  <c r="X105" i="1"/>
  <c r="AV104" i="1"/>
  <c r="S104" i="1"/>
  <c r="AX104" i="1" s="1"/>
  <c r="AI104" i="1"/>
  <c r="AJ104" i="1"/>
  <c r="AG104" i="1"/>
  <c r="AF104" i="1"/>
  <c r="Z104" i="1"/>
  <c r="AA104" i="1"/>
  <c r="W104" i="1"/>
  <c r="X104" i="1"/>
  <c r="AV103" i="1"/>
  <c r="S103" i="1"/>
  <c r="T103" i="1" s="1"/>
  <c r="AI103" i="1"/>
  <c r="AJ103" i="1"/>
  <c r="AG103" i="1"/>
  <c r="AF103" i="1"/>
  <c r="Z103" i="1"/>
  <c r="AA103" i="1"/>
  <c r="W103" i="1"/>
  <c r="AV102" i="1"/>
  <c r="AU102" i="1"/>
  <c r="AI102" i="1"/>
  <c r="AJ102" i="1"/>
  <c r="AG102" i="1"/>
  <c r="AB102" i="1"/>
  <c r="AD102" i="1"/>
  <c r="AA102" i="1"/>
  <c r="X102" i="1"/>
  <c r="AV101" i="1"/>
  <c r="AI101" i="1"/>
  <c r="AJ101" i="1"/>
  <c r="AG101" i="1"/>
  <c r="AB101" i="1"/>
  <c r="AD101" i="1"/>
  <c r="AA101" i="1"/>
  <c r="X101" i="1"/>
  <c r="AX100" i="1"/>
  <c r="AV100" i="1"/>
  <c r="AS100" i="1"/>
  <c r="AI100" i="1"/>
  <c r="AJ100" i="1"/>
  <c r="AG100" i="1"/>
  <c r="AF100" i="1"/>
  <c r="Z100" i="1"/>
  <c r="W100" i="1"/>
  <c r="X100" i="1"/>
  <c r="T100" i="1"/>
  <c r="AV99" i="1"/>
  <c r="AI99" i="1"/>
  <c r="AJ99" i="1"/>
  <c r="AG99" i="1"/>
  <c r="AB99" i="1"/>
  <c r="AD99" i="1"/>
  <c r="AA99" i="1"/>
  <c r="X99" i="1"/>
  <c r="AV98" i="1"/>
  <c r="AS98" i="1"/>
  <c r="AI98" i="1"/>
  <c r="AJ98" i="1"/>
  <c r="AG98" i="1"/>
  <c r="AB98" i="1"/>
  <c r="AD98" i="1"/>
  <c r="AA98" i="1"/>
  <c r="X98" i="1"/>
  <c r="AV97" i="1"/>
  <c r="S97" i="1"/>
  <c r="T97" i="1" s="1"/>
  <c r="AI97" i="1"/>
  <c r="AJ97" i="1"/>
  <c r="AG97" i="1"/>
  <c r="AB97" i="1"/>
  <c r="AD97" i="1"/>
  <c r="AA97" i="1"/>
  <c r="X97" i="1"/>
  <c r="AV96" i="1"/>
  <c r="AQ96" i="1"/>
  <c r="AI96" i="1"/>
  <c r="AJ96" i="1"/>
  <c r="AG96" i="1"/>
  <c r="AF96" i="1"/>
  <c r="Z96" i="1"/>
  <c r="AA96" i="1"/>
  <c r="W96" i="1"/>
  <c r="X96" i="1"/>
  <c r="AV95" i="1"/>
  <c r="AI95" i="1"/>
  <c r="AJ95" i="1"/>
  <c r="AG95" i="1"/>
  <c r="AF95" i="1"/>
  <c r="Z95" i="1"/>
  <c r="W95" i="1"/>
  <c r="X95" i="1"/>
  <c r="AV94" i="1"/>
  <c r="AI94" i="1"/>
  <c r="AJ94" i="1"/>
  <c r="AG94" i="1"/>
  <c r="AF94" i="1"/>
  <c r="Z94" i="1"/>
  <c r="AA94" i="1"/>
  <c r="W94" i="1"/>
  <c r="AV93" i="1"/>
  <c r="AU93" i="1"/>
  <c r="AI93" i="1"/>
  <c r="AJ93" i="1"/>
  <c r="AG93" i="1"/>
  <c r="AF93" i="1"/>
  <c r="Z93" i="1"/>
  <c r="W93" i="1"/>
  <c r="X93" i="1"/>
  <c r="AV92" i="1"/>
  <c r="AQ92" i="1"/>
  <c r="AI92" i="1"/>
  <c r="AJ92" i="1"/>
  <c r="AG92" i="1"/>
  <c r="AF92" i="1"/>
  <c r="Z92" i="1"/>
  <c r="AA92" i="1"/>
  <c r="W92" i="1"/>
  <c r="X92" i="1"/>
  <c r="S92" i="1"/>
  <c r="AX92" i="1" s="1"/>
  <c r="AV91" i="1"/>
  <c r="AQ91" i="1"/>
  <c r="AJ91" i="1"/>
  <c r="AI91" i="1"/>
  <c r="AG91" i="1"/>
  <c r="AF91" i="1"/>
  <c r="Z91" i="1"/>
  <c r="AB91" i="1"/>
  <c r="AD91" i="1"/>
  <c r="W91" i="1"/>
  <c r="X91" i="1"/>
  <c r="AV90" i="1"/>
  <c r="AS90" i="1"/>
  <c r="AI90" i="1"/>
  <c r="AJ90" i="1"/>
  <c r="AG90" i="1"/>
  <c r="AB90" i="1"/>
  <c r="AD90" i="1"/>
  <c r="AA90" i="1"/>
  <c r="X90" i="1"/>
  <c r="AV89" i="1"/>
  <c r="AS89" i="1"/>
  <c r="AI89" i="1"/>
  <c r="AJ89" i="1"/>
  <c r="AG89" i="1"/>
  <c r="AB89" i="1"/>
  <c r="AD89" i="1"/>
  <c r="AA89" i="1"/>
  <c r="X89" i="1"/>
  <c r="S89" i="1"/>
  <c r="T89" i="1" s="1"/>
  <c r="AV88" i="1"/>
  <c r="AU88" i="1"/>
  <c r="AI88" i="1"/>
  <c r="AJ88" i="1"/>
  <c r="AG88" i="1"/>
  <c r="AF88" i="1"/>
  <c r="Z88" i="1"/>
  <c r="W88" i="1"/>
  <c r="X88" i="1"/>
  <c r="AV87" i="1"/>
  <c r="AQ87" i="1"/>
  <c r="AI87" i="1"/>
  <c r="AJ87" i="1"/>
  <c r="AG87" i="1"/>
  <c r="AB87" i="1"/>
  <c r="AD87" i="1"/>
  <c r="AA87" i="1"/>
  <c r="X87" i="1"/>
  <c r="AV86" i="1"/>
  <c r="AS86" i="1"/>
  <c r="AI86" i="1"/>
  <c r="AJ86" i="1"/>
  <c r="AG86" i="1"/>
  <c r="AB86" i="1"/>
  <c r="AD86" i="1"/>
  <c r="AA86" i="1"/>
  <c r="X86" i="1"/>
  <c r="AV85" i="1"/>
  <c r="AU85" i="1"/>
  <c r="AI85" i="1"/>
  <c r="AJ85" i="1"/>
  <c r="AG85" i="1"/>
  <c r="AF85" i="1"/>
  <c r="Z85" i="1"/>
  <c r="W85" i="1"/>
  <c r="X85" i="1"/>
  <c r="AV84" i="1"/>
  <c r="AS84" i="1"/>
  <c r="AI84" i="1"/>
  <c r="AJ84" i="1"/>
  <c r="AG84" i="1"/>
  <c r="AF84" i="1"/>
  <c r="Z84" i="1"/>
  <c r="W84" i="1"/>
  <c r="X84" i="1"/>
  <c r="S84" i="1"/>
  <c r="AX84" i="1" s="1"/>
  <c r="AV83" i="1"/>
  <c r="AI83" i="1"/>
  <c r="AJ83" i="1"/>
  <c r="AG83" i="1"/>
  <c r="AF83" i="1"/>
  <c r="Z83" i="1"/>
  <c r="AA83" i="1"/>
  <c r="W83" i="1"/>
  <c r="X83" i="1"/>
  <c r="AV82" i="1"/>
  <c r="AI82" i="1"/>
  <c r="AJ82" i="1"/>
  <c r="AG82" i="1"/>
  <c r="AF82" i="1"/>
  <c r="Z82" i="1"/>
  <c r="AA82" i="1"/>
  <c r="W82" i="1"/>
  <c r="X82" i="1"/>
  <c r="AV81" i="1"/>
  <c r="S81" i="1"/>
  <c r="AI81" i="1"/>
  <c r="AJ81" i="1"/>
  <c r="AG81" i="1"/>
  <c r="AF81" i="1"/>
  <c r="Z81" i="1"/>
  <c r="W81" i="1"/>
  <c r="X81" i="1"/>
  <c r="AV80" i="1"/>
  <c r="AU80" i="1"/>
  <c r="AI80" i="1"/>
  <c r="AJ80" i="1"/>
  <c r="AG80" i="1"/>
  <c r="AF80" i="1"/>
  <c r="Z80" i="1"/>
  <c r="W80" i="1"/>
  <c r="X80" i="1"/>
  <c r="AV79" i="1"/>
  <c r="AI79" i="1"/>
  <c r="AJ79" i="1"/>
  <c r="AG79" i="1"/>
  <c r="AF79" i="1"/>
  <c r="Z79" i="1"/>
  <c r="X79" i="1"/>
  <c r="W79" i="1"/>
  <c r="AV78" i="1"/>
  <c r="AU78" i="1"/>
  <c r="AI78" i="1"/>
  <c r="AJ78" i="1"/>
  <c r="AG78" i="1"/>
  <c r="AF78" i="1"/>
  <c r="Z78" i="1"/>
  <c r="W78" i="1"/>
  <c r="X78" i="1"/>
  <c r="AV77" i="1"/>
  <c r="S77" i="1"/>
  <c r="T77" i="1" s="1"/>
  <c r="AI77" i="1"/>
  <c r="AJ77" i="1"/>
  <c r="AG77" i="1"/>
  <c r="AF77" i="1"/>
  <c r="Z77" i="1"/>
  <c r="AA77" i="1"/>
  <c r="W77" i="1"/>
  <c r="X77" i="1"/>
  <c r="AV76" i="1"/>
  <c r="AI76" i="1"/>
  <c r="AJ76" i="1"/>
  <c r="AG76" i="1"/>
  <c r="AF76" i="1"/>
  <c r="Z76" i="1"/>
  <c r="AA76" i="1"/>
  <c r="W76" i="1"/>
  <c r="X76" i="1"/>
  <c r="AV75" i="1"/>
  <c r="AQ75" i="1"/>
  <c r="AI75" i="1"/>
  <c r="AJ75" i="1"/>
  <c r="AG75" i="1"/>
  <c r="AF75" i="1"/>
  <c r="Z75" i="1"/>
  <c r="AA75" i="1"/>
  <c r="W75" i="1"/>
  <c r="AV74" i="1"/>
  <c r="AU74" i="1"/>
  <c r="AI74" i="1"/>
  <c r="AJ74" i="1"/>
  <c r="AG74" i="1"/>
  <c r="AF74" i="1"/>
  <c r="Z74" i="1"/>
  <c r="W74" i="1"/>
  <c r="X74" i="1"/>
  <c r="AV73" i="1"/>
  <c r="AQ73" i="1"/>
  <c r="AI73" i="1"/>
  <c r="AJ73" i="1"/>
  <c r="AG73" i="1"/>
  <c r="AF73" i="1"/>
  <c r="Z73" i="1"/>
  <c r="W73" i="1"/>
  <c r="X73" i="1"/>
  <c r="AV72" i="1"/>
  <c r="AI72" i="1"/>
  <c r="AJ72" i="1"/>
  <c r="AG72" i="1"/>
  <c r="AF72" i="1"/>
  <c r="Z72" i="1"/>
  <c r="W72" i="1"/>
  <c r="X72" i="1"/>
  <c r="AV71" i="1"/>
  <c r="S71" i="1"/>
  <c r="AX71" i="1" s="1"/>
  <c r="AS71" i="1"/>
  <c r="AI71" i="1"/>
  <c r="AJ71" i="1"/>
  <c r="AG71" i="1"/>
  <c r="AF71" i="1"/>
  <c r="Z71" i="1"/>
  <c r="W71" i="1"/>
  <c r="X71" i="1"/>
  <c r="AV70" i="1"/>
  <c r="S70" i="1"/>
  <c r="T70" i="1" s="1"/>
  <c r="AI70" i="1"/>
  <c r="AJ70" i="1"/>
  <c r="AG70" i="1"/>
  <c r="AF70" i="1"/>
  <c r="Z70" i="1"/>
  <c r="AA70" i="1"/>
  <c r="W70" i="1"/>
  <c r="AV69" i="1"/>
  <c r="AI69" i="1"/>
  <c r="AJ69" i="1"/>
  <c r="AG69" i="1"/>
  <c r="AF69" i="1"/>
  <c r="Z69" i="1"/>
  <c r="AA69" i="1"/>
  <c r="W69" i="1"/>
  <c r="X69" i="1"/>
  <c r="AV68" i="1"/>
  <c r="AS68" i="1"/>
  <c r="AI68" i="1"/>
  <c r="AJ68" i="1"/>
  <c r="AG68" i="1"/>
  <c r="AF68" i="1"/>
  <c r="Z68" i="1"/>
  <c r="AB68" i="1"/>
  <c r="AD68" i="1"/>
  <c r="W68" i="1"/>
  <c r="X68" i="1"/>
  <c r="AV67" i="1"/>
  <c r="AS67" i="1"/>
  <c r="AI67" i="1"/>
  <c r="AJ67" i="1"/>
  <c r="AG67" i="1"/>
  <c r="AF67" i="1"/>
  <c r="Z67" i="1"/>
  <c r="W67" i="1"/>
  <c r="X67" i="1"/>
  <c r="AV66" i="1"/>
  <c r="AU66" i="1"/>
  <c r="AI66" i="1"/>
  <c r="AJ66" i="1"/>
  <c r="AG66" i="1"/>
  <c r="AF66" i="1"/>
  <c r="Z66" i="1"/>
  <c r="AA66" i="1"/>
  <c r="W66" i="1"/>
  <c r="AV65" i="1"/>
  <c r="AQ65" i="1"/>
  <c r="AI65" i="1"/>
  <c r="AJ65" i="1"/>
  <c r="AG65" i="1"/>
  <c r="AF65" i="1"/>
  <c r="Z65" i="1"/>
  <c r="W65" i="1"/>
  <c r="X65" i="1"/>
  <c r="AV64" i="1"/>
  <c r="AS64" i="1"/>
  <c r="AI64" i="1"/>
  <c r="AJ64" i="1"/>
  <c r="AG64" i="1"/>
  <c r="AF64" i="1"/>
  <c r="Z64" i="1"/>
  <c r="W64" i="1"/>
  <c r="X64" i="1"/>
  <c r="AV63" i="1"/>
  <c r="AU63" i="1"/>
  <c r="AI63" i="1"/>
  <c r="AJ63" i="1"/>
  <c r="AG63" i="1"/>
  <c r="AF63" i="1"/>
  <c r="Z63" i="1"/>
  <c r="W63" i="1"/>
  <c r="X63" i="1"/>
  <c r="AV62" i="1"/>
  <c r="AS62" i="1"/>
  <c r="AI62" i="1"/>
  <c r="AJ62" i="1"/>
  <c r="AG62" i="1"/>
  <c r="AF62" i="1"/>
  <c r="Z62" i="1"/>
  <c r="AA62" i="1"/>
  <c r="W62" i="1"/>
  <c r="X62" i="1"/>
  <c r="AV61" i="1"/>
  <c r="AQ61" i="1"/>
  <c r="AI61" i="1"/>
  <c r="AJ61" i="1"/>
  <c r="AG61" i="1"/>
  <c r="AF61" i="1"/>
  <c r="Z61" i="1"/>
  <c r="AA61" i="1"/>
  <c r="W61" i="1"/>
  <c r="X61" i="1"/>
  <c r="S61" i="1"/>
  <c r="AV60" i="1"/>
  <c r="AS60" i="1"/>
  <c r="AI60" i="1"/>
  <c r="AJ60" i="1"/>
  <c r="AG60" i="1"/>
  <c r="AF60" i="1"/>
  <c r="Z60" i="1"/>
  <c r="AA60" i="1"/>
  <c r="W60" i="1"/>
  <c r="X60" i="1"/>
  <c r="AV59" i="1"/>
  <c r="AQ59" i="1"/>
  <c r="AI59" i="1"/>
  <c r="AJ59" i="1"/>
  <c r="AG59" i="1"/>
  <c r="AF59" i="1"/>
  <c r="Z59" i="1"/>
  <c r="AB59" i="1"/>
  <c r="AD59" i="1"/>
  <c r="W59" i="1"/>
  <c r="X59" i="1"/>
  <c r="AV58" i="1"/>
  <c r="AU58" i="1"/>
  <c r="AI58" i="1"/>
  <c r="AJ58" i="1"/>
  <c r="AG58" i="1"/>
  <c r="AF58" i="1"/>
  <c r="Z58" i="1"/>
  <c r="W58" i="1"/>
  <c r="X58" i="1"/>
  <c r="AV57" i="1"/>
  <c r="AQ57" i="1"/>
  <c r="AI57" i="1"/>
  <c r="AJ57" i="1"/>
  <c r="AG57" i="1"/>
  <c r="AF57" i="1"/>
  <c r="Z57" i="1"/>
  <c r="W57" i="1"/>
  <c r="X57" i="1"/>
  <c r="AV56" i="1"/>
  <c r="AI56" i="1"/>
  <c r="AJ56" i="1"/>
  <c r="AG56" i="1"/>
  <c r="AF56" i="1"/>
  <c r="Z56" i="1"/>
  <c r="W56" i="1"/>
  <c r="X56" i="1"/>
  <c r="AV55" i="1"/>
  <c r="AI55" i="1"/>
  <c r="AJ55" i="1"/>
  <c r="AG55" i="1"/>
  <c r="AF55" i="1"/>
  <c r="Z55" i="1"/>
  <c r="W55" i="1"/>
  <c r="X55" i="1"/>
  <c r="AV54" i="1"/>
  <c r="S54" i="1"/>
  <c r="AX54" i="1" s="1"/>
  <c r="AI54" i="1"/>
  <c r="AJ54" i="1"/>
  <c r="AG54" i="1"/>
  <c r="AF54" i="1"/>
  <c r="Z54" i="1"/>
  <c r="W54" i="1"/>
  <c r="X54" i="1"/>
  <c r="AV53" i="1"/>
  <c r="AQ53" i="1"/>
  <c r="AI53" i="1"/>
  <c r="AJ53" i="1"/>
  <c r="AG53" i="1"/>
  <c r="AF53" i="1"/>
  <c r="Z53" i="1"/>
  <c r="W53" i="1"/>
  <c r="X53" i="1"/>
  <c r="AV52" i="1"/>
  <c r="AS52" i="1"/>
  <c r="AI52" i="1"/>
  <c r="AJ52" i="1"/>
  <c r="AG52" i="1"/>
  <c r="AF52" i="1"/>
  <c r="Z52" i="1"/>
  <c r="AA52" i="1"/>
  <c r="W52" i="1"/>
  <c r="X52" i="1"/>
  <c r="AV51" i="1"/>
  <c r="AU51" i="1"/>
  <c r="AI51" i="1"/>
  <c r="AJ51" i="1"/>
  <c r="AG51" i="1"/>
  <c r="AF51" i="1"/>
  <c r="Z51" i="1"/>
  <c r="AA51" i="1"/>
  <c r="W51" i="1"/>
  <c r="X51" i="1"/>
  <c r="AV50" i="1"/>
  <c r="AI50" i="1"/>
  <c r="AJ50" i="1"/>
  <c r="AG50" i="1"/>
  <c r="AF50" i="1"/>
  <c r="Z50" i="1"/>
  <c r="W50" i="1"/>
  <c r="X50" i="1"/>
  <c r="AV49" i="1"/>
  <c r="AS49" i="1"/>
  <c r="AI49" i="1"/>
  <c r="AJ49" i="1"/>
  <c r="AG49" i="1"/>
  <c r="AF49" i="1"/>
  <c r="Z49" i="1"/>
  <c r="W49" i="1"/>
  <c r="X49" i="1"/>
  <c r="AV48" i="1"/>
  <c r="AU48" i="1"/>
  <c r="AI48" i="1"/>
  <c r="AJ48" i="1"/>
  <c r="AG48" i="1"/>
  <c r="AF48" i="1"/>
  <c r="Z48" i="1"/>
  <c r="AA48" i="1"/>
  <c r="W48" i="1"/>
  <c r="X48" i="1"/>
  <c r="AV47" i="1"/>
  <c r="AI47" i="1"/>
  <c r="AJ47" i="1"/>
  <c r="AG47" i="1"/>
  <c r="AF47" i="1"/>
  <c r="Z47" i="1"/>
  <c r="AA47" i="1"/>
  <c r="W47" i="1"/>
  <c r="X47" i="1"/>
  <c r="AV46" i="1"/>
  <c r="S46" i="1"/>
  <c r="AX46" i="1" s="1"/>
  <c r="AI46" i="1"/>
  <c r="AJ46" i="1"/>
  <c r="AG46" i="1"/>
  <c r="AF46" i="1"/>
  <c r="Z46" i="1"/>
  <c r="AA46" i="1"/>
  <c r="W46" i="1"/>
  <c r="X46" i="1"/>
  <c r="AV45" i="1"/>
  <c r="AU45" i="1"/>
  <c r="AS45" i="1"/>
  <c r="AQ45" i="1"/>
  <c r="AI45" i="1"/>
  <c r="AJ45" i="1"/>
  <c r="AG45" i="1"/>
  <c r="AF45" i="1"/>
  <c r="Z45" i="1"/>
  <c r="AA45" i="1"/>
  <c r="W45" i="1"/>
  <c r="X45" i="1"/>
  <c r="S45" i="1"/>
  <c r="T45" i="1" s="1"/>
  <c r="AV44" i="1"/>
  <c r="AS44" i="1"/>
  <c r="AI44" i="1"/>
  <c r="AJ44" i="1"/>
  <c r="AG44" i="1"/>
  <c r="AF44" i="1"/>
  <c r="Z44" i="1"/>
  <c r="AA44" i="1"/>
  <c r="W44" i="1"/>
  <c r="AW43" i="1"/>
  <c r="AW124" i="1"/>
  <c r="AV43" i="1"/>
  <c r="AU43" i="1"/>
  <c r="AI43" i="1"/>
  <c r="AJ43" i="1"/>
  <c r="AG43" i="1"/>
  <c r="AB43" i="1"/>
  <c r="AD43" i="1"/>
  <c r="AA43" i="1"/>
  <c r="X43" i="1"/>
  <c r="AV42" i="1"/>
  <c r="AS42" i="1"/>
  <c r="AU42" i="1"/>
  <c r="AI42" i="1"/>
  <c r="AJ42" i="1"/>
  <c r="AG42" i="1"/>
  <c r="AF42" i="1"/>
  <c r="Z42" i="1"/>
  <c r="AA42" i="1"/>
  <c r="W42" i="1"/>
  <c r="AV41" i="1"/>
  <c r="AQ41" i="1"/>
  <c r="AI41" i="1"/>
  <c r="AJ41" i="1"/>
  <c r="AG41" i="1"/>
  <c r="AF41" i="1"/>
  <c r="Z41" i="1"/>
  <c r="W41" i="1"/>
  <c r="X41" i="1"/>
  <c r="AV40" i="1"/>
  <c r="AU40" i="1"/>
  <c r="AI40" i="1"/>
  <c r="AJ40" i="1"/>
  <c r="AG40" i="1"/>
  <c r="AF40" i="1"/>
  <c r="Z40" i="1"/>
  <c r="W40" i="1"/>
  <c r="X40" i="1"/>
  <c r="AV39" i="1"/>
  <c r="AU39" i="1"/>
  <c r="AQ39" i="1"/>
  <c r="AI39" i="1"/>
  <c r="AJ39" i="1"/>
  <c r="AG39" i="1"/>
  <c r="AF39" i="1"/>
  <c r="Z39" i="1"/>
  <c r="AA39" i="1"/>
  <c r="W39" i="1"/>
  <c r="X39" i="1"/>
  <c r="AV38" i="1"/>
  <c r="AU38" i="1"/>
  <c r="AI38" i="1"/>
  <c r="AJ38" i="1"/>
  <c r="AG38" i="1"/>
  <c r="AF38" i="1"/>
  <c r="Z38" i="1"/>
  <c r="AA38" i="1"/>
  <c r="W38" i="1"/>
  <c r="X38" i="1"/>
  <c r="AV37" i="1"/>
  <c r="AS37" i="1"/>
  <c r="AI37" i="1"/>
  <c r="AJ37" i="1"/>
  <c r="AG37" i="1"/>
  <c r="AF37" i="1"/>
  <c r="Z37" i="1"/>
  <c r="AA37" i="1"/>
  <c r="W37" i="1"/>
  <c r="X37" i="1"/>
  <c r="AV36" i="1"/>
  <c r="AU36" i="1"/>
  <c r="AI36" i="1"/>
  <c r="AJ36" i="1"/>
  <c r="AG36" i="1"/>
  <c r="AF36" i="1"/>
  <c r="Z36" i="1"/>
  <c r="W36" i="1"/>
  <c r="X36" i="1"/>
  <c r="AV35" i="1"/>
  <c r="AS35" i="1"/>
  <c r="AI35" i="1"/>
  <c r="AJ35" i="1"/>
  <c r="AG35" i="1"/>
  <c r="AF35" i="1"/>
  <c r="Z35" i="1"/>
  <c r="W35" i="1"/>
  <c r="X35" i="1"/>
  <c r="AV34" i="1"/>
  <c r="AS34" i="1"/>
  <c r="AI34" i="1"/>
  <c r="AJ34" i="1"/>
  <c r="AG34" i="1"/>
  <c r="AF34" i="1"/>
  <c r="Z34" i="1"/>
  <c r="AA34" i="1"/>
  <c r="W34" i="1"/>
  <c r="X34" i="1"/>
  <c r="AV33" i="1"/>
  <c r="AS33" i="1"/>
  <c r="AI33" i="1"/>
  <c r="AJ33" i="1"/>
  <c r="AG33" i="1"/>
  <c r="AF33" i="1"/>
  <c r="Z33" i="1"/>
  <c r="AA33" i="1"/>
  <c r="W33" i="1"/>
  <c r="X33" i="1"/>
  <c r="AV32" i="1"/>
  <c r="AI32" i="1"/>
  <c r="AJ32" i="1"/>
  <c r="AG32" i="1"/>
  <c r="AF32" i="1"/>
  <c r="Z32" i="1"/>
  <c r="W32" i="1"/>
  <c r="X32" i="1"/>
  <c r="AV31" i="1"/>
  <c r="AU31" i="1"/>
  <c r="AI31" i="1"/>
  <c r="AJ31" i="1"/>
  <c r="AG31" i="1"/>
  <c r="AF31" i="1"/>
  <c r="Z31" i="1"/>
  <c r="AA31" i="1"/>
  <c r="W31" i="1"/>
  <c r="X31" i="1"/>
  <c r="AV30" i="1"/>
  <c r="AS30" i="1"/>
  <c r="AI30" i="1"/>
  <c r="AJ30" i="1"/>
  <c r="AG30" i="1"/>
  <c r="AF30" i="1"/>
  <c r="Z30" i="1"/>
  <c r="W30" i="1"/>
  <c r="X30" i="1"/>
  <c r="AV29" i="1"/>
  <c r="AU29" i="1"/>
  <c r="AI29" i="1"/>
  <c r="AJ29" i="1"/>
  <c r="AG29" i="1"/>
  <c r="AF29" i="1"/>
  <c r="Z29" i="1"/>
  <c r="AA29" i="1"/>
  <c r="W29" i="1"/>
  <c r="X29" i="1"/>
  <c r="AV28" i="1"/>
  <c r="AI28" i="1"/>
  <c r="AJ28" i="1"/>
  <c r="AG28" i="1"/>
  <c r="AF28" i="1"/>
  <c r="Z28" i="1"/>
  <c r="W28" i="1"/>
  <c r="X28" i="1"/>
  <c r="AV27" i="1"/>
  <c r="AS27" i="1"/>
  <c r="AQ27" i="1"/>
  <c r="AI27" i="1"/>
  <c r="AJ27" i="1"/>
  <c r="AG27" i="1"/>
  <c r="AF27" i="1"/>
  <c r="Z27" i="1"/>
  <c r="AA27" i="1"/>
  <c r="W27" i="1"/>
  <c r="X27" i="1"/>
  <c r="S27" i="1"/>
  <c r="T27" i="1" s="1"/>
  <c r="AV26" i="1"/>
  <c r="AI26" i="1"/>
  <c r="AJ26" i="1"/>
  <c r="AG26" i="1"/>
  <c r="AF26" i="1"/>
  <c r="Z26" i="1"/>
  <c r="W26" i="1"/>
  <c r="X26" i="1"/>
  <c r="AV25" i="1"/>
  <c r="AQ25" i="1"/>
  <c r="AI25" i="1"/>
  <c r="AJ25" i="1"/>
  <c r="AG25" i="1"/>
  <c r="AF25" i="1"/>
  <c r="Z25" i="1"/>
  <c r="AA25" i="1"/>
  <c r="W25" i="1"/>
  <c r="X25" i="1"/>
  <c r="AV24" i="1"/>
  <c r="S24" i="1"/>
  <c r="T24" i="1" s="1"/>
  <c r="AU24" i="1"/>
  <c r="AI24" i="1"/>
  <c r="AJ24" i="1"/>
  <c r="AG24" i="1"/>
  <c r="AF24" i="1"/>
  <c r="Z24" i="1"/>
  <c r="AA24" i="1"/>
  <c r="W24" i="1"/>
  <c r="X24" i="1"/>
  <c r="AV23" i="1"/>
  <c r="AU23" i="1"/>
  <c r="AI23" i="1"/>
  <c r="AJ23" i="1"/>
  <c r="AG23" i="1"/>
  <c r="AF23" i="1"/>
  <c r="Z23" i="1"/>
  <c r="W23" i="1"/>
  <c r="X23" i="1"/>
  <c r="AV22" i="1"/>
  <c r="AU22" i="1"/>
  <c r="AI22" i="1"/>
  <c r="AJ22" i="1"/>
  <c r="AG22" i="1"/>
  <c r="AF22" i="1"/>
  <c r="Z22" i="1"/>
  <c r="W22" i="1"/>
  <c r="X22" i="1"/>
  <c r="AV21" i="1"/>
  <c r="AI21" i="1"/>
  <c r="AJ21" i="1"/>
  <c r="AG21" i="1"/>
  <c r="AF21" i="1"/>
  <c r="Z21" i="1"/>
  <c r="W21" i="1"/>
  <c r="X21" i="1"/>
  <c r="AV20" i="1"/>
  <c r="AQ20" i="1"/>
  <c r="AI20" i="1"/>
  <c r="AJ20" i="1"/>
  <c r="AG20" i="1"/>
  <c r="AF20" i="1"/>
  <c r="Z20" i="1"/>
  <c r="W20" i="1"/>
  <c r="X20" i="1"/>
  <c r="AV19" i="1"/>
  <c r="AU19" i="1"/>
  <c r="AS19" i="1"/>
  <c r="AI19" i="1"/>
  <c r="AJ19" i="1"/>
  <c r="AG19" i="1"/>
  <c r="AF19" i="1"/>
  <c r="Z19" i="1"/>
  <c r="AA19" i="1"/>
  <c r="W19" i="1"/>
  <c r="X19" i="1"/>
  <c r="AV18" i="1"/>
  <c r="AS18" i="1"/>
  <c r="AI18" i="1"/>
  <c r="AJ18" i="1"/>
  <c r="AG18" i="1"/>
  <c r="AF18" i="1"/>
  <c r="Z18" i="1"/>
  <c r="W18" i="1"/>
  <c r="X18" i="1"/>
  <c r="AV17" i="1"/>
  <c r="AU17" i="1"/>
  <c r="AI17" i="1"/>
  <c r="AJ17" i="1"/>
  <c r="AG17" i="1"/>
  <c r="AF17" i="1"/>
  <c r="Z17" i="1"/>
  <c r="AA17" i="1"/>
  <c r="W17" i="1"/>
  <c r="X17" i="1"/>
  <c r="AV16" i="1"/>
  <c r="AI16" i="1"/>
  <c r="AJ16" i="1"/>
  <c r="AG16" i="1"/>
  <c r="AF16" i="1"/>
  <c r="Z16" i="1"/>
  <c r="W16" i="1"/>
  <c r="X16" i="1"/>
  <c r="AV15" i="1"/>
  <c r="AU15" i="1"/>
  <c r="AI15" i="1"/>
  <c r="AJ15" i="1"/>
  <c r="AG15" i="1"/>
  <c r="AF15" i="1"/>
  <c r="Z15" i="1"/>
  <c r="W15" i="1"/>
  <c r="X15" i="1"/>
  <c r="AV14" i="1"/>
  <c r="AU14" i="1"/>
  <c r="AI14" i="1"/>
  <c r="AJ14" i="1"/>
  <c r="AG14" i="1"/>
  <c r="AF14" i="1"/>
  <c r="Z14" i="1"/>
  <c r="AA14" i="1"/>
  <c r="W14" i="1"/>
  <c r="AV13" i="1"/>
  <c r="AU13" i="1"/>
  <c r="AI13" i="1"/>
  <c r="AJ13" i="1"/>
  <c r="AG13" i="1"/>
  <c r="AF13" i="1"/>
  <c r="Z13" i="1"/>
  <c r="W13" i="1"/>
  <c r="X13" i="1"/>
  <c r="AV12" i="1"/>
  <c r="AQ12" i="1"/>
  <c r="AI12" i="1"/>
  <c r="AJ12" i="1"/>
  <c r="AG12" i="1"/>
  <c r="AF12" i="1"/>
  <c r="Z12" i="1"/>
  <c r="W12" i="1"/>
  <c r="X12" i="1"/>
  <c r="AV11" i="1"/>
  <c r="AU11" i="1"/>
  <c r="AI11" i="1"/>
  <c r="AJ11" i="1"/>
  <c r="AG11" i="1"/>
  <c r="AF11" i="1"/>
  <c r="Z11" i="1"/>
  <c r="AA11" i="1"/>
  <c r="W11" i="1"/>
  <c r="X11" i="1"/>
  <c r="AV10" i="1"/>
  <c r="AQ10" i="1"/>
  <c r="AJ10" i="1"/>
  <c r="AI10" i="1"/>
  <c r="AG10" i="1"/>
  <c r="AF10" i="1"/>
  <c r="Z10" i="1"/>
  <c r="AB10" i="1"/>
  <c r="AD10" i="1"/>
  <c r="W10" i="1"/>
  <c r="X10" i="1"/>
  <c r="AV9" i="1"/>
  <c r="AU9" i="1"/>
  <c r="AI9" i="1"/>
  <c r="AJ9" i="1"/>
  <c r="AG9" i="1"/>
  <c r="AF9" i="1"/>
  <c r="Z9" i="1"/>
  <c r="AA9" i="1"/>
  <c r="W9" i="1"/>
  <c r="AV8" i="1"/>
  <c r="AI8" i="1"/>
  <c r="AJ8" i="1"/>
  <c r="AG8" i="1"/>
  <c r="AF8" i="1"/>
  <c r="AA8" i="1"/>
  <c r="Z8" i="1"/>
  <c r="W8" i="1"/>
  <c r="X8" i="1"/>
  <c r="AV7" i="1"/>
  <c r="AU7" i="1"/>
  <c r="AQ7" i="1"/>
  <c r="AI7" i="1"/>
  <c r="AJ7" i="1"/>
  <c r="AG7" i="1"/>
  <c r="AF7" i="1"/>
  <c r="Z7" i="1"/>
  <c r="AB7" i="1"/>
  <c r="AD7" i="1"/>
  <c r="W7" i="1"/>
  <c r="X7" i="1"/>
  <c r="AV6" i="1"/>
  <c r="AU6" i="1"/>
  <c r="AI6" i="1"/>
  <c r="AJ6" i="1"/>
  <c r="AG6" i="1"/>
  <c r="AF6" i="1"/>
  <c r="Z6" i="1"/>
  <c r="W6" i="1"/>
  <c r="X6" i="1"/>
  <c r="AV5" i="1"/>
  <c r="AU5" i="1"/>
  <c r="AI5" i="1"/>
  <c r="AJ5" i="1"/>
  <c r="AG5" i="1"/>
  <c r="AF5" i="1"/>
  <c r="Z5" i="1"/>
  <c r="W5" i="1"/>
  <c r="X5" i="1"/>
  <c r="AV4" i="1"/>
  <c r="S4" i="1"/>
  <c r="AI4" i="1"/>
  <c r="AJ4" i="1"/>
  <c r="AG4" i="1"/>
  <c r="AF4" i="1"/>
  <c r="Z4" i="1"/>
  <c r="W4" i="1"/>
  <c r="X4" i="1"/>
  <c r="AV3" i="1"/>
  <c r="AU3" i="1"/>
  <c r="AI3" i="1"/>
  <c r="AJ3" i="1"/>
  <c r="AG3" i="1"/>
  <c r="AF3" i="1"/>
  <c r="Z3" i="1"/>
  <c r="AA3" i="1"/>
  <c r="W3" i="1"/>
  <c r="X3" i="1"/>
  <c r="AV2" i="1"/>
  <c r="AU2" i="1"/>
  <c r="AI2" i="1"/>
  <c r="AJ2" i="1"/>
  <c r="AG2" i="1"/>
  <c r="AF2" i="1"/>
  <c r="Z2" i="1"/>
  <c r="AA2" i="1"/>
  <c r="W2" i="1"/>
  <c r="X2" i="1"/>
  <c r="AB26" i="1"/>
  <c r="AD26" i="1"/>
  <c r="S57" i="1"/>
  <c r="T57" i="1" s="1"/>
  <c r="AO42" i="2"/>
  <c r="AT42" i="2"/>
  <c r="AM78" i="2"/>
  <c r="AT78" i="2"/>
  <c r="M80" i="2"/>
  <c r="N80" i="2" s="1"/>
  <c r="AT80" i="2"/>
  <c r="M82" i="2"/>
  <c r="AT82" i="2"/>
  <c r="AM84" i="2"/>
  <c r="AT84" i="2"/>
  <c r="AM90" i="2"/>
  <c r="AT90" i="2"/>
  <c r="AT5" i="2"/>
  <c r="AT6" i="2"/>
  <c r="AT122" i="2"/>
  <c r="AT7" i="2"/>
  <c r="AT9" i="2"/>
  <c r="AT10" i="2"/>
  <c r="AT11" i="2"/>
  <c r="AT12" i="2"/>
  <c r="AT14" i="2"/>
  <c r="AT15" i="2"/>
  <c r="AT17" i="2"/>
  <c r="AT19" i="2"/>
  <c r="AT20" i="2"/>
  <c r="AT21" i="2"/>
  <c r="AT24" i="2"/>
  <c r="AT25" i="2"/>
  <c r="AT27" i="2"/>
  <c r="AT29" i="2"/>
  <c r="AT31" i="2"/>
  <c r="AT32" i="2"/>
  <c r="AT33" i="2"/>
  <c r="AT34" i="2"/>
  <c r="AT35" i="2"/>
  <c r="AT36" i="2"/>
  <c r="AR122" i="2"/>
  <c r="S29" i="1"/>
  <c r="AX29" i="1" s="1"/>
  <c r="AS2" i="1"/>
  <c r="AS10" i="1"/>
  <c r="AQ15" i="1"/>
  <c r="AB22" i="1"/>
  <c r="AD22" i="1"/>
  <c r="AQ43" i="1"/>
  <c r="AS46" i="1"/>
  <c r="S51" i="1"/>
  <c r="T51" i="1" s="1"/>
  <c r="AU62" i="1"/>
  <c r="AB95" i="1"/>
  <c r="AD95" i="1"/>
  <c r="AW123" i="1"/>
  <c r="AW122" i="1"/>
  <c r="AO44" i="2"/>
  <c r="AT44" i="2"/>
  <c r="AO48" i="2"/>
  <c r="AT48" i="2"/>
  <c r="AO52" i="2"/>
  <c r="AT52" i="2"/>
  <c r="AO54" i="2"/>
  <c r="AT54" i="2"/>
  <c r="AM60" i="2"/>
  <c r="AT60" i="2"/>
  <c r="AK62" i="2"/>
  <c r="AT62" i="2"/>
  <c r="AK64" i="2"/>
  <c r="AT64" i="2"/>
  <c r="AK66" i="2"/>
  <c r="AT66" i="2"/>
  <c r="AM68" i="2"/>
  <c r="AT68" i="2"/>
  <c r="AM72" i="2"/>
  <c r="AT72" i="2"/>
  <c r="AM74" i="2"/>
  <c r="AT74" i="2"/>
  <c r="AM94" i="2"/>
  <c r="AT94" i="2"/>
  <c r="AK98" i="2"/>
  <c r="AT98" i="2"/>
  <c r="AO101" i="2"/>
  <c r="AT101" i="2"/>
  <c r="AK105" i="2"/>
  <c r="AT105" i="2"/>
  <c r="M107" i="2"/>
  <c r="N107" i="2" s="1"/>
  <c r="AT107" i="2"/>
  <c r="AO109" i="2"/>
  <c r="AT109" i="2"/>
  <c r="AK111" i="2"/>
  <c r="AT111" i="2"/>
  <c r="AO113" i="2"/>
  <c r="AT113" i="2"/>
  <c r="AK115" i="2"/>
  <c r="AT115" i="2"/>
  <c r="AO117" i="2"/>
  <c r="AT117" i="2"/>
  <c r="AK119" i="2"/>
  <c r="AT119" i="2"/>
  <c r="AS124" i="2"/>
  <c r="AS122" i="2"/>
  <c r="AO39" i="2"/>
  <c r="AT39" i="2"/>
  <c r="AM41" i="2"/>
  <c r="AT41" i="2"/>
  <c r="AO43" i="2"/>
  <c r="AT43" i="2"/>
  <c r="M76" i="2"/>
  <c r="AV76" i="2" s="1"/>
  <c r="AT76" i="2"/>
  <c r="AO77" i="2"/>
  <c r="AT77" i="2"/>
  <c r="AO100" i="2"/>
  <c r="AT100" i="2"/>
  <c r="AP124" i="2"/>
  <c r="S53" i="1"/>
  <c r="AX53" i="1" s="1"/>
  <c r="AS91" i="1"/>
  <c r="AA115" i="1"/>
  <c r="S117" i="1"/>
  <c r="AX117" i="1" s="1"/>
  <c r="AK45" i="2"/>
  <c r="AT45" i="2"/>
  <c r="AM47" i="2"/>
  <c r="AT47" i="2"/>
  <c r="AO49" i="2"/>
  <c r="AT49" i="2"/>
  <c r="M51" i="2"/>
  <c r="AV51" i="2" s="1"/>
  <c r="AT51" i="2"/>
  <c r="AO53" i="2"/>
  <c r="AT53" i="2"/>
  <c r="AM55" i="2"/>
  <c r="AT55" i="2"/>
  <c r="AM57" i="2"/>
  <c r="AT57" i="2"/>
  <c r="AO59" i="2"/>
  <c r="AT59" i="2"/>
  <c r="AO61" i="2"/>
  <c r="AT61" i="2"/>
  <c r="AO63" i="2"/>
  <c r="AT63" i="2"/>
  <c r="AM65" i="2"/>
  <c r="AT65" i="2"/>
  <c r="AO67" i="2"/>
  <c r="AT67" i="2"/>
  <c r="M69" i="2"/>
  <c r="N69" i="2" s="1"/>
  <c r="AT69" i="2"/>
  <c r="AM73" i="2"/>
  <c r="AT73" i="2"/>
  <c r="AM75" i="2"/>
  <c r="AT75" i="2"/>
  <c r="AO91" i="2"/>
  <c r="AT91" i="2"/>
  <c r="AK95" i="2"/>
  <c r="AT95" i="2"/>
  <c r="AM99" i="2"/>
  <c r="AT99" i="2"/>
  <c r="AO102" i="2"/>
  <c r="AT102" i="2"/>
  <c r="AM106" i="2"/>
  <c r="AT106" i="2"/>
  <c r="AO108" i="2"/>
  <c r="AT108" i="2"/>
  <c r="AO114" i="2"/>
  <c r="AT114" i="2"/>
  <c r="AO116" i="2"/>
  <c r="AT116" i="2"/>
  <c r="AO120" i="2"/>
  <c r="AT120" i="2"/>
  <c r="AM52" i="2"/>
  <c r="AM27" i="2"/>
  <c r="M29" i="2"/>
  <c r="N29" i="2" s="1"/>
  <c r="M111" i="2"/>
  <c r="N111" i="2" s="1"/>
  <c r="V8" i="2"/>
  <c r="X8" i="2"/>
  <c r="M90" i="2"/>
  <c r="AV90" i="2" s="1"/>
  <c r="M9" i="2"/>
  <c r="AV9" i="2" s="1"/>
  <c r="M47" i="2"/>
  <c r="N47" i="2" s="1"/>
  <c r="V60" i="2"/>
  <c r="X60" i="2"/>
  <c r="M5" i="2"/>
  <c r="N5" i="2" s="1"/>
  <c r="AO9" i="2"/>
  <c r="M17" i="2"/>
  <c r="AV17" i="2" s="1"/>
  <c r="M74" i="2"/>
  <c r="N74" i="2" s="1"/>
  <c r="V108" i="2"/>
  <c r="X108" i="2"/>
  <c r="V113" i="2"/>
  <c r="X113" i="2"/>
  <c r="M115" i="2"/>
  <c r="N115" i="2" s="1"/>
  <c r="AK65" i="2"/>
  <c r="AO80" i="2"/>
  <c r="M98" i="2"/>
  <c r="N98" i="2" s="1"/>
  <c r="U113" i="2"/>
  <c r="AK114" i="2"/>
  <c r="V116" i="2"/>
  <c r="X116" i="2"/>
  <c r="AK25" i="2"/>
  <c r="M114" i="2"/>
  <c r="N114" i="2" s="1"/>
  <c r="AM114" i="2"/>
  <c r="V38" i="2"/>
  <c r="X38" i="2"/>
  <c r="U60" i="2"/>
  <c r="V61" i="2"/>
  <c r="X61" i="2"/>
  <c r="AK61" i="2"/>
  <c r="V92" i="2"/>
  <c r="X92" i="2"/>
  <c r="U116" i="2"/>
  <c r="AK117" i="2"/>
  <c r="V9" i="2"/>
  <c r="X9" i="2"/>
  <c r="AK9" i="2"/>
  <c r="AM17" i="2"/>
  <c r="V22" i="2"/>
  <c r="X22" i="2"/>
  <c r="AM25" i="2"/>
  <c r="M27" i="2"/>
  <c r="N27" i="2" s="1"/>
  <c r="AK29" i="2"/>
  <c r="AK41" i="2"/>
  <c r="AO55" i="2"/>
  <c r="M61" i="2"/>
  <c r="AM61" i="2"/>
  <c r="AM64" i="2"/>
  <c r="AO73" i="2"/>
  <c r="AK74" i="2"/>
  <c r="AK100" i="2"/>
  <c r="V106" i="2"/>
  <c r="X106" i="2"/>
  <c r="M117" i="2"/>
  <c r="AM117" i="2"/>
  <c r="V36" i="2"/>
  <c r="X36" i="2"/>
  <c r="V51" i="2"/>
  <c r="X51" i="2"/>
  <c r="V59" i="2"/>
  <c r="X59" i="2"/>
  <c r="M62" i="2"/>
  <c r="N62" i="2" s="1"/>
  <c r="V65" i="2"/>
  <c r="X65" i="2"/>
  <c r="V94" i="2"/>
  <c r="X94" i="2"/>
  <c r="AO29" i="2"/>
  <c r="M31" i="2"/>
  <c r="N31" i="2" s="1"/>
  <c r="M36" i="2"/>
  <c r="N36" i="2" s="1"/>
  <c r="AM43" i="2"/>
  <c r="AK54" i="2"/>
  <c r="AK72" i="2"/>
  <c r="M84" i="2"/>
  <c r="N84" i="2" s="1"/>
  <c r="AK109" i="2"/>
  <c r="V4" i="2"/>
  <c r="X4" i="2"/>
  <c r="AK5" i="2"/>
  <c r="V11" i="2"/>
  <c r="X11" i="2"/>
  <c r="AM12" i="2"/>
  <c r="AO17" i="2"/>
  <c r="V18" i="2"/>
  <c r="X18" i="2"/>
  <c r="M21" i="2"/>
  <c r="N21" i="2" s="1"/>
  <c r="M127" i="2" s="1"/>
  <c r="M25" i="2"/>
  <c r="N25" i="2" s="1"/>
  <c r="AO27" i="2"/>
  <c r="U38" i="2"/>
  <c r="AK39" i="2"/>
  <c r="M41" i="2"/>
  <c r="N41" i="2" s="1"/>
  <c r="AO41" i="2"/>
  <c r="M45" i="2"/>
  <c r="AV45" i="2" s="1"/>
  <c r="AM49" i="2"/>
  <c r="V50" i="2"/>
  <c r="X50" i="2"/>
  <c r="V52" i="2"/>
  <c r="X52" i="2"/>
  <c r="AK53" i="2"/>
  <c r="M54" i="2"/>
  <c r="N54" i="2" s="1"/>
  <c r="AM54" i="2"/>
  <c r="V58" i="2"/>
  <c r="X58" i="2"/>
  <c r="AO64" i="2"/>
  <c r="M72" i="2"/>
  <c r="N72" i="2" s="1"/>
  <c r="AO72" i="2"/>
  <c r="AO74" i="2"/>
  <c r="AM77" i="2"/>
  <c r="V78" i="2"/>
  <c r="X78" i="2"/>
  <c r="AK78" i="2"/>
  <c r="V83" i="2"/>
  <c r="X83" i="2"/>
  <c r="AO84" i="2"/>
  <c r="AM100" i="2"/>
  <c r="M109" i="2"/>
  <c r="AV109" i="2" s="1"/>
  <c r="AM109" i="2"/>
  <c r="AK113" i="2"/>
  <c r="AM5" i="2"/>
  <c r="AO12" i="2"/>
  <c r="AM20" i="2"/>
  <c r="AK31" i="2"/>
  <c r="AM34" i="2"/>
  <c r="AM35" i="2"/>
  <c r="AM39" i="2"/>
  <c r="AK47" i="2"/>
  <c r="AM48" i="2"/>
  <c r="AM53" i="2"/>
  <c r="AO78" i="2"/>
  <c r="V81" i="2"/>
  <c r="X81" i="2"/>
  <c r="AM98" i="2"/>
  <c r="AK102" i="2"/>
  <c r="AM105" i="2"/>
  <c r="AM113" i="2"/>
  <c r="AK10" i="2"/>
  <c r="AO19" i="2"/>
  <c r="AO20" i="2"/>
  <c r="AO21" i="2"/>
  <c r="AO24" i="2"/>
  <c r="AO31" i="2"/>
  <c r="M39" i="2"/>
  <c r="AV39" i="2" s="1"/>
  <c r="V42" i="2"/>
  <c r="X42" i="2"/>
  <c r="AO45" i="2"/>
  <c r="AO47" i="2"/>
  <c r="M53" i="2"/>
  <c r="AV53" i="2" s="1"/>
  <c r="AO98" i="2"/>
  <c r="M102" i="2"/>
  <c r="N102" i="2" s="1"/>
  <c r="AM102" i="2"/>
  <c r="M105" i="2"/>
  <c r="AV105" i="2" s="1"/>
  <c r="AO105" i="2"/>
  <c r="AO13" i="2"/>
  <c r="M13" i="2"/>
  <c r="N13" i="2" s="1"/>
  <c r="AM13" i="2"/>
  <c r="V16" i="2"/>
  <c r="X16" i="2"/>
  <c r="U16" i="2"/>
  <c r="AK16" i="2"/>
  <c r="AO16" i="2"/>
  <c r="AM16" i="2"/>
  <c r="AM23" i="2"/>
  <c r="AO23" i="2"/>
  <c r="U67" i="2"/>
  <c r="V67" i="2"/>
  <c r="X67" i="2"/>
  <c r="U74" i="2"/>
  <c r="V74" i="2"/>
  <c r="X74" i="2"/>
  <c r="AO88" i="2"/>
  <c r="M88" i="2"/>
  <c r="N88" i="2" s="1"/>
  <c r="AM88" i="2"/>
  <c r="AK88" i="2"/>
  <c r="AO110" i="2"/>
  <c r="AM110" i="2"/>
  <c r="AK110" i="2"/>
  <c r="M110" i="2"/>
  <c r="AV110" i="2" s="1"/>
  <c r="U4" i="2"/>
  <c r="AK4" i="2"/>
  <c r="AO4" i="2"/>
  <c r="AM4" i="2"/>
  <c r="M6" i="2"/>
  <c r="N6" i="2" s="1"/>
  <c r="U15" i="2"/>
  <c r="V15" i="2"/>
  <c r="X15" i="2"/>
  <c r="U31" i="2"/>
  <c r="V31" i="2"/>
  <c r="X31" i="2"/>
  <c r="U33" i="2"/>
  <c r="V33" i="2"/>
  <c r="X33" i="2"/>
  <c r="AM37" i="2"/>
  <c r="AO37" i="2"/>
  <c r="M37" i="2"/>
  <c r="N37" i="2" s="1"/>
  <c r="AO50" i="2"/>
  <c r="AM50" i="2"/>
  <c r="AK50" i="2"/>
  <c r="M50" i="2"/>
  <c r="AV50" i="2" s="1"/>
  <c r="AK58" i="2"/>
  <c r="M58" i="2"/>
  <c r="N58" i="2" s="1"/>
  <c r="AO97" i="2"/>
  <c r="AM97" i="2"/>
  <c r="M97" i="2"/>
  <c r="AK97" i="2"/>
  <c r="U3" i="2"/>
  <c r="V3" i="2"/>
  <c r="X3" i="2"/>
  <c r="U19" i="2"/>
  <c r="V19" i="2"/>
  <c r="X19" i="2"/>
  <c r="AO30" i="2"/>
  <c r="AM30" i="2"/>
  <c r="AO79" i="2"/>
  <c r="M79" i="2"/>
  <c r="N79" i="2" s="1"/>
  <c r="AM79" i="2"/>
  <c r="AK79" i="2"/>
  <c r="AM93" i="2"/>
  <c r="M93" i="2"/>
  <c r="AV93" i="2" s="1"/>
  <c r="AO93" i="2"/>
  <c r="AK93" i="2"/>
  <c r="V96" i="2"/>
  <c r="X96" i="2"/>
  <c r="R96" i="2"/>
  <c r="V104" i="2"/>
  <c r="X104" i="2"/>
  <c r="R104" i="2"/>
  <c r="V7" i="2"/>
  <c r="X7" i="2"/>
  <c r="U8" i="2"/>
  <c r="AK8" i="2"/>
  <c r="AO8" i="2"/>
  <c r="AM8" i="2"/>
  <c r="V13" i="2"/>
  <c r="X13" i="2"/>
  <c r="AK13" i="2"/>
  <c r="AO28" i="2"/>
  <c r="AM28" i="2"/>
  <c r="M28" i="2"/>
  <c r="AV28" i="2" s="1"/>
  <c r="R35" i="2"/>
  <c r="V35" i="2"/>
  <c r="X35" i="2"/>
  <c r="V68" i="2"/>
  <c r="X68" i="2"/>
  <c r="U68" i="2"/>
  <c r="AK69" i="2"/>
  <c r="AO69" i="2"/>
  <c r="AM69" i="2"/>
  <c r="AK82" i="2"/>
  <c r="AO82" i="2"/>
  <c r="AM82" i="2"/>
  <c r="AM89" i="2"/>
  <c r="AK89" i="2"/>
  <c r="AO89" i="2"/>
  <c r="AO96" i="2"/>
  <c r="AM96" i="2"/>
  <c r="AO118" i="2"/>
  <c r="AM118" i="2"/>
  <c r="M118" i="2"/>
  <c r="N118" i="2" s="1"/>
  <c r="AK118" i="2"/>
  <c r="AO32" i="2"/>
  <c r="AK32" i="2"/>
  <c r="M32" i="2"/>
  <c r="AV32" i="2" s="1"/>
  <c r="V40" i="2"/>
  <c r="X40" i="2"/>
  <c r="U40" i="2"/>
  <c r="AO46" i="2"/>
  <c r="AM46" i="2"/>
  <c r="M46" i="2"/>
  <c r="AV46" i="2" s="1"/>
  <c r="AO57" i="2"/>
  <c r="M57" i="2"/>
  <c r="AV57" i="2" s="1"/>
  <c r="AO75" i="2"/>
  <c r="AK75" i="2"/>
  <c r="M75" i="2"/>
  <c r="AV75" i="2" s="1"/>
  <c r="N90" i="2"/>
  <c r="V110" i="2"/>
  <c r="X110" i="2"/>
  <c r="AK21" i="2"/>
  <c r="V34" i="2"/>
  <c r="X34" i="2"/>
  <c r="R34" i="2"/>
  <c r="R52" i="2"/>
  <c r="AK60" i="2"/>
  <c r="AO60" i="2"/>
  <c r="AO65" i="2"/>
  <c r="M65" i="2"/>
  <c r="N65" i="2" s="1"/>
  <c r="V77" i="2"/>
  <c r="X77" i="2"/>
  <c r="R77" i="2"/>
  <c r="V79" i="2"/>
  <c r="X79" i="2"/>
  <c r="R81" i="2"/>
  <c r="V88" i="2"/>
  <c r="X88" i="2"/>
  <c r="AM91" i="2"/>
  <c r="AK91" i="2"/>
  <c r="U92" i="2"/>
  <c r="AO94" i="2"/>
  <c r="AK94" i="2"/>
  <c r="M94" i="2"/>
  <c r="AV94" i="2" s="1"/>
  <c r="U110" i="2"/>
  <c r="V120" i="2"/>
  <c r="X120" i="2"/>
  <c r="V5" i="2"/>
  <c r="X5" i="2"/>
  <c r="V17" i="2"/>
  <c r="X17" i="2"/>
  <c r="AM24" i="2"/>
  <c r="V26" i="2"/>
  <c r="X26" i="2"/>
  <c r="V32" i="2"/>
  <c r="X32" i="2"/>
  <c r="M35" i="2"/>
  <c r="N35" i="2" s="1"/>
  <c r="AK35" i="2"/>
  <c r="AO36" i="2"/>
  <c r="AM36" i="2"/>
  <c r="V44" i="2"/>
  <c r="X44" i="2"/>
  <c r="AM45" i="2"/>
  <c r="M49" i="2"/>
  <c r="AV49" i="2" s="1"/>
  <c r="V49" i="2"/>
  <c r="X49" i="2"/>
  <c r="AK49" i="2"/>
  <c r="V53" i="2"/>
  <c r="X53" i="2"/>
  <c r="AK57" i="2"/>
  <c r="U58" i="2"/>
  <c r="AK68" i="2"/>
  <c r="AO68" i="2"/>
  <c r="V71" i="2"/>
  <c r="X71" i="2"/>
  <c r="M78" i="2"/>
  <c r="AV78" i="2" s="1"/>
  <c r="AK84" i="2"/>
  <c r="AV91" i="2"/>
  <c r="V95" i="2"/>
  <c r="X95" i="2"/>
  <c r="R95" i="2"/>
  <c r="V105" i="2"/>
  <c r="X105" i="2"/>
  <c r="AO106" i="2"/>
  <c r="AK106" i="2"/>
  <c r="M106" i="2"/>
  <c r="AV106" i="2" s="1"/>
  <c r="M113" i="2"/>
  <c r="AV113" i="2" s="1"/>
  <c r="V117" i="2"/>
  <c r="X117" i="2"/>
  <c r="R120" i="2"/>
  <c r="V54" i="2"/>
  <c r="X54" i="2"/>
  <c r="V100" i="2"/>
  <c r="X100" i="2"/>
  <c r="AP122" i="2"/>
  <c r="AP123" i="2"/>
  <c r="AO2" i="2"/>
  <c r="AM2" i="2"/>
  <c r="AM3" i="2"/>
  <c r="AK3" i="2"/>
  <c r="M3" i="2"/>
  <c r="AV3" i="2" s="1"/>
  <c r="V6" i="2"/>
  <c r="X6" i="2"/>
  <c r="U6" i="2"/>
  <c r="AK85" i="2"/>
  <c r="M85" i="2"/>
  <c r="AV85" i="2" s="1"/>
  <c r="AM85" i="2"/>
  <c r="AO85" i="2"/>
  <c r="AM71" i="2"/>
  <c r="AK71" i="2"/>
  <c r="M71" i="2"/>
  <c r="N71" i="2" s="1"/>
  <c r="AO71" i="2"/>
  <c r="AX81" i="1"/>
  <c r="T81" i="1"/>
  <c r="M2" i="2"/>
  <c r="N2" i="2" s="1"/>
  <c r="AO10" i="2"/>
  <c r="AM10" i="2"/>
  <c r="AM11" i="2"/>
  <c r="AK11" i="2"/>
  <c r="M11" i="2"/>
  <c r="N11" i="2" s="1"/>
  <c r="U13" i="2"/>
  <c r="V14" i="2"/>
  <c r="X14" i="2"/>
  <c r="U14" i="2"/>
  <c r="AO18" i="2"/>
  <c r="AK18" i="2"/>
  <c r="AM18" i="2"/>
  <c r="M18" i="2"/>
  <c r="AV18" i="2" s="1"/>
  <c r="AO26" i="2"/>
  <c r="M26" i="2"/>
  <c r="AV26" i="2" s="1"/>
  <c r="AM26" i="2"/>
  <c r="AK26" i="2"/>
  <c r="U55" i="2"/>
  <c r="V55" i="2"/>
  <c r="X55" i="2"/>
  <c r="V57" i="2"/>
  <c r="X57" i="2"/>
  <c r="U57" i="2"/>
  <c r="R64" i="2"/>
  <c r="V64" i="2"/>
  <c r="X64" i="2"/>
  <c r="AO70" i="2"/>
  <c r="AM70" i="2"/>
  <c r="AK70" i="2"/>
  <c r="M70" i="2"/>
  <c r="AV70" i="2" s="1"/>
  <c r="V75" i="2"/>
  <c r="X75" i="2"/>
  <c r="U75" i="2"/>
  <c r="N76" i="2"/>
  <c r="R85" i="2"/>
  <c r="V85" i="2"/>
  <c r="X85" i="2"/>
  <c r="AO22" i="2"/>
  <c r="AK22" i="2"/>
  <c r="AM22" i="2"/>
  <c r="M22" i="2"/>
  <c r="N22" i="2" s="1"/>
  <c r="V28" i="2"/>
  <c r="X28" i="2"/>
  <c r="U28" i="2"/>
  <c r="AK38" i="2"/>
  <c r="M38" i="2"/>
  <c r="N38" i="2" s="1"/>
  <c r="AO38" i="2"/>
  <c r="AM38" i="2"/>
  <c r="V46" i="2"/>
  <c r="X46" i="2"/>
  <c r="U46" i="2"/>
  <c r="N51" i="2"/>
  <c r="V2" i="2"/>
  <c r="X2" i="2"/>
  <c r="U2" i="2"/>
  <c r="R11" i="2"/>
  <c r="AO14" i="2"/>
  <c r="AM14" i="2"/>
  <c r="AM15" i="2"/>
  <c r="AK15" i="2"/>
  <c r="M15" i="2"/>
  <c r="N15" i="2" s="1"/>
  <c r="U17" i="2"/>
  <c r="V25" i="2"/>
  <c r="X25" i="2"/>
  <c r="U25" i="2"/>
  <c r="V27" i="2"/>
  <c r="X27" i="2"/>
  <c r="AO40" i="2"/>
  <c r="AM40" i="2"/>
  <c r="M40" i="2"/>
  <c r="N40" i="2" s="1"/>
  <c r="AK40" i="2"/>
  <c r="V45" i="2"/>
  <c r="X45" i="2"/>
  <c r="V63" i="2"/>
  <c r="X63" i="2"/>
  <c r="R63" i="2"/>
  <c r="V82" i="2"/>
  <c r="X82" i="2"/>
  <c r="U82" i="2"/>
  <c r="AK2" i="2"/>
  <c r="AO3" i="2"/>
  <c r="AO6" i="2"/>
  <c r="AM6" i="2"/>
  <c r="AM7" i="2"/>
  <c r="AK7" i="2"/>
  <c r="M7" i="2"/>
  <c r="N7" i="2" s="1"/>
  <c r="U9" i="2"/>
  <c r="V10" i="2"/>
  <c r="X10" i="2"/>
  <c r="U10" i="2"/>
  <c r="V12" i="2"/>
  <c r="X12" i="2"/>
  <c r="M14" i="2"/>
  <c r="AV14" i="2" s="1"/>
  <c r="U21" i="2"/>
  <c r="V21" i="2"/>
  <c r="X21" i="2"/>
  <c r="V23" i="2"/>
  <c r="X23" i="2"/>
  <c r="AM33" i="2"/>
  <c r="AO33" i="2"/>
  <c r="AK33" i="2"/>
  <c r="U37" i="2"/>
  <c r="V37" i="2"/>
  <c r="X37" i="2"/>
  <c r="V39" i="2"/>
  <c r="X39" i="2"/>
  <c r="U39" i="2"/>
  <c r="AM51" i="2"/>
  <c r="AO51" i="2"/>
  <c r="AK51" i="2"/>
  <c r="V56" i="2"/>
  <c r="X56" i="2"/>
  <c r="AK56" i="2"/>
  <c r="M56" i="2"/>
  <c r="N56" i="2" s="1"/>
  <c r="AO56" i="2"/>
  <c r="AM56" i="2"/>
  <c r="V69" i="2"/>
  <c r="X69" i="2"/>
  <c r="U69" i="2"/>
  <c r="U80" i="2"/>
  <c r="V80" i="2"/>
  <c r="X80" i="2"/>
  <c r="U84" i="2"/>
  <c r="V84" i="2"/>
  <c r="X84" i="2"/>
  <c r="AO86" i="2"/>
  <c r="AK86" i="2"/>
  <c r="M86" i="2"/>
  <c r="N86" i="2" s="1"/>
  <c r="AM86" i="2"/>
  <c r="AM112" i="2"/>
  <c r="AK112" i="2"/>
  <c r="M112" i="2"/>
  <c r="AV112" i="2" s="1"/>
  <c r="AO112" i="2"/>
  <c r="V118" i="2"/>
  <c r="X118" i="2"/>
  <c r="U118" i="2"/>
  <c r="V20" i="2"/>
  <c r="X20" i="2"/>
  <c r="V24" i="2"/>
  <c r="X24" i="2"/>
  <c r="AK44" i="2"/>
  <c r="M44" i="2"/>
  <c r="N44" i="2" s="1"/>
  <c r="M55" i="2"/>
  <c r="N55" i="2" s="1"/>
  <c r="AO66" i="2"/>
  <c r="AM66" i="2"/>
  <c r="V70" i="2"/>
  <c r="X70" i="2"/>
  <c r="U70" i="2"/>
  <c r="AM76" i="2"/>
  <c r="AO76" i="2"/>
  <c r="AK76" i="2"/>
  <c r="AK81" i="2"/>
  <c r="M81" i="2"/>
  <c r="N81" i="2" s="1"/>
  <c r="AO81" i="2"/>
  <c r="AM81" i="2"/>
  <c r="U91" i="2"/>
  <c r="V91" i="2"/>
  <c r="X91" i="2"/>
  <c r="AM104" i="2"/>
  <c r="AK104" i="2"/>
  <c r="M104" i="2"/>
  <c r="AV104" i="2" s="1"/>
  <c r="AO104" i="2"/>
  <c r="V114" i="2"/>
  <c r="X114" i="2"/>
  <c r="U114" i="2"/>
  <c r="U18" i="2"/>
  <c r="M19" i="2"/>
  <c r="N19" i="2" s="1"/>
  <c r="AK19" i="2"/>
  <c r="U22" i="2"/>
  <c r="M23" i="2"/>
  <c r="N23" i="2" s="1"/>
  <c r="AK23" i="2"/>
  <c r="U26" i="2"/>
  <c r="U27" i="2"/>
  <c r="V30" i="2"/>
  <c r="X30" i="2"/>
  <c r="AK30" i="2"/>
  <c r="M30" i="2"/>
  <c r="AV30" i="2" s="1"/>
  <c r="U32" i="2"/>
  <c r="V41" i="2"/>
  <c r="X41" i="2"/>
  <c r="R42" i="2"/>
  <c r="M43" i="2"/>
  <c r="AV43" i="2" s="1"/>
  <c r="AU123" i="2"/>
  <c r="AU122" i="2"/>
  <c r="AU124" i="2"/>
  <c r="R44" i="2"/>
  <c r="U45" i="2"/>
  <c r="V48" i="2"/>
  <c r="X48" i="2"/>
  <c r="AK48" i="2"/>
  <c r="M48" i="2"/>
  <c r="AV48" i="2" s="1"/>
  <c r="U50" i="2"/>
  <c r="AO62" i="2"/>
  <c r="AM62" i="2"/>
  <c r="AM63" i="2"/>
  <c r="AK63" i="2"/>
  <c r="M63" i="2"/>
  <c r="N63" i="2" s="1"/>
  <c r="U65" i="2"/>
  <c r="V66" i="2"/>
  <c r="X66" i="2"/>
  <c r="U66" i="2"/>
  <c r="AM80" i="2"/>
  <c r="AK80" i="2"/>
  <c r="AV82" i="2"/>
  <c r="N82" i="2"/>
  <c r="AK92" i="2"/>
  <c r="M92" i="2"/>
  <c r="N92" i="2" s="1"/>
  <c r="AO92" i="2"/>
  <c r="AM92" i="2"/>
  <c r="AO99" i="2"/>
  <c r="M99" i="2"/>
  <c r="AV99" i="2" s="1"/>
  <c r="AK99" i="2"/>
  <c r="V111" i="2"/>
  <c r="X111" i="2"/>
  <c r="U111" i="2"/>
  <c r="V119" i="2"/>
  <c r="X119" i="2"/>
  <c r="U119" i="2"/>
  <c r="AK42" i="2"/>
  <c r="M42" i="2"/>
  <c r="AV42" i="2" s="1"/>
  <c r="AM67" i="2"/>
  <c r="AK67" i="2"/>
  <c r="M67" i="2"/>
  <c r="AV67" i="2" s="1"/>
  <c r="M4" i="2"/>
  <c r="N4" i="2" s="1"/>
  <c r="M8" i="2"/>
  <c r="N8" i="2" s="1"/>
  <c r="M12" i="2"/>
  <c r="AV12" i="2" s="1"/>
  <c r="M16" i="2"/>
  <c r="AV16" i="2" s="1"/>
  <c r="M20" i="2"/>
  <c r="N20" i="2" s="1"/>
  <c r="M24" i="2"/>
  <c r="N24" i="2" s="1"/>
  <c r="AK28" i="2"/>
  <c r="V29" i="2"/>
  <c r="X29" i="2"/>
  <c r="AK34" i="2"/>
  <c r="M34" i="2"/>
  <c r="N34" i="2" s="1"/>
  <c r="U36" i="2"/>
  <c r="AK37" i="2"/>
  <c r="AM42" i="2"/>
  <c r="AK43" i="2"/>
  <c r="AM44" i="2"/>
  <c r="AK46" i="2"/>
  <c r="V47" i="2"/>
  <c r="X47" i="2"/>
  <c r="AK52" i="2"/>
  <c r="M52" i="2"/>
  <c r="AV52" i="2" s="1"/>
  <c r="U54" i="2"/>
  <c r="AK55" i="2"/>
  <c r="AO58" i="2"/>
  <c r="AM58" i="2"/>
  <c r="AM59" i="2"/>
  <c r="AK59" i="2"/>
  <c r="M59" i="2"/>
  <c r="AV59" i="2" s="1"/>
  <c r="U61" i="2"/>
  <c r="V62" i="2"/>
  <c r="X62" i="2"/>
  <c r="U62" i="2"/>
  <c r="M66" i="2"/>
  <c r="N66" i="2" s="1"/>
  <c r="V76" i="2"/>
  <c r="X76" i="2"/>
  <c r="AO83" i="2"/>
  <c r="AM83" i="2"/>
  <c r="M83" i="2"/>
  <c r="AV83" i="2" s="1"/>
  <c r="AK83" i="2"/>
  <c r="AK87" i="2"/>
  <c r="AO87" i="2"/>
  <c r="M87" i="2"/>
  <c r="AV87" i="2" s="1"/>
  <c r="AM87" i="2"/>
  <c r="U88" i="2"/>
  <c r="V93" i="2"/>
  <c r="X93" i="2"/>
  <c r="AO103" i="2"/>
  <c r="AM103" i="2"/>
  <c r="M103" i="2"/>
  <c r="N103" i="2" s="1"/>
  <c r="AK103" i="2"/>
  <c r="AO107" i="2"/>
  <c r="AM107" i="2"/>
  <c r="AK107" i="2"/>
  <c r="V73" i="2"/>
  <c r="X73" i="2"/>
  <c r="AK73" i="2"/>
  <c r="M73" i="2"/>
  <c r="N73" i="2" s="1"/>
  <c r="AM95" i="2"/>
  <c r="AO95" i="2"/>
  <c r="AM101" i="2"/>
  <c r="AK101" i="2"/>
  <c r="V103" i="2"/>
  <c r="X103" i="2"/>
  <c r="U103" i="2"/>
  <c r="R109" i="2"/>
  <c r="V109" i="2"/>
  <c r="X109" i="2"/>
  <c r="V112" i="2"/>
  <c r="X112" i="2"/>
  <c r="M60" i="2"/>
  <c r="N60" i="2" s="1"/>
  <c r="M64" i="2"/>
  <c r="AV64" i="2" s="1"/>
  <c r="M68" i="2"/>
  <c r="N68" i="2" s="1"/>
  <c r="V72" i="2"/>
  <c r="X72" i="2"/>
  <c r="AK77" i="2"/>
  <c r="M77" i="2"/>
  <c r="AV77" i="2" s="1"/>
  <c r="U79" i="2"/>
  <c r="M89" i="2"/>
  <c r="AV89" i="2" s="1"/>
  <c r="AO90" i="2"/>
  <c r="AK90" i="2"/>
  <c r="U94" i="2"/>
  <c r="M95" i="2"/>
  <c r="N95" i="2" s="1"/>
  <c r="M101" i="2"/>
  <c r="AV101" i="2" s="1"/>
  <c r="U106" i="2"/>
  <c r="V107" i="2"/>
  <c r="X107" i="2"/>
  <c r="U107" i="2"/>
  <c r="AM108" i="2"/>
  <c r="AK108" i="2"/>
  <c r="M108" i="2"/>
  <c r="N108" i="2" s="1"/>
  <c r="AO115" i="2"/>
  <c r="AM115" i="2"/>
  <c r="AO119" i="2"/>
  <c r="AM119" i="2"/>
  <c r="M119" i="2"/>
  <c r="N119" i="2" s="1"/>
  <c r="AM120" i="2"/>
  <c r="AK120" i="2"/>
  <c r="M120" i="2"/>
  <c r="AV120" i="2" s="1"/>
  <c r="AK96" i="2"/>
  <c r="M96" i="2"/>
  <c r="AV96" i="2" s="1"/>
  <c r="AO111" i="2"/>
  <c r="AM111" i="2"/>
  <c r="V115" i="2"/>
  <c r="X115" i="2"/>
  <c r="U115" i="2"/>
  <c r="AM116" i="2"/>
  <c r="AK116" i="2"/>
  <c r="M116" i="2"/>
  <c r="N116" i="2" s="1"/>
  <c r="AB18" i="1"/>
  <c r="AD18" i="1"/>
  <c r="AQ31" i="1"/>
  <c r="S14" i="1"/>
  <c r="AX14" i="1" s="1"/>
  <c r="AB15" i="1"/>
  <c r="AD15" i="1"/>
  <c r="AB23" i="1"/>
  <c r="AD23" i="1"/>
  <c r="S31" i="1"/>
  <c r="T31" i="1" s="1"/>
  <c r="AS31" i="1"/>
  <c r="AQ49" i="1"/>
  <c r="AS54" i="1"/>
  <c r="S59" i="1"/>
  <c r="T59" i="1" s="1"/>
  <c r="AB66" i="1"/>
  <c r="AD66" i="1"/>
  <c r="S87" i="1"/>
  <c r="AX87" i="1" s="1"/>
  <c r="AB105" i="1"/>
  <c r="AD105" i="1"/>
  <c r="AQ107" i="1"/>
  <c r="S108" i="1"/>
  <c r="AX108" i="1" s="1"/>
  <c r="AB30" i="1"/>
  <c r="AD30" i="1"/>
  <c r="AQ3" i="1"/>
  <c r="S19" i="1"/>
  <c r="T19" i="1" s="1"/>
  <c r="AB33" i="1"/>
  <c r="AD33" i="1"/>
  <c r="S39" i="1"/>
  <c r="T39" i="1" s="1"/>
  <c r="AB44" i="1"/>
  <c r="AD44" i="1"/>
  <c r="AX45" i="1"/>
  <c r="AU53" i="1"/>
  <c r="S58" i="1"/>
  <c r="T58" i="1" s="1"/>
  <c r="AS77" i="1"/>
  <c r="AU84" i="1"/>
  <c r="AQ89" i="1"/>
  <c r="AB104" i="1"/>
  <c r="AD104" i="1"/>
  <c r="AU104" i="1"/>
  <c r="AS107" i="1"/>
  <c r="AB110" i="1"/>
  <c r="AD110" i="1"/>
  <c r="AU77" i="1"/>
  <c r="AU89" i="1"/>
  <c r="AU107" i="1"/>
  <c r="AU120" i="1"/>
  <c r="AB6" i="1"/>
  <c r="AD6" i="1"/>
  <c r="AS6" i="1"/>
  <c r="AB8" i="1"/>
  <c r="AD8" i="1"/>
  <c r="AB16" i="1"/>
  <c r="AD16" i="1"/>
  <c r="AA22" i="1"/>
  <c r="AS22" i="1"/>
  <c r="AU25" i="1"/>
  <c r="S35" i="1"/>
  <c r="AX35" i="1" s="1"/>
  <c r="AU35" i="1"/>
  <c r="AU37" i="1"/>
  <c r="AB49" i="1"/>
  <c r="AD49" i="1"/>
  <c r="AQ71" i="1"/>
  <c r="AU75" i="1"/>
  <c r="T84" i="1"/>
  <c r="AU92" i="1"/>
  <c r="AQ93" i="1"/>
  <c r="AU98" i="1"/>
  <c r="AU100" i="1"/>
  <c r="S109" i="1"/>
  <c r="T109" i="1" s="1"/>
  <c r="S110" i="1"/>
  <c r="T110" i="1" s="1"/>
  <c r="AA112" i="1"/>
  <c r="AQ117" i="1"/>
  <c r="AX119" i="1"/>
  <c r="S6" i="1"/>
  <c r="AX6" i="1" s="1"/>
  <c r="AQ18" i="1"/>
  <c r="AB20" i="1"/>
  <c r="AD20" i="1"/>
  <c r="AB24" i="1"/>
  <c r="AD24" i="1"/>
  <c r="T29" i="1"/>
  <c r="AA30" i="1"/>
  <c r="AU30" i="1"/>
  <c r="AB35" i="1"/>
  <c r="AD35" i="1"/>
  <c r="AQ35" i="1"/>
  <c r="S37" i="1"/>
  <c r="T37" i="1" s="1"/>
  <c r="AS43" i="1"/>
  <c r="AS53" i="1"/>
  <c r="AA59" i="1"/>
  <c r="AU59" i="1"/>
  <c r="AQ60" i="1"/>
  <c r="S66" i="1"/>
  <c r="AX66" i="1" s="1"/>
  <c r="AU71" i="1"/>
  <c r="S74" i="1"/>
  <c r="AX74" i="1" s="1"/>
  <c r="AQ81" i="1"/>
  <c r="AB82" i="1"/>
  <c r="AD82" i="1"/>
  <c r="AQ84" i="1"/>
  <c r="AB85" i="1"/>
  <c r="AD85" i="1"/>
  <c r="S93" i="1"/>
  <c r="T93" i="1" s="1"/>
  <c r="S96" i="1"/>
  <c r="AX96" i="1" s="1"/>
  <c r="AS96" i="1"/>
  <c r="S98" i="1"/>
  <c r="AX98" i="1" s="1"/>
  <c r="AQ98" i="1"/>
  <c r="AQ100" i="1"/>
  <c r="S102" i="1"/>
  <c r="T102" i="1" s="1"/>
  <c r="AQ109" i="1"/>
  <c r="S118" i="1"/>
  <c r="AX118" i="1" s="1"/>
  <c r="S22" i="1"/>
  <c r="T22" i="1" s="1"/>
  <c r="S75" i="1"/>
  <c r="AX75" i="1" s="1"/>
  <c r="AS25" i="1"/>
  <c r="AB45" i="1"/>
  <c r="AD45" i="1"/>
  <c r="AB63" i="1"/>
  <c r="AD63" i="1"/>
  <c r="S65" i="1"/>
  <c r="T65" i="1" s="1"/>
  <c r="S68" i="1"/>
  <c r="T68" i="1" s="1"/>
  <c r="S73" i="1"/>
  <c r="T73" i="1" s="1"/>
  <c r="AS75" i="1"/>
  <c r="AB77" i="1"/>
  <c r="AD77" i="1"/>
  <c r="AS92" i="1"/>
  <c r="AB107" i="1"/>
  <c r="AD107" i="1"/>
  <c r="AA78" i="1"/>
  <c r="AB78" i="1"/>
  <c r="AD78" i="1"/>
  <c r="AB4" i="1"/>
  <c r="AD4" i="1"/>
  <c r="AA16" i="1"/>
  <c r="AB32" i="1"/>
  <c r="AD32" i="1"/>
  <c r="AS41" i="1"/>
  <c r="S41" i="1"/>
  <c r="T41" i="1" s="1"/>
  <c r="AA53" i="1"/>
  <c r="AB53" i="1"/>
  <c r="AD53" i="1"/>
  <c r="AX89" i="1"/>
  <c r="AU90" i="1"/>
  <c r="AQ90" i="1"/>
  <c r="AA95" i="1"/>
  <c r="AA105" i="1"/>
  <c r="AQ21" i="1"/>
  <c r="S21" i="1"/>
  <c r="AX21" i="1" s="1"/>
  <c r="S26" i="1"/>
  <c r="T26" i="1" s="1"/>
  <c r="AS26" i="1"/>
  <c r="AU32" i="1"/>
  <c r="AQ32" i="1"/>
  <c r="AA100" i="1"/>
  <c r="AB100" i="1"/>
  <c r="AD100" i="1"/>
  <c r="AQ115" i="1"/>
  <c r="AU115" i="1"/>
  <c r="AS115" i="1"/>
  <c r="AU116" i="1"/>
  <c r="AQ116" i="1"/>
  <c r="S116" i="1"/>
  <c r="AX116" i="1" s="1"/>
  <c r="AA6" i="1"/>
  <c r="AQ9" i="1"/>
  <c r="AS9" i="1"/>
  <c r="S3" i="1"/>
  <c r="AX3" i="1" s="1"/>
  <c r="AS3" i="1"/>
  <c r="S8" i="1"/>
  <c r="T8" i="1" s="1"/>
  <c r="AU8" i="1"/>
  <c r="S10" i="1"/>
  <c r="AX10" i="1" s="1"/>
  <c r="AU10" i="1"/>
  <c r="AQ11" i="1"/>
  <c r="AB12" i="1"/>
  <c r="AD12" i="1"/>
  <c r="AS13" i="1"/>
  <c r="AQ13" i="1"/>
  <c r="S13" i="1"/>
  <c r="T13" i="1" s="1"/>
  <c r="AS14" i="1"/>
  <c r="AQ17" i="1"/>
  <c r="AS17" i="1"/>
  <c r="AA21" i="1"/>
  <c r="AB21" i="1"/>
  <c r="AD21" i="1"/>
  <c r="AS21" i="1"/>
  <c r="AQ26" i="1"/>
  <c r="AU27" i="1"/>
  <c r="AS29" i="1"/>
  <c r="AQ29" i="1"/>
  <c r="AB31" i="1"/>
  <c r="AD31" i="1"/>
  <c r="AA32" i="1"/>
  <c r="AU34" i="1"/>
  <c r="AB38" i="1"/>
  <c r="AD38" i="1"/>
  <c r="AS39" i="1"/>
  <c r="AB40" i="1"/>
  <c r="AD40" i="1"/>
  <c r="X44" i="1"/>
  <c r="AB50" i="1"/>
  <c r="AD50" i="1"/>
  <c r="AA50" i="1"/>
  <c r="AS50" i="1"/>
  <c r="AQ50" i="1"/>
  <c r="AS51" i="1"/>
  <c r="AQ51" i="1"/>
  <c r="AB54" i="1"/>
  <c r="AD54" i="1"/>
  <c r="AA54" i="1"/>
  <c r="AQ55" i="1"/>
  <c r="AU55" i="1"/>
  <c r="S55" i="1"/>
  <c r="AX55" i="1" s="1"/>
  <c r="AS55" i="1"/>
  <c r="AA58" i="1"/>
  <c r="AB58" i="1"/>
  <c r="AD58" i="1"/>
  <c r="AU64" i="1"/>
  <c r="S64" i="1"/>
  <c r="T64" i="1" s="1"/>
  <c r="AQ64" i="1"/>
  <c r="AB69" i="1"/>
  <c r="AD69" i="1"/>
  <c r="AB72" i="1"/>
  <c r="AD72" i="1"/>
  <c r="AA74" i="1"/>
  <c r="AB74" i="1"/>
  <c r="AD74" i="1"/>
  <c r="S90" i="1"/>
  <c r="T90" i="1" s="1"/>
  <c r="S115" i="1"/>
  <c r="T115" i="1" s="1"/>
  <c r="AA5" i="1"/>
  <c r="AB5" i="1"/>
  <c r="AD5" i="1"/>
  <c r="AB36" i="1"/>
  <c r="AD36" i="1"/>
  <c r="AA36" i="1"/>
  <c r="AU56" i="1"/>
  <c r="AS56" i="1"/>
  <c r="S56" i="1"/>
  <c r="AX56" i="1" s="1"/>
  <c r="AQ56" i="1"/>
  <c r="S76" i="1"/>
  <c r="T76" i="1" s="1"/>
  <c r="AS76" i="1"/>
  <c r="S79" i="1"/>
  <c r="T79" i="1" s="1"/>
  <c r="AQ79" i="1"/>
  <c r="AU79" i="1"/>
  <c r="AS79" i="1"/>
  <c r="AS5" i="1"/>
  <c r="AQ5" i="1"/>
  <c r="S5" i="1"/>
  <c r="T5" i="1" s="1"/>
  <c r="AA13" i="1"/>
  <c r="AB13" i="1"/>
  <c r="AD13" i="1"/>
  <c r="AQ2" i="1"/>
  <c r="AB9" i="1"/>
  <c r="AD9" i="1"/>
  <c r="S11" i="1"/>
  <c r="AX11" i="1" s="1"/>
  <c r="AS11" i="1"/>
  <c r="S16" i="1"/>
  <c r="AX16" i="1" s="1"/>
  <c r="AU16" i="1"/>
  <c r="S18" i="1"/>
  <c r="AX18" i="1" s="1"/>
  <c r="AU18" i="1"/>
  <c r="AQ19" i="1"/>
  <c r="AU21" i="1"/>
  <c r="AQ23" i="1"/>
  <c r="AU26" i="1"/>
  <c r="S32" i="1"/>
  <c r="T32" i="1" s="1"/>
  <c r="AS40" i="1"/>
  <c r="AA41" i="1"/>
  <c r="AB41" i="1"/>
  <c r="AD41" i="1"/>
  <c r="AS47" i="1"/>
  <c r="AU47" i="1"/>
  <c r="AB48" i="1"/>
  <c r="AD48" i="1"/>
  <c r="S63" i="1"/>
  <c r="T63" i="1" s="1"/>
  <c r="AQ63" i="1"/>
  <c r="AS63" i="1"/>
  <c r="AA67" i="1"/>
  <c r="AB67" i="1"/>
  <c r="AD67" i="1"/>
  <c r="AU68" i="1"/>
  <c r="AQ68" i="1"/>
  <c r="AS69" i="1"/>
  <c r="AU69" i="1"/>
  <c r="AQ69" i="1"/>
  <c r="S69" i="1"/>
  <c r="T69" i="1" s="1"/>
  <c r="AU72" i="1"/>
  <c r="AS72" i="1"/>
  <c r="AQ72" i="1"/>
  <c r="S72" i="1"/>
  <c r="T72" i="1" s="1"/>
  <c r="AU76" i="1"/>
  <c r="AS80" i="1"/>
  <c r="S80" i="1"/>
  <c r="AX80" i="1" s="1"/>
  <c r="AQ80" i="1"/>
  <c r="AQ83" i="1"/>
  <c r="S83" i="1"/>
  <c r="T83" i="1" s="1"/>
  <c r="AA84" i="1"/>
  <c r="AB84" i="1"/>
  <c r="AD84" i="1"/>
  <c r="AU86" i="1"/>
  <c r="AA88" i="1"/>
  <c r="AB88" i="1"/>
  <c r="AD88" i="1"/>
  <c r="AB96" i="1"/>
  <c r="AD96" i="1"/>
  <c r="AB113" i="1"/>
  <c r="AD113" i="1"/>
  <c r="AA113" i="1"/>
  <c r="AS116" i="1"/>
  <c r="AB118" i="1"/>
  <c r="AD118" i="1"/>
  <c r="AB14" i="1"/>
  <c r="AD14" i="1"/>
  <c r="AB28" i="1"/>
  <c r="AD28" i="1"/>
  <c r="AV122" i="1"/>
  <c r="AV123" i="1"/>
  <c r="AB42" i="1"/>
  <c r="AD42" i="1"/>
  <c r="AU49" i="1"/>
  <c r="S49" i="1"/>
  <c r="T49" i="1" s="1"/>
  <c r="T53" i="1"/>
  <c r="AB55" i="1"/>
  <c r="AD55" i="1"/>
  <c r="AA55" i="1"/>
  <c r="AB79" i="1"/>
  <c r="AD79" i="1"/>
  <c r="AA79" i="1"/>
  <c r="AS85" i="1"/>
  <c r="AQ85" i="1"/>
  <c r="S91" i="1"/>
  <c r="AX91" i="1" s="1"/>
  <c r="AU91" i="1"/>
  <c r="AB120" i="1"/>
  <c r="AD120" i="1"/>
  <c r="AB46" i="1"/>
  <c r="AD46" i="1"/>
  <c r="AU61" i="1"/>
  <c r="AS61" i="1"/>
  <c r="S62" i="1"/>
  <c r="T62" i="1" s="1"/>
  <c r="AQ62" i="1"/>
  <c r="AA63" i="1"/>
  <c r="AA68" i="1"/>
  <c r="AB76" i="1"/>
  <c r="AD76" i="1"/>
  <c r="AA107" i="1"/>
  <c r="AU108" i="1"/>
  <c r="AQ108" i="1"/>
  <c r="X110" i="1"/>
  <c r="AB114" i="1"/>
  <c r="AD114" i="1"/>
  <c r="AA114" i="1"/>
  <c r="AB52" i="1"/>
  <c r="AD52" i="1"/>
  <c r="AB61" i="1"/>
  <c r="AD61" i="1"/>
  <c r="AB70" i="1"/>
  <c r="AD70" i="1"/>
  <c r="AB106" i="1"/>
  <c r="AD106" i="1"/>
  <c r="T4" i="1"/>
  <c r="AX4" i="1"/>
  <c r="T54" i="1"/>
  <c r="T46" i="1"/>
  <c r="AA10" i="1"/>
  <c r="AA49" i="1"/>
  <c r="AV124" i="1"/>
  <c r="AB3" i="1"/>
  <c r="AD3" i="1"/>
  <c r="AA4" i="1"/>
  <c r="AS4" i="1"/>
  <c r="S9" i="1"/>
  <c r="AX9" i="1" s="1"/>
  <c r="AB11" i="1"/>
  <c r="AD11" i="1"/>
  <c r="AA12" i="1"/>
  <c r="AS12" i="1"/>
  <c r="X14" i="1"/>
  <c r="S17" i="1"/>
  <c r="T17" i="1" s="1"/>
  <c r="AB19" i="1"/>
  <c r="AD19" i="1"/>
  <c r="AA20" i="1"/>
  <c r="AS20" i="1"/>
  <c r="S25" i="1"/>
  <c r="AX25" i="1" s="1"/>
  <c r="AB27" i="1"/>
  <c r="AD27" i="1"/>
  <c r="AA28" i="1"/>
  <c r="AS28" i="1"/>
  <c r="S30" i="1"/>
  <c r="AX30" i="1" s="1"/>
  <c r="AQ30" i="1"/>
  <c r="AQ33" i="1"/>
  <c r="S36" i="1"/>
  <c r="AX36" i="1" s="1"/>
  <c r="AS38" i="1"/>
  <c r="AB39" i="1"/>
  <c r="AD39" i="1"/>
  <c r="X42" i="1"/>
  <c r="AS48" i="1"/>
  <c r="AB56" i="1"/>
  <c r="AD56" i="1"/>
  <c r="AA56" i="1"/>
  <c r="AU57" i="1"/>
  <c r="AS57" i="1"/>
  <c r="AS66" i="1"/>
  <c r="AQ66" i="1"/>
  <c r="X70" i="1"/>
  <c r="AA72" i="1"/>
  <c r="X75" i="1"/>
  <c r="AB75" i="1"/>
  <c r="AD75" i="1"/>
  <c r="S78" i="1"/>
  <c r="AX78" i="1" s="1"/>
  <c r="AS78" i="1"/>
  <c r="AQ78" i="1"/>
  <c r="AA91" i="1"/>
  <c r="S7" i="1"/>
  <c r="AX7" i="1" s="1"/>
  <c r="S15" i="1"/>
  <c r="AX15" i="1" s="1"/>
  <c r="AB17" i="1"/>
  <c r="AD17" i="1"/>
  <c r="AA18" i="1"/>
  <c r="S23" i="1"/>
  <c r="T23" i="1" s="1"/>
  <c r="AB25" i="1"/>
  <c r="AD25" i="1"/>
  <c r="AA26" i="1"/>
  <c r="AB2" i="1"/>
  <c r="AD2" i="1"/>
  <c r="AQ4" i="1"/>
  <c r="S2" i="1"/>
  <c r="T2" i="1" s="1"/>
  <c r="AU4" i="1"/>
  <c r="AQ6" i="1"/>
  <c r="AU12" i="1"/>
  <c r="AQ14" i="1"/>
  <c r="AU20" i="1"/>
  <c r="AQ22" i="1"/>
  <c r="AU28" i="1"/>
  <c r="AB29" i="1"/>
  <c r="AD29" i="1"/>
  <c r="AU33" i="1"/>
  <c r="AB34" i="1"/>
  <c r="AD34" i="1"/>
  <c r="AQ34" i="1"/>
  <c r="S34" i="1"/>
  <c r="AX34" i="1" s="1"/>
  <c r="AQ37" i="1"/>
  <c r="S40" i="1"/>
  <c r="AX40" i="1" s="1"/>
  <c r="S47" i="1"/>
  <c r="T47" i="1" s="1"/>
  <c r="AQ47" i="1"/>
  <c r="AB51" i="1"/>
  <c r="AD51" i="1"/>
  <c r="AX51" i="1"/>
  <c r="AX57" i="1"/>
  <c r="X66" i="1"/>
  <c r="AS82" i="1"/>
  <c r="AQ82" i="1"/>
  <c r="S82" i="1"/>
  <c r="T82" i="1" s="1"/>
  <c r="AU82" i="1"/>
  <c r="AB94" i="1"/>
  <c r="AD94" i="1"/>
  <c r="X94" i="1"/>
  <c r="T104" i="1"/>
  <c r="AQ67" i="1"/>
  <c r="S67" i="1"/>
  <c r="AX67" i="1" s="1"/>
  <c r="AU67" i="1"/>
  <c r="AB71" i="1"/>
  <c r="AD71" i="1"/>
  <c r="AA71" i="1"/>
  <c r="AA7" i="1"/>
  <c r="AS7" i="1"/>
  <c r="AQ8" i="1"/>
  <c r="X9" i="1"/>
  <c r="S12" i="1"/>
  <c r="AX12" i="1" s="1"/>
  <c r="AA15" i="1"/>
  <c r="AS15" i="1"/>
  <c r="AQ16" i="1"/>
  <c r="S20" i="1"/>
  <c r="AX20" i="1" s="1"/>
  <c r="AA23" i="1"/>
  <c r="AS23" i="1"/>
  <c r="AQ24" i="1"/>
  <c r="S28" i="1"/>
  <c r="AX28" i="1" s="1"/>
  <c r="AS32" i="1"/>
  <c r="AQ36" i="1"/>
  <c r="AB37" i="1"/>
  <c r="AD37" i="1"/>
  <c r="AU41" i="1"/>
  <c r="AQ42" i="1"/>
  <c r="S42" i="1"/>
  <c r="AX42" i="1" s="1"/>
  <c r="AB57" i="1"/>
  <c r="AD57" i="1"/>
  <c r="AA57" i="1"/>
  <c r="AB64" i="1"/>
  <c r="AD64" i="1"/>
  <c r="AA64" i="1"/>
  <c r="AB73" i="1"/>
  <c r="AD73" i="1"/>
  <c r="AA73" i="1"/>
  <c r="S38" i="1"/>
  <c r="T38" i="1" s="1"/>
  <c r="AQ38" i="1"/>
  <c r="S48" i="1"/>
  <c r="AX48" i="1" s="1"/>
  <c r="AQ48" i="1"/>
  <c r="AQ113" i="1"/>
  <c r="S113" i="1"/>
  <c r="T113" i="1" s="1"/>
  <c r="AS113" i="1"/>
  <c r="AB117" i="1"/>
  <c r="AD117" i="1"/>
  <c r="AA117" i="1"/>
  <c r="AS8" i="1"/>
  <c r="AS16" i="1"/>
  <c r="AS24" i="1"/>
  <c r="AS36" i="1"/>
  <c r="AQ40" i="1"/>
  <c r="S43" i="1"/>
  <c r="AX43" i="1" s="1"/>
  <c r="AB47" i="1"/>
  <c r="AD47" i="1"/>
  <c r="S50" i="1"/>
  <c r="T50" i="1" s="1"/>
  <c r="AU50" i="1"/>
  <c r="AU60" i="1"/>
  <c r="S60" i="1"/>
  <c r="AX60" i="1" s="1"/>
  <c r="AS101" i="1"/>
  <c r="AQ101" i="1"/>
  <c r="S101" i="1"/>
  <c r="AX101" i="1" s="1"/>
  <c r="AU101" i="1"/>
  <c r="S114" i="1"/>
  <c r="AX114" i="1" s="1"/>
  <c r="AQ114" i="1"/>
  <c r="AU114" i="1"/>
  <c r="AS114" i="1"/>
  <c r="AU44" i="1"/>
  <c r="AQ44" i="1"/>
  <c r="S44" i="1"/>
  <c r="T44" i="1" s="1"/>
  <c r="AU52" i="1"/>
  <c r="AQ52" i="1"/>
  <c r="S52" i="1"/>
  <c r="T52" i="1" s="1"/>
  <c r="T61" i="1"/>
  <c r="AX61" i="1"/>
  <c r="AB62" i="1"/>
  <c r="AD62" i="1"/>
  <c r="AQ105" i="1"/>
  <c r="S105" i="1"/>
  <c r="T105" i="1" s="1"/>
  <c r="AS105" i="1"/>
  <c r="S33" i="1"/>
  <c r="T33" i="1" s="1"/>
  <c r="AA35" i="1"/>
  <c r="AB60" i="1"/>
  <c r="AD60" i="1"/>
  <c r="AS88" i="1"/>
  <c r="AQ88" i="1"/>
  <c r="S88" i="1"/>
  <c r="AX88" i="1" s="1"/>
  <c r="AA40" i="1"/>
  <c r="AQ28" i="1"/>
  <c r="AQ46" i="1"/>
  <c r="AU46" i="1"/>
  <c r="AQ54" i="1"/>
  <c r="AU54" i="1"/>
  <c r="AU94" i="1"/>
  <c r="AS94" i="1"/>
  <c r="AQ94" i="1"/>
  <c r="S94" i="1"/>
  <c r="AQ99" i="1"/>
  <c r="S99" i="1"/>
  <c r="T99" i="1" s="1"/>
  <c r="AU99" i="1"/>
  <c r="AS99" i="1"/>
  <c r="S106" i="1"/>
  <c r="AX106" i="1" s="1"/>
  <c r="AQ106" i="1"/>
  <c r="AU106" i="1"/>
  <c r="AS106" i="1"/>
  <c r="AX70" i="1"/>
  <c r="AB93" i="1"/>
  <c r="AD93" i="1"/>
  <c r="AA93" i="1"/>
  <c r="AS95" i="1"/>
  <c r="AQ95" i="1"/>
  <c r="AU97" i="1"/>
  <c r="AS97" i="1"/>
  <c r="AQ97" i="1"/>
  <c r="AB103" i="1"/>
  <c r="AD103" i="1"/>
  <c r="X103" i="1"/>
  <c r="AB119" i="1"/>
  <c r="AD119" i="1"/>
  <c r="X119" i="1"/>
  <c r="AS58" i="1"/>
  <c r="AQ58" i="1"/>
  <c r="AU73" i="1"/>
  <c r="AS73" i="1"/>
  <c r="AQ76" i="1"/>
  <c r="AQ77" i="1"/>
  <c r="AB83" i="1"/>
  <c r="AD83" i="1"/>
  <c r="S85" i="1"/>
  <c r="T85" i="1" s="1"/>
  <c r="AQ86" i="1"/>
  <c r="S86" i="1"/>
  <c r="T86" i="1" s="1"/>
  <c r="AB92" i="1"/>
  <c r="AD92" i="1"/>
  <c r="AX97" i="1"/>
  <c r="AB109" i="1"/>
  <c r="AD109" i="1"/>
  <c r="AA109" i="1"/>
  <c r="AU81" i="1"/>
  <c r="AS81" i="1"/>
  <c r="AS104" i="1"/>
  <c r="AQ104" i="1"/>
  <c r="AB108" i="1"/>
  <c r="AD108" i="1"/>
  <c r="AS112" i="1"/>
  <c r="AQ112" i="1"/>
  <c r="AS59" i="1"/>
  <c r="AQ70" i="1"/>
  <c r="AB81" i="1"/>
  <c r="AD81" i="1"/>
  <c r="AA81" i="1"/>
  <c r="AA85" i="1"/>
  <c r="AU87" i="1"/>
  <c r="AS87" i="1"/>
  <c r="S95" i="1"/>
  <c r="T95" i="1" s="1"/>
  <c r="AU96" i="1"/>
  <c r="AA108" i="1"/>
  <c r="T111" i="1"/>
  <c r="AU111" i="1"/>
  <c r="AS111" i="1"/>
  <c r="AQ111" i="1"/>
  <c r="X118" i="1"/>
  <c r="AS120" i="1"/>
  <c r="AQ120" i="1"/>
  <c r="AU65" i="1"/>
  <c r="AS65" i="1"/>
  <c r="AS70" i="1"/>
  <c r="AB80" i="1"/>
  <c r="AD80" i="1"/>
  <c r="AS83" i="1"/>
  <c r="AB111" i="1"/>
  <c r="AD111" i="1"/>
  <c r="X111" i="1"/>
  <c r="AB116" i="1"/>
  <c r="AD116" i="1"/>
  <c r="AB65" i="1"/>
  <c r="AD65" i="1"/>
  <c r="AA65" i="1"/>
  <c r="AU70" i="1"/>
  <c r="AS74" i="1"/>
  <c r="AQ74" i="1"/>
  <c r="AA80" i="1"/>
  <c r="AU83" i="1"/>
  <c r="AU95" i="1"/>
  <c r="AU103" i="1"/>
  <c r="AS103" i="1"/>
  <c r="AQ103" i="1"/>
  <c r="T107" i="1"/>
  <c r="AX107" i="1"/>
  <c r="S112" i="1"/>
  <c r="T112" i="1" s="1"/>
  <c r="AA116" i="1"/>
  <c r="AU119" i="1"/>
  <c r="AS119" i="1"/>
  <c r="AQ119" i="1"/>
  <c r="AS93" i="1"/>
  <c r="AQ102" i="1"/>
  <c r="AS109" i="1"/>
  <c r="AQ110" i="1"/>
  <c r="AS117" i="1"/>
  <c r="AQ118" i="1"/>
  <c r="AS102" i="1"/>
  <c r="AS110" i="1"/>
  <c r="AS118" i="1"/>
  <c r="T117" i="1"/>
  <c r="AV107" i="2"/>
  <c r="AV80" i="2"/>
  <c r="AT124" i="2"/>
  <c r="T108" i="1"/>
  <c r="AV98" i="2"/>
  <c r="AV62" i="2"/>
  <c r="N9" i="2"/>
  <c r="AV29" i="2"/>
  <c r="AV111" i="2"/>
  <c r="AV84" i="2"/>
  <c r="AV41" i="2"/>
  <c r="AV115" i="2"/>
  <c r="N105" i="2"/>
  <c r="N94" i="2"/>
  <c r="AV117" i="2"/>
  <c r="N117" i="2"/>
  <c r="AV35" i="2"/>
  <c r="AV36" i="2"/>
  <c r="AV5" i="2"/>
  <c r="AV61" i="2"/>
  <c r="N61" i="2"/>
  <c r="AV25" i="2"/>
  <c r="N97" i="2"/>
  <c r="AV97" i="2"/>
  <c r="AV8" i="2"/>
  <c r="N120" i="2"/>
  <c r="N14" i="2"/>
  <c r="T18" i="1"/>
  <c r="N104" i="2"/>
  <c r="AV22" i="2"/>
  <c r="N3" i="2"/>
  <c r="N83" i="2"/>
  <c r="T35" i="1"/>
  <c r="AX41" i="1"/>
  <c r="AX94" i="1"/>
  <c r="T94" i="1"/>
  <c r="T30" i="1"/>
  <c r="AX33" i="1"/>
  <c r="T42" i="1"/>
  <c r="T9" i="1"/>
  <c r="T88" i="1" l="1"/>
  <c r="AX49" i="1"/>
  <c r="AV47" i="2"/>
  <c r="AV114" i="2"/>
  <c r="AX2" i="1"/>
  <c r="AX76" i="1"/>
  <c r="AV4" i="2"/>
  <c r="N52" i="2"/>
  <c r="T80" i="1"/>
  <c r="N112" i="2"/>
  <c r="AV73" i="2"/>
  <c r="AV71" i="2"/>
  <c r="AX22" i="1"/>
  <c r="T48" i="1"/>
  <c r="AX5" i="1"/>
  <c r="T6" i="1"/>
  <c r="AV2" i="2"/>
  <c r="T71" i="1"/>
  <c r="AX105" i="1"/>
  <c r="N33" i="2"/>
  <c r="T120" i="1"/>
  <c r="T114" i="1"/>
  <c r="T67" i="1"/>
  <c r="N17" i="2"/>
  <c r="AV21" i="2"/>
  <c r="AV56" i="2"/>
  <c r="N43" i="2"/>
  <c r="AV119" i="2"/>
  <c r="N113" i="2"/>
  <c r="T34" i="1"/>
  <c r="T20" i="1"/>
  <c r="AV79" i="2"/>
  <c r="T36" i="1"/>
  <c r="AX86" i="1"/>
  <c r="N12" i="2"/>
  <c r="N28" i="2"/>
  <c r="AX82" i="1"/>
  <c r="T43" i="1"/>
  <c r="AV23" i="2"/>
  <c r="AV13" i="2"/>
  <c r="AV37" i="2"/>
  <c r="T28" i="1"/>
  <c r="N70" i="2"/>
  <c r="N64" i="2"/>
  <c r="N57" i="2"/>
  <c r="N50" i="2"/>
  <c r="AV10" i="2"/>
  <c r="AX115" i="1"/>
  <c r="AX27" i="1"/>
  <c r="T25" i="1"/>
  <c r="AX50" i="1"/>
  <c r="T7" i="1"/>
  <c r="T3" i="1"/>
  <c r="AX90" i="1"/>
  <c r="T74" i="1"/>
  <c r="AV34" i="2"/>
  <c r="AV20" i="2"/>
  <c r="N101" i="2"/>
  <c r="AV44" i="2"/>
  <c r="N93" i="2"/>
  <c r="N39" i="2"/>
  <c r="AV118" i="2"/>
  <c r="T10" i="1"/>
  <c r="T66" i="1"/>
  <c r="AX39" i="1"/>
  <c r="N59" i="2"/>
  <c r="AV116" i="2"/>
  <c r="T12" i="1"/>
  <c r="AX17" i="1"/>
  <c r="AX69" i="1"/>
  <c r="T16" i="1"/>
  <c r="T118" i="1"/>
  <c r="AV68" i="2"/>
  <c r="AV31" i="2"/>
  <c r="AX85" i="1"/>
  <c r="T55" i="1"/>
  <c r="AV92" i="2"/>
  <c r="N75" i="2"/>
  <c r="AX23" i="1"/>
  <c r="AX72" i="1"/>
  <c r="T15" i="1"/>
  <c r="T60" i="1"/>
  <c r="T21" i="1"/>
  <c r="S127" i="1" s="1"/>
  <c r="AX102" i="1"/>
  <c r="T14" i="1"/>
  <c r="N67" i="2"/>
  <c r="N77" i="2"/>
  <c r="AX113" i="1"/>
  <c r="AX95" i="1"/>
  <c r="T106" i="1"/>
  <c r="T116" i="1"/>
  <c r="T75" i="1"/>
  <c r="AV11" i="2"/>
  <c r="N48" i="2"/>
  <c r="N99" i="2"/>
  <c r="N16" i="2"/>
  <c r="N106" i="2"/>
  <c r="AV102" i="2"/>
  <c r="AX65" i="1"/>
  <c r="AX83" i="1"/>
  <c r="AX110" i="1"/>
  <c r="AX99" i="1"/>
  <c r="AX47" i="1"/>
  <c r="AX44" i="1"/>
  <c r="N96" i="2"/>
  <c r="AV55" i="2"/>
  <c r="N18" i="2"/>
  <c r="AV19" i="2"/>
  <c r="AV58" i="2"/>
  <c r="AX62" i="1"/>
  <c r="AV72" i="2"/>
  <c r="T91" i="1"/>
  <c r="T40" i="1"/>
  <c r="AV63" i="2"/>
  <c r="N87" i="2"/>
  <c r="N46" i="2"/>
  <c r="AV74" i="2"/>
  <c r="AV69" i="2"/>
  <c r="T78" i="1"/>
  <c r="AX38" i="1"/>
  <c r="AX112" i="1"/>
  <c r="AX13" i="1"/>
  <c r="AX32" i="1"/>
  <c r="AX79" i="1"/>
  <c r="AX64" i="1"/>
  <c r="T98" i="1"/>
  <c r="AX31" i="1"/>
  <c r="AX63" i="1"/>
  <c r="AV7" i="2"/>
  <c r="AV81" i="2"/>
  <c r="AV24" i="2"/>
  <c r="AV60" i="2"/>
  <c r="AX93" i="1"/>
  <c r="AV40" i="2"/>
  <c r="N110" i="2"/>
  <c r="AV65" i="2"/>
  <c r="N109" i="2"/>
  <c r="M125" i="2" s="1"/>
  <c r="AX59" i="1"/>
  <c r="AX73" i="1"/>
  <c r="AX26" i="1"/>
  <c r="AX77" i="1"/>
  <c r="AX24" i="1"/>
  <c r="AX109" i="1"/>
  <c r="AX52" i="1"/>
  <c r="N89" i="2"/>
  <c r="AV54" i="2"/>
  <c r="AX19" i="1"/>
  <c r="AX103" i="1"/>
  <c r="AV27" i="2"/>
  <c r="T101" i="1"/>
  <c r="AX8" i="1"/>
  <c r="AV108" i="2"/>
  <c r="AV38" i="2"/>
  <c r="T92" i="1"/>
  <c r="S125" i="1"/>
  <c r="T96" i="1"/>
  <c r="AX58" i="1"/>
  <c r="AV15" i="2"/>
  <c r="AV103" i="2"/>
  <c r="N85" i="2"/>
  <c r="AV86" i="2"/>
  <c r="N42" i="2"/>
  <c r="AV66" i="2"/>
  <c r="AV95" i="2"/>
  <c r="N26" i="2"/>
  <c r="N30" i="2"/>
  <c r="AV6" i="2"/>
  <c r="N78" i="2"/>
  <c r="N49" i="2"/>
  <c r="AV88" i="2"/>
  <c r="T11" i="1"/>
  <c r="AX37" i="1"/>
  <c r="AX68" i="1"/>
  <c r="T87" i="1"/>
  <c r="N45" i="2"/>
  <c r="N32" i="2"/>
  <c r="N53" i="2"/>
  <c r="T56" i="1"/>
  <c r="S128" i="1" l="1"/>
  <c r="M129" i="2"/>
  <c r="M128" i="2"/>
  <c r="S129" i="1"/>
  <c r="S124" i="1"/>
  <c r="M126" i="2"/>
  <c r="M123" i="2"/>
  <c r="S126" i="1"/>
  <c r="M124" i="2"/>
  <c r="S123" i="1"/>
  <c r="H71" i="4" l="1"/>
  <c r="G91" i="4"/>
</calcChain>
</file>

<file path=xl/sharedStrings.xml><?xml version="1.0" encoding="utf-8"?>
<sst xmlns="http://schemas.openxmlformats.org/spreadsheetml/2006/main" count="8290" uniqueCount="1040">
  <si>
    <t>Operation Number:</t>
  </si>
  <si>
    <t>CO-L1256</t>
  </si>
  <si>
    <t>Inter-American Development Bank - IDB</t>
  </si>
  <si>
    <t>Year- PMR Cycle:</t>
  </si>
  <si>
    <t>First period Jan-Jun 2021</t>
  </si>
  <si>
    <t>Chief of Operations validation date:</t>
  </si>
  <si>
    <t/>
  </si>
  <si>
    <t xml:space="preserve"> Office of Strategic Planning and Development Effectiveness</t>
  </si>
  <si>
    <t>Last Update:</t>
  </si>
  <si>
    <t>Division Chief validation date:</t>
  </si>
  <si>
    <t xml:space="preserve">Current Validated Classification </t>
  </si>
  <si>
    <t>PMR Validation Stage:</t>
  </si>
  <si>
    <t>Validated by Chief of Operations</t>
  </si>
  <si>
    <t>Country Representative validation date:</t>
  </si>
  <si>
    <t>Operation Profile</t>
  </si>
  <si>
    <t>Basic Data</t>
  </si>
  <si>
    <t>Operation name:</t>
  </si>
  <si>
    <t>Program for the Digital Transformation of Justice in Colombia</t>
  </si>
  <si>
    <t>Loan Number:</t>
  </si>
  <si>
    <t>Executing Agency (EA):</t>
  </si>
  <si>
    <t>Team Leader:</t>
  </si>
  <si>
    <t>De Simone,Francesco</t>
  </si>
  <si>
    <t>Sector/Subsector:</t>
  </si>
  <si>
    <t>MODERNIZATION &amp; ADMINIST OFJUSTICE</t>
  </si>
  <si>
    <t>Operation Type:</t>
  </si>
  <si>
    <t>Loan Operation</t>
  </si>
  <si>
    <t>Overall Stage:</t>
  </si>
  <si>
    <t>Disbursing (From eligibility until all the Operations are closed)</t>
  </si>
  <si>
    <t>Lending Instrument:</t>
  </si>
  <si>
    <t>Investment Loan</t>
  </si>
  <si>
    <t>Country:</t>
  </si>
  <si>
    <t>COLOMBIA</t>
  </si>
  <si>
    <t>Borrower:</t>
  </si>
  <si>
    <t>Convergence related Operation(s):</t>
  </si>
  <si>
    <t>PMR not required</t>
  </si>
  <si>
    <t>NO</t>
  </si>
  <si>
    <t>Result Matrix</t>
  </si>
  <si>
    <t>Objetivo General de Desarrollo</t>
  </si>
  <si>
    <t xml:space="preserve">Impact: </t>
  </si>
  <si>
    <t>1 Incrementar la efectividad y eficiencia del SJ de cara a los ciudadanos</t>
  </si>
  <si>
    <t xml:space="preserve">Observation: </t>
  </si>
  <si>
    <t>Indicators</t>
  </si>
  <si>
    <t>Flags*</t>
  </si>
  <si>
    <t>Unit of Measure</t>
  </si>
  <si>
    <t>Baseline</t>
  </si>
  <si>
    <t>Baseline Year</t>
  </si>
  <si>
    <t>Means of verification</t>
  </si>
  <si>
    <t>Observations</t>
  </si>
  <si>
    <t>EOP</t>
  </si>
  <si>
    <t xml:space="preserve">1.0 Necesidades jurídicas solucionadas por el SJ </t>
  </si>
  <si>
    <t>%</t>
  </si>
  <si>
    <t>Necesidades jurídicas solucionadas por el SJ/Total de necesidades jurídicas. Fuente: Encuesta de Necesidades Jurídicas Insatisfechas DNP-DANE</t>
  </si>
  <si>
    <t>La Línea Base toma como referencia el último estudio disponible de Necesidades Jurídicas en Colombia, desarrollado por el DANE mediante la Encuesta de Calidad de Vida 2016. En el marco del Programa, y como está contemplado en el PME, se espera poder financiar la realización de una nueva encuesta para hacer seguimiento a este indicador.</t>
  </si>
  <si>
    <t>P</t>
  </si>
  <si>
    <t>P(a)</t>
  </si>
  <si>
    <t>A</t>
  </si>
  <si>
    <t>1.3 Reducciones de los costos para los ciudadanos en el acceso a la justicia</t>
  </si>
  <si>
    <t>US$</t>
  </si>
  <si>
    <t>Ahorro costos por proceso por ciudadano por año. Fuentes: Estudios tiempos procesales, informe anual de la Rama Judicial al Congreso de la República</t>
  </si>
  <si>
    <t>Cálculos realizados en la Evaluación Económica Ex Ante (Incluye fuentes oficiales de la Rama Judicial y datos de estudios realizados por centros de investigación en Colombia)</t>
  </si>
  <si>
    <t>Objetivos Específicos de Desarrollo</t>
  </si>
  <si>
    <t>1 Mejora de la efectividad de la gestión de los procesos judiciales</t>
  </si>
  <si>
    <t>Observation:</t>
  </si>
  <si>
    <t>Means of  verification</t>
  </si>
  <si>
    <t>1.0 Egresos promedio efectivos (mensual)</t>
  </si>
  <si>
    <t>Promedio mensual de egresos efectivos 2019/Egresos promedio efectivos (mensual). Fuente: Estadísticas UDAE relacionadas con tiempos y número de procesos por juzgado por año</t>
  </si>
  <si>
    <t>Estadísticas de la gestión de los despachos en la Rama Judicial - Años 2015 al 2019 (septiembre). Coviello, D., Ichino, A., and Persico, N. (2015). The Inefficiency of Worker Time Use. Journal of the European Economic Association, 13(5), 906-994. Sadka J, Seira E &amp; Woodruff C (2018). “Information and Bargaining Through Agents: Experimental Evidence form México’s Labor Courts”. National Bureau of Economic Research. Working Paper 25137</t>
  </si>
  <si>
    <t xml:space="preserve">1.3 Mejora (reducción) de inventarios de procesos </t>
  </si>
  <si>
    <t>Inventario final / Ingresos Efectivos. Fuente: Estadísticas UDAE con tiempos y número de procesos por juzgado por año.</t>
  </si>
  <si>
    <t>2 Mejora de la eficiencia en la gestión de los procesos judiciales</t>
  </si>
  <si>
    <t>2.0 Eficiencias en notificaciones</t>
  </si>
  <si>
    <t>Notificaciones Electrónicas / Notificaciones Totales Fuente: Estadísticas UDAE con número y tipo de notificaciones</t>
  </si>
  <si>
    <t>Coviello, D., Ichino, A., and Persico, N. (2014). Time Allocation and Task Juggling. American Economic Review, 104(2), 609-623. Chemin M. (2008). “The Impact of the Judiciary on Entrepreneurshi p: Evaluation of Pakistan’s “Access to Justice Program”. Journal of Public Economics, 2009, vol. 93, 114-125. Chemin, M. (2009b). Do Judiciaries Matter for Development? Evidence from India, Journal of Comparative Economics, 37(2), 230-250.</t>
  </si>
  <si>
    <t>2.3 Alineación de procesos a tiempos procesales</t>
  </si>
  <si>
    <t>Puntos Porcentuales (p.p)</t>
  </si>
  <si>
    <t>Tiempos reales/Tiempos procesales (veces). Fuente: Consejo Superior de la Judicatura. Estudio Tiempos Procesales</t>
  </si>
  <si>
    <t>3 Mejora de la transparencia en la gestión de los procesos judiciales</t>
  </si>
  <si>
    <t>3.0 Procesos digitales</t>
  </si>
  <si>
    <t>Número de visitas procesos pestaña procesos/número de visitas totales. Fuente: Rama Judicial. Número de visitas totales a la página www.ramajudicial.gov.co Google Analitycs</t>
  </si>
  <si>
    <t>Bhatnagar S &amp; Singh N (2010). “Assessing the Impact of EGovernment: A Study of Projects in India”. USC Annenberg School for Communication &amp; Journalism, 2010, vol. 6, 109-127. De Michele, R. &amp; Pierri, G. Transparency and e- Government. The impact of Compr.ar in Argentina. (2020) IDB Working Paper.</t>
  </si>
  <si>
    <t>3.3 Apropiación digitalización</t>
  </si>
  <si>
    <t># expedientes que usan procesos de digitalización lanzados/total Ingresos de Procesos. Fuente: Estadísticas UDAE sobre número y tipo de procesos digitalizados por juzgado</t>
  </si>
  <si>
    <t>Estadísticas de la gestión de los despachos en la Rama Judicial - Años 2015 al 2019 (septiembre).</t>
  </si>
  <si>
    <t>Productos - avance físico</t>
  </si>
  <si>
    <t>1 Fortalecimiento institucional del Sistema de Justicia (Capital Institucional/Modelo de Gobernanza)</t>
  </si>
  <si>
    <t>Outputs</t>
  </si>
  <si>
    <t>OBSERVACIONES REUNIÓN</t>
  </si>
  <si>
    <t>1.1 Modelo de aseguramiento de la calidad de los sistemas de información diseñado, desarrollado e implementado</t>
  </si>
  <si>
    <t>Modelo</t>
  </si>
  <si>
    <t>Sistema de Planeación de la Rama Judicial (Software)</t>
  </si>
  <si>
    <t>El modelo de aseguramiento, está planteado para ser financiado con recursos de la Rama
No hay recursos 2022
Hay recursos 2023
fila 103 del PA</t>
  </si>
  <si>
    <t>Milestone</t>
  </si>
  <si>
    <t>Hito 1: Diagnóstico y modelo para identificar brechas entre el modelo de calidad y los sistemas de información actuales diseñado.</t>
  </si>
  <si>
    <t>Hito 2: Modelo de aseguramiento de calidad de los sistemas de información implementado</t>
  </si>
  <si>
    <t>1.2 Modelo de capacidades del SJ desarrollado</t>
  </si>
  <si>
    <t>Documento</t>
  </si>
  <si>
    <t>Hito 1: Compendio de estrategias que contemplen los dominios de la gobernanza y dimensionamiento del impacto de la Transformación Digital, Identidad Digital, Gestión del Conocimiento, contenidos digitales y producción y acceso a fuentes de contenido jurídico diseñado.</t>
  </si>
  <si>
    <t>Estrategia</t>
  </si>
  <si>
    <t xml:space="preserve">Linea 103 SBCC </t>
  </si>
  <si>
    <t>Hito 2: Compendio de estrategias que contemplen los dominios de la articulación con los proyectos para la Transformación Digital, capacidades para la gestión operativa y la excelencia operativa diseñadas.</t>
  </si>
  <si>
    <t>Linea 104 SBCC</t>
  </si>
  <si>
    <t>Hito 3: Compendio de estrategias que contemplen los dominios de dimensionamiento del impacto y la gobernanza de la Transformación Digital implementadas.</t>
  </si>
  <si>
    <t>Hito 4: Compendio de estrategias que contemplen los dominios de la Identidad Digital, contenidos digitales y, producción y acceso a fuentes de contenido jurídico implementadas.</t>
  </si>
  <si>
    <t>Hito 5: Compendio de estrategias que contemplen los dominios de gestión de conocimiento, capacidades para la gestión operativa y la excelencia operativa implementadas.</t>
  </si>
  <si>
    <t>1.3 Modelo de arquitectura institucional para la gestión de datos (incluyendo analítica) desarrollado e implementado</t>
  </si>
  <si>
    <t>Hito 1: Compendio de modelos que contemplen los dominios de gestión analítica, gobernanza, niveles de madurez de la arquitectura empresarial y política de datos abiertos alineados con el contexto nacional e internacional diseñado.</t>
  </si>
  <si>
    <t>Hito 2: Compendio de modelos que contemplen los dominios de gobernanza, niveles de madurez de la arquitectura empresarial implementado.</t>
  </si>
  <si>
    <t>Hito 3: Compendio de modelos que contemplen los dominios de gestión analítica, gobierno del dato y política de datos alineados con el contexto nacional e internacional implementado.</t>
  </si>
  <si>
    <t>1.4 Estrategia para el dimensionamiento y capacity planning de la operación judicial desarrollado e implementado</t>
  </si>
  <si>
    <t>Estrategia (Documento)</t>
  </si>
  <si>
    <t>Hito 1: Diagnóstico para determinar la capacidad de la operación judicial realizado.</t>
  </si>
  <si>
    <t>Diagnóstico</t>
  </si>
  <si>
    <t>linea 33 SBCC</t>
  </si>
  <si>
    <t>1.5 Estrategia y herramientas de fortalecimiento de procesos de gestión asociados con el monitoreo, seguimiento y control del SJ</t>
  </si>
  <si>
    <t>Estrategia y herramientas (Documento y Software)</t>
  </si>
  <si>
    <t>Hito 1: Sistema de información geográfica que incorpore capas con información temática asociadas a la actividad judicial y al progreso de la transformación digital diseñado.</t>
  </si>
  <si>
    <t>Sistema de Información</t>
  </si>
  <si>
    <t>linea 36 mapa judicial SBCC VIGENCIA FUTURA</t>
  </si>
  <si>
    <t>Hito 2: Modelo de monitoreo, seguimiento, control y evaluación del programa de transformación digital junto al sistema de reportes y herramientas que alimenten al Centro de Gobierno diseñados.</t>
  </si>
  <si>
    <t>Modelo y Software</t>
  </si>
  <si>
    <t>linea 102 PA.  SBCC no tiene recursos 2022 solo para 2023</t>
  </si>
  <si>
    <t>Hito 3: Compendio de estrategias que contemplen los dominios de expectativas de los grupos de valor, dinamización y relacionamiento con los grupos de valor y requerimientos de software para las herramientas de gestión de grupos de valor diseñadas e implementadas.</t>
  </si>
  <si>
    <r>
      <t xml:space="preserve">Modelo </t>
    </r>
    <r>
      <rPr>
        <sz val="7"/>
        <color rgb="FF00B050"/>
        <rFont val="Arial"/>
        <family val="2"/>
      </rPr>
      <t>y herramientas para grupos de valor</t>
    </r>
  </si>
  <si>
    <t>Hito 4: Diagnóstico que apoye la estrategia del portal web de la Rama (WCM) realizado.</t>
  </si>
  <si>
    <t xml:space="preserve">Hito 5: Mapa judicial y Centro de Gobierno implementados </t>
  </si>
  <si>
    <t>1.6 Planes de acompañamiento de los proyectos priorizados implementados</t>
  </si>
  <si>
    <t>Planes</t>
  </si>
  <si>
    <t>Planes (documentos)</t>
  </si>
  <si>
    <t>Hito 1: Diagnóstico de necesidades y escenarios para la priorización de soluciones tecnológicas realizado.</t>
  </si>
  <si>
    <t>1.7 Estrategia de ciberseguridad y protección de la información diseñada e implementada</t>
  </si>
  <si>
    <t>Estrategia (Documento y software)</t>
  </si>
  <si>
    <t>Hito 1: Estrategia que establezca líneas base y alcance óptimo de adquisición de soluciones como CERT, SOC, CSIRT, u otros, según se identifiquen las necesidades, diseñada.</t>
  </si>
  <si>
    <t>2 Fortalecimiento de los Servicios Digitales y Tecnología para la Justicia (Capital Físico)</t>
  </si>
  <si>
    <t>2.1 Expediente digital a través de módulos y funcionalidades diseñado e implementado</t>
  </si>
  <si>
    <t>Hito 1: Estrategia para la gestión y preservación documental de contenidos asociados a expedientes electrónicos e híbridos actualizada e implementada.</t>
  </si>
  <si>
    <t>Hito 2: Requerimientos y arquitectura de software alineados con los criterios de calidad diseñados.</t>
  </si>
  <si>
    <t>Modelo de Arquitectura</t>
  </si>
  <si>
    <t>2.2 Infraestructura y Servicios TIC adquiridos</t>
  </si>
  <si>
    <t>Infraestructura y Servicios TIC</t>
  </si>
  <si>
    <t>Plan de infraestructura y servicios (Documento y software)</t>
  </si>
  <si>
    <t>Hito 1: Estrategia que contemple los dominios de acceso a cobertura, impacto de las herramientas, experiencia de usuario, trabajo colaborativo y grupos de valor objetivo diseñada e implementada.</t>
  </si>
  <si>
    <t>2.3 Modelo de arquitectura empresarial diseñado e implementado</t>
  </si>
  <si>
    <t>2.4 Modelo de interoperabilidad e integración diseñado e implementado</t>
  </si>
  <si>
    <t>Hito 1: Modelo de integración e interoperabilidad diseñado.</t>
  </si>
  <si>
    <t>2.5 Servicios para el sistema de justicia oral diseñados e implementados</t>
  </si>
  <si>
    <t>Servicios</t>
  </si>
  <si>
    <t>Documento y software. Se entiende por servicios todo lo relacionado con herramientas que soportan el funcionamiento de la justicia oral incluyendo, entre otras, la grabación de audiencias y la transliteración de las mismas.</t>
  </si>
  <si>
    <t>Hito 1: Modelo de administración, captura, almacenamiento y preservación de la información asociada al sistema de justicia oral diseñado.</t>
  </si>
  <si>
    <t>2.6 Estrategia de despliegue de soluciones diseñada y ejecutadas</t>
  </si>
  <si>
    <t>Hito 1: Modelo de identificación de oportunidades de innovación e implementación de mejoras diseñado.</t>
  </si>
  <si>
    <t>2.7 Portafolio de servicios de justicia ofrecidos por el Ejecutivo diseñado, desarrollado e implementado</t>
  </si>
  <si>
    <t>Portafolio de Servicios</t>
  </si>
  <si>
    <t>Sistema de Planeación del Ministerio de Justicia (Documento y software)</t>
  </si>
  <si>
    <t>3 Fortalecimiento del Entorno y la Cultura Digital (Capital Humano)</t>
  </si>
  <si>
    <t>3.1 Estrategia de gestión del cambio y las comunicaciones diseñada, desarrollada e implementada</t>
  </si>
  <si>
    <t>Sistema de Planeación de la Rama Judicial (Documento)</t>
  </si>
  <si>
    <t>Hito 1: Estrategia de gestión del cambio que incluya los dominios de sensibilización, comunicación, formación, fomento de cultura digital, liderazgo, y víctimas de delitos de género diseñada.</t>
  </si>
  <si>
    <t>Hito 2: Estrategia de comunicaciones interna y externa con enfásis en los contenidos de la transformación digital del sistema de justicia diseñada.</t>
  </si>
  <si>
    <t>3.2 Servicios de apoyo a la transformación digital del SJ diseñados e implementados</t>
  </si>
  <si>
    <t>Documento. Se entiende por servicios de apoyo todos los relacionados con el acompañamiento a la puesta en marcha (mesa de ayuda, talleres, planes, entre los principales).</t>
  </si>
  <si>
    <t>Hito 1: Modelo optimizado de la mesa de servicio que apalanque la mesa de ayuda de la Rama Judicial diseñado.</t>
  </si>
  <si>
    <t>3.3 Modelo de servicio al ciudadano diseñado, desarrollado e implementado</t>
  </si>
  <si>
    <t>Documento y software</t>
  </si>
  <si>
    <t>Hito 1: Modelo de servicio al ciudadano diseñado.</t>
  </si>
  <si>
    <t>3.4 Estrategia y herramientas de soporte para la implantación de las herramientas digitales desarrolladas e implementadas</t>
  </si>
  <si>
    <t>Estrategia y Herramientas (Documento)</t>
  </si>
  <si>
    <t>Productos - avance financiero</t>
  </si>
  <si>
    <t>Component Revised Cost</t>
  </si>
  <si>
    <t>Cost</t>
  </si>
  <si>
    <t>Other Cost</t>
  </si>
  <si>
    <t>Administración del Programa</t>
  </si>
  <si>
    <t>Evaluaciones</t>
  </si>
  <si>
    <t>Auditorías</t>
  </si>
  <si>
    <t>Total Cost</t>
  </si>
  <si>
    <t>Resuemn Outputs: Annual Physical and Financial Progress</t>
  </si>
  <si>
    <t>Fortalecimiento institucional del Sistema de Justicia (Capital Institucional/Modelo de Gobernanza)</t>
  </si>
  <si>
    <t>Physical Progress</t>
  </si>
  <si>
    <t>Financial Progress</t>
  </si>
  <si>
    <t>Modelo de aseguramiento de la calidad de los sistemas de información diseñado, desarrollado e implementado</t>
  </si>
  <si>
    <t>Modelo de capacidades del SJ desarrollado</t>
  </si>
  <si>
    <t>Modelo de arquitectura institucional para la gestión de datos (incluyendo analítica) desarrollado e implementado</t>
  </si>
  <si>
    <t>Estrategia para el dimensionamiento y capacity planning de la operación judicial desarrollado e implementado</t>
  </si>
  <si>
    <t>Estrategia y herramientas de fortalecimiento de procesos de gestión asociados con el monitoreo, seguimiento y control del SJ</t>
  </si>
  <si>
    <t>Planes de acompañamiento de los proyectos priorizados implementados</t>
  </si>
  <si>
    <t>Estrategia de ciberseguridad y protección de la información diseñada e implementada</t>
  </si>
  <si>
    <t>Fortalecimiento de los Servicios Digitales y Tecnología para la Justicia (Capital Físico)</t>
  </si>
  <si>
    <t>Expediente digital a través de módulos y funcionalidades diseñado e implementado</t>
  </si>
  <si>
    <t>Infraestructura y Servicios TIC adquiridos</t>
  </si>
  <si>
    <t>Modelo de arquitectura empresarial diseñado e implementado</t>
  </si>
  <si>
    <t>Modelo de interoperabilidad e integración diseñado e implementado</t>
  </si>
  <si>
    <t>Servicios para el sistema de justicia oral diseñados e implementados</t>
  </si>
  <si>
    <t>Estrategia de despliegue de soluciones diseñada y ejecutadas</t>
  </si>
  <si>
    <t>Portafolio de servicios de justicia ofrecidos por el Ejecutivo diseñado, desarrollado e implementado</t>
  </si>
  <si>
    <t>Fortalecimiento del Entorno y la Cultura Digital (Capital Humano)</t>
  </si>
  <si>
    <t>Estrategia de gestión del cambio y las comunicaciones diseñada, desarrollada e implementada</t>
  </si>
  <si>
    <t>Servicios de apoyo a la transformación digital del SJ diseñados e implementados</t>
  </si>
  <si>
    <t>Modelo de servicio al ciudadano diseñado, desarrollado e implementado</t>
  </si>
  <si>
    <t>Estrategia y herramientas de soporte para la implantación de las herramientas digitales desarrolladas e implementadas</t>
  </si>
  <si>
    <t>Abril</t>
  </si>
  <si>
    <t>C</t>
  </si>
  <si>
    <t>Observaciones</t>
  </si>
  <si>
    <t>1.1</t>
  </si>
  <si>
    <t>1.2</t>
  </si>
  <si>
    <t>1.3</t>
  </si>
  <si>
    <t>1.4</t>
  </si>
  <si>
    <t>1.5</t>
  </si>
  <si>
    <t>1.6</t>
  </si>
  <si>
    <t>1.7</t>
  </si>
  <si>
    <t>x</t>
  </si>
  <si>
    <t>2.1</t>
  </si>
  <si>
    <t>2.2</t>
  </si>
  <si>
    <t>2.3</t>
  </si>
  <si>
    <t>2.4</t>
  </si>
  <si>
    <t>2.5</t>
  </si>
  <si>
    <t>2.6</t>
  </si>
  <si>
    <t>3.1</t>
  </si>
  <si>
    <t>3.2</t>
  </si>
  <si>
    <t>3.3</t>
  </si>
  <si>
    <t>3.4</t>
  </si>
  <si>
    <t>4.1</t>
  </si>
  <si>
    <t>4.3</t>
  </si>
  <si>
    <t>OP</t>
  </si>
  <si>
    <t>DIV</t>
  </si>
  <si>
    <t>JEP</t>
  </si>
  <si>
    <t>OA</t>
  </si>
  <si>
    <t>#</t>
  </si>
  <si>
    <t>Id-Componente</t>
  </si>
  <si>
    <t>Componente</t>
  </si>
  <si>
    <t>Id-Producto</t>
  </si>
  <si>
    <t>Producto</t>
  </si>
  <si>
    <t>Id-Hito</t>
  </si>
  <si>
    <t>Hito</t>
  </si>
  <si>
    <t>Proyecto de inversión</t>
  </si>
  <si>
    <t>MET</t>
  </si>
  <si>
    <t>Identificador</t>
  </si>
  <si>
    <t>Descripción</t>
  </si>
  <si>
    <t>Estatus</t>
  </si>
  <si>
    <t>Revisión</t>
  </si>
  <si>
    <t>Dpto.</t>
  </si>
  <si>
    <t>Monto USD</t>
  </si>
  <si>
    <t>Monto USD Real</t>
  </si>
  <si>
    <t>Inicio estructuración</t>
  </si>
  <si>
    <t>NOB DDL SEP TDR</t>
  </si>
  <si>
    <t>NOB DDL SEP TDR REAL</t>
  </si>
  <si>
    <t>PUB a tiempo</t>
  </si>
  <si>
    <t>NOB Eval / Contrato</t>
  </si>
  <si>
    <t>NOB Eval / Contrato REAL</t>
  </si>
  <si>
    <t>ADQ a tiempo</t>
  </si>
  <si>
    <t>Días NOB Pub -NOB Adq</t>
  </si>
  <si>
    <t>STD</t>
  </si>
  <si>
    <t>Análisis Tiempos</t>
  </si>
  <si>
    <t>Firma del Contrato</t>
  </si>
  <si>
    <t>Firma REAL</t>
  </si>
  <si>
    <t>Días ADQ y Firma</t>
  </si>
  <si>
    <t xml:space="preserve">Fin Contrato </t>
  </si>
  <si>
    <t>Fin Contrato REAL</t>
  </si>
  <si>
    <t>Días FIN, EST v REAL</t>
  </si>
  <si>
    <t>Q</t>
  </si>
  <si>
    <t>Notas al PA</t>
  </si>
  <si>
    <t>Pareto $</t>
  </si>
  <si>
    <t>Pareto #</t>
  </si>
  <si>
    <t>% 21</t>
  </si>
  <si>
    <t>% 22</t>
  </si>
  <si>
    <t>% 23</t>
  </si>
  <si>
    <t>Total en COP</t>
  </si>
  <si>
    <t>Monto USD NOB</t>
  </si>
  <si>
    <t>% NOB ajustado</t>
  </si>
  <si>
    <t>Prioridad</t>
  </si>
  <si>
    <t>Vigencia Futura</t>
  </si>
  <si>
    <t>Status BID</t>
  </si>
  <si>
    <t>Clasificación</t>
  </si>
  <si>
    <t>5283-2</t>
  </si>
  <si>
    <t>IFD/ICS</t>
  </si>
  <si>
    <t>De Simone</t>
  </si>
  <si>
    <t>J. Parra</t>
  </si>
  <si>
    <t>1. Fortalecimiento institucional del Sistema de Justicia (Capital Institucional/Modelo de Gobernanza)</t>
  </si>
  <si>
    <t>1.1.1</t>
  </si>
  <si>
    <t>1.1.1 Diagnóstico y modelo para identificar brechas entre el modelo de calidad y los sistemas de información actuales diseñado.</t>
  </si>
  <si>
    <t>Transformación digital de la justicia</t>
  </si>
  <si>
    <t>SBCC</t>
  </si>
  <si>
    <t>CSJ-CO-L1256-1</t>
  </si>
  <si>
    <t>Consultoría para el diagnóstico y diseño del modelo de aseguramiento de calidad de los sistemas de información</t>
  </si>
  <si>
    <t>Previsto</t>
  </si>
  <si>
    <t>Revisión Previa</t>
  </si>
  <si>
    <t>Bogotá D.C.</t>
  </si>
  <si>
    <t>1Q24</t>
  </si>
  <si>
    <t>Se contrata con recursos de la Nación en el periodo 2022-2023.</t>
  </si>
  <si>
    <t>No</t>
  </si>
  <si>
    <t>Cancelado</t>
  </si>
  <si>
    <t>E</t>
  </si>
  <si>
    <t>1.1.2</t>
  </si>
  <si>
    <t>1.1.2 Modelo de aseguramiento de calidad de los sistemas de información implementado</t>
  </si>
  <si>
    <t>LPN</t>
  </si>
  <si>
    <t>CSJ-CO-L1256-2</t>
  </si>
  <si>
    <t>Adquisición de herramientas de aseguramiento de calidad de los sistemas de información</t>
  </si>
  <si>
    <t>CSJ-CO-L1256-3</t>
  </si>
  <si>
    <t>Adquisición de servicios de aseguramiento de calidad de los sistemas de información</t>
  </si>
  <si>
    <t>2. Fortalecimiento de los Servicios Digitales y Tecnología para la Justicia (Capital Físico)</t>
  </si>
  <si>
    <t>2.1.1</t>
  </si>
  <si>
    <t>2.1.1 Estrategia para la gestión y preservación documental de contenidos asociados a expedientes electrónicos e híbridos actualizada e implementada.</t>
  </si>
  <si>
    <t>3CV</t>
  </si>
  <si>
    <t>CSJ-CO-L1256-4</t>
  </si>
  <si>
    <t>Arquitecto de software, servicios y soluciones</t>
  </si>
  <si>
    <t>3Q22</t>
  </si>
  <si>
    <t>Requiere ajuste</t>
  </si>
  <si>
    <t>1.2.1; 1.2.3</t>
  </si>
  <si>
    <t>1.2.1 Compendio de estrategias que contemplen los dominios de la gobernanza y dimensionamiento del impacto de la Transformación Digital, Identidad Digital, Gestión del Conocimiento, contenidos digitales y producción y acceso a fuentes de contenido jurídico diseñado.
1.2.3 Compendio de estrategias que contemplen los dominios de dimensionamiento del impacto y la gobernanza de la Transformación Digital implementadas.</t>
  </si>
  <si>
    <t>CSJ-CO-L1256-5</t>
  </si>
  <si>
    <t>Consultoría para el diseño e implementación de la gobernanza y monitoreo de transformación digital</t>
  </si>
  <si>
    <t>Proceso Cancelado</t>
  </si>
  <si>
    <t>1Q23</t>
  </si>
  <si>
    <r>
      <t xml:space="preserve">Se propone fusionar las líneas 5, 15 y 37 en un solo contrato para 2023: La nueva línea es la </t>
    </r>
    <r>
      <rPr>
        <b/>
        <sz val="8"/>
        <color theme="1"/>
        <rFont val="Calibri"/>
        <family val="2"/>
        <scheme val="minor"/>
      </rPr>
      <t>102</t>
    </r>
    <r>
      <rPr>
        <sz val="8"/>
        <color theme="1"/>
        <rFont val="Calibri"/>
        <family val="2"/>
        <scheme val="minor"/>
      </rPr>
      <t>.</t>
    </r>
  </si>
  <si>
    <t>(USD 75000)</t>
  </si>
  <si>
    <t>F</t>
  </si>
  <si>
    <t>1.2.2</t>
  </si>
  <si>
    <t>1.2.2 Compendio de estrategias que contemplen los dominios de la articulación con los proyectos para la Transformación Digital, capacidades para la gestión operativa y la excelencia operativa diseñadas.</t>
  </si>
  <si>
    <t>SCC</t>
  </si>
  <si>
    <t>CSJ-CO-L1256-6</t>
  </si>
  <si>
    <t>Consultoría de apoyo a la articulación en la ejecución de proyectos</t>
  </si>
  <si>
    <t>No se ejecutará en el periodo 2022-2023.</t>
  </si>
  <si>
    <t>Sin observaciones</t>
  </si>
  <si>
    <t>CSJ-CO-L1256-7</t>
  </si>
  <si>
    <t xml:space="preserve">Consultor en adquisiciones Unidad de Compras </t>
  </si>
  <si>
    <t>Se estima que el monto asignado no es consistente con el perfil requerido (COP 10 M/mes).
Se homologan sus honorarios al nivel de especialista senior (COP 16 M/mes).</t>
  </si>
  <si>
    <t>CSJ-CO-L1256-8</t>
  </si>
  <si>
    <t>Profesional del derecho senior apoyo a procesos contractuales</t>
  </si>
  <si>
    <t>Se estima que el monto asignado no es consistente con el perfil requerido (COP 8 M/mes).
Se homologan sus honorarios al nivel de especialista junior (COP 12 M/mes).</t>
  </si>
  <si>
    <t>CSJ-CO-L1256-9</t>
  </si>
  <si>
    <t>Profesional senior de apoyo procesos contractuales</t>
  </si>
  <si>
    <t>CSJ-CO-L1256-10</t>
  </si>
  <si>
    <t>Profesional del derecho apoyo procesos contractuales</t>
  </si>
  <si>
    <t>Se estima que el monto asignado no es consistente con el perfil requerido (COP 4 M/mes)
Se homologan sus honorarios al nivel de apoyo administrativo UEP (COP 8 M/mes).</t>
  </si>
  <si>
    <t>CSJ-CO-L1256-11</t>
  </si>
  <si>
    <t>Profesional de apoyo procesos contractuales</t>
  </si>
  <si>
    <t>CSJ-CO-L1256-12</t>
  </si>
  <si>
    <t>Apoyo financiero para Financiera</t>
  </si>
  <si>
    <t>CSJ-CO-L1256-13</t>
  </si>
  <si>
    <t>Apoyo en seguimiento y monitoreo para Planeación</t>
  </si>
  <si>
    <t>CP</t>
  </si>
  <si>
    <t>CSJ-CO-L1256-14</t>
  </si>
  <si>
    <t>Suscripción del servicio al software de gestión de portafolio y proyectos</t>
  </si>
  <si>
    <t>4Q21</t>
  </si>
  <si>
    <r>
      <t xml:space="preserve">Se propone fusionar los recursos de la línea 14 y parte de los recursos no ejecutados de la línea 42: La nueva línea es la </t>
    </r>
    <r>
      <rPr>
        <b/>
        <sz val="8"/>
        <color theme="1"/>
        <rFont val="Calibri"/>
        <family val="2"/>
        <scheme val="minor"/>
      </rPr>
      <t>115</t>
    </r>
    <r>
      <rPr>
        <sz val="8"/>
        <color theme="1"/>
        <rFont val="Calibri"/>
        <family val="2"/>
        <scheme val="minor"/>
      </rPr>
      <t>.</t>
    </r>
  </si>
  <si>
    <t>Pendiente aclarar cuál será la herramienta definitiva para indicadores y seguimiento de proyectos. Se elimina del alcance de esta línea la herramienta de arquitectura empresarial.</t>
  </si>
  <si>
    <t>(USD 200.000)</t>
  </si>
  <si>
    <t>CSJ-CO-L1256-15</t>
  </si>
  <si>
    <t>Consultoría para el dimensionamiento del impacto de la transformación digital en la operación de la Rama Judicial</t>
  </si>
  <si>
    <t>4Q22</t>
  </si>
  <si>
    <t>(USD 180000)</t>
  </si>
  <si>
    <t>1.2.2; 1.2.5</t>
  </si>
  <si>
    <t>1.2.2 Compendio de estrategias que contemplen los dominios de la articulación con los proyectos para la Transformación Digital, capacidades para la gestión operativa y la excelencia operativa diseñadas.
1.2.5 Compendio de estrategias que contemplen los dominios de gestión de conocimiento, capacidades para la gestión operativa y la excelencia operativa implementadas.</t>
  </si>
  <si>
    <t>CSJ-CO-L1256-16</t>
  </si>
  <si>
    <t>Consultoría para el diseño, desarrollo e implementación de las capacidades para la gestión operativa del SJ</t>
  </si>
  <si>
    <r>
      <t xml:space="preserve">Se propone fusionar las líneas 16, 67 y los recursos destinados a la herramienta de arquitectura empresarial de la línea 42 en dos contrataciones por fases: i) la línea </t>
    </r>
    <r>
      <rPr>
        <b/>
        <sz val="8"/>
        <color theme="1"/>
        <rFont val="Calibri"/>
        <family val="2"/>
        <scheme val="minor"/>
      </rPr>
      <t>103</t>
    </r>
    <r>
      <rPr>
        <sz val="8"/>
        <color theme="1"/>
        <rFont val="Calibri"/>
        <family val="2"/>
        <scheme val="minor"/>
      </rPr>
      <t xml:space="preserve"> para la vigencia 2022; y ii) línea </t>
    </r>
    <r>
      <rPr>
        <b/>
        <sz val="8"/>
        <color theme="1"/>
        <rFont val="Calibri"/>
        <family val="2"/>
        <scheme val="minor"/>
      </rPr>
      <t>104</t>
    </r>
    <r>
      <rPr>
        <sz val="8"/>
        <color theme="1"/>
        <rFont val="Calibri"/>
        <family val="2"/>
        <scheme val="minor"/>
      </rPr>
      <t xml:space="preserve"> para la vigencia 2023.</t>
    </r>
  </si>
  <si>
    <t>El alcance de la consultoría de arquitectura empresarial puede incluir el diagnóstico y análisis de las capacidades operativas para la gestión operativa del SJ y es recomendable que se incluya aquí la adquisición de las herramientas.</t>
  </si>
  <si>
    <t>(USD 380000)</t>
  </si>
  <si>
    <t>1.2.2, 1.2.5</t>
  </si>
  <si>
    <t>CSJ-CO-L1256-17</t>
  </si>
  <si>
    <t>Consultoría para el diseño, desarrollo e implementación de las capacidades de gestión de conocimiento</t>
  </si>
  <si>
    <r>
      <t xml:space="preserve">Se distribuye en dos contratos por fases: i) línea </t>
    </r>
    <r>
      <rPr>
        <b/>
        <sz val="8"/>
        <color theme="1"/>
        <rFont val="Calibri"/>
        <family val="2"/>
        <scheme val="minor"/>
      </rPr>
      <t>17</t>
    </r>
    <r>
      <rPr>
        <sz val="8"/>
        <color theme="1"/>
        <rFont val="Calibri"/>
        <family val="2"/>
        <scheme val="minor"/>
      </rPr>
      <t xml:space="preserve"> en la vigencia 2022 y línea </t>
    </r>
    <r>
      <rPr>
        <b/>
        <sz val="8"/>
        <color theme="1"/>
        <rFont val="Calibri"/>
        <family val="2"/>
        <scheme val="minor"/>
      </rPr>
      <t>105</t>
    </r>
    <r>
      <rPr>
        <sz val="8"/>
        <color theme="1"/>
        <rFont val="Calibri"/>
        <family val="2"/>
        <scheme val="minor"/>
      </rPr>
      <t xml:space="preserve"> para la vigencia 2023.</t>
    </r>
  </si>
  <si>
    <t>Sí</t>
  </si>
  <si>
    <t>1.2.5</t>
  </si>
  <si>
    <t>1.2.5 Compendio de estrategias que contemplen los dominios de gestión de conocimiento, capacidades para la gestión operativa y la excelencia operativa implementadas.</t>
  </si>
  <si>
    <t>CSJ-CO-L1256-18</t>
  </si>
  <si>
    <t>Consultoría para el desarrollo de contenido e-learning</t>
  </si>
  <si>
    <t>Para el periodo 2022-2023 se emplearán las capacidades instaladas en la Escuela Judicial.</t>
  </si>
  <si>
    <t>Consultoría para el monitoreo, seguimiento, control y evaluación del Programa de Transformación Digital</t>
  </si>
  <si>
    <t>1.2.1; 1.2.4</t>
  </si>
  <si>
    <t>1.2.1 Compendio de estrategias que contemplen los dominios de la gobernanza y dimensionamiento del impacto de la Transformación Digital, Identidad Digital, Gestión del Conocimiento, contenidos digitales y producción y acceso a fuentes de contenido jurídico diseñado.
1.2.4 Compendio de estrategias que contemplen los dominios de la Identidad Digital, contenidos digitales y, producción y acceso a fuentes de contenido jurídico implementadas.</t>
  </si>
  <si>
    <t>CSJ-CO-L1256-19</t>
  </si>
  <si>
    <t>Consultoría para el diseño del acceso a las diversas fuentes de contenido jurídico (suscripción de información)</t>
  </si>
  <si>
    <t>2Q22</t>
  </si>
  <si>
    <t>CSJ-CO-L1256-20</t>
  </si>
  <si>
    <t>Consultoría para la producción de contenido jurídico y de relatoría</t>
  </si>
  <si>
    <t>pendiente revisar si requiere vigencias futuras y si requiere presupuesto en 2023 en adelante.
Esta línea está desfinanciada para 2023: revisar aportes CENDOJ y más recursos del crédito.</t>
  </si>
  <si>
    <t>D</t>
  </si>
  <si>
    <t>CSJ-CO-L1256-21</t>
  </si>
  <si>
    <t>Adquisición de servicios de ERP instalado e implementados</t>
  </si>
  <si>
    <t>Pendiente por los resultados del diagnóstico de Capacity planning y el desarrollo del SIUGJ.</t>
  </si>
  <si>
    <t>CSJ-CO-L1256-22</t>
  </si>
  <si>
    <t>Consultoría de servicios de identidad digital</t>
  </si>
  <si>
    <r>
      <t xml:space="preserve">La línea se distribuye en contratos por fases: i) la línea </t>
    </r>
    <r>
      <rPr>
        <b/>
        <sz val="8"/>
        <color theme="1"/>
        <rFont val="Calibri"/>
        <family val="2"/>
        <scheme val="minor"/>
      </rPr>
      <t>22</t>
    </r>
    <r>
      <rPr>
        <sz val="8"/>
        <color theme="1"/>
        <rFont val="Calibri"/>
        <family val="2"/>
        <scheme val="minor"/>
      </rPr>
      <t xml:space="preserve"> en la vigencia 2022 y ii) la línea </t>
    </r>
    <r>
      <rPr>
        <b/>
        <sz val="8"/>
        <color theme="1"/>
        <rFont val="Calibri"/>
        <family val="2"/>
        <scheme val="minor"/>
      </rPr>
      <t xml:space="preserve">106 </t>
    </r>
    <r>
      <rPr>
        <sz val="8"/>
        <color theme="1"/>
        <rFont val="Calibri"/>
        <family val="2"/>
        <scheme val="minor"/>
      </rPr>
      <t>en la vigencia 2023. Cambia el método de SBCC a SCC por el monto.</t>
    </r>
  </si>
  <si>
    <t>CSJ-CO-L1256-23</t>
  </si>
  <si>
    <t>Consultoría para el desarrollo de autoservicios digitales</t>
  </si>
  <si>
    <t>La Rama le apuesta al BOT que viene desarrollando (contrato 166 de 2021). Se tiene que verificar el alcance.</t>
  </si>
  <si>
    <t>1.2.1</t>
  </si>
  <si>
    <t>1.2.1 Compendio de estrategias que contemplen los dominios de la gobernanza y dimensionamiento del impacto de la Transformación Digital, Identidad Digital, Gestión del Conocimiento, contenidos digitales y producción y acceso a fuentes de contenido jurídico diseñado.</t>
  </si>
  <si>
    <t>CSJ-CO-L1256-24</t>
  </si>
  <si>
    <t>Especialista en BCP-DRP y gobierno de TI</t>
  </si>
  <si>
    <t>2.3.1</t>
  </si>
  <si>
    <t>2.3.1 Modelo de arquitectura empresarial diseñado e implementado</t>
  </si>
  <si>
    <t>CSJ-CO-L1256-25</t>
  </si>
  <si>
    <t>Arquitecto empresarial</t>
  </si>
  <si>
    <t>1.3.1</t>
  </si>
  <si>
    <t>1.3.1 Compendio de modelos que contemplen los dominios de gestión analítica, gobernanza, niveles de madurez de la arquitectura empresarial y política de datos abiertos alineados con el contexto nacional e internacional diseñado.</t>
  </si>
  <si>
    <t>CSJ-CO-L1256-26</t>
  </si>
  <si>
    <t>Consultoría para el desarrollo de la arquitectura de datos y gestión analítica</t>
  </si>
  <si>
    <t>2Q23</t>
  </si>
  <si>
    <t>Pendiente de revisión del alcance del contrato 212 de 2021.</t>
  </si>
  <si>
    <t>1.3.3</t>
  </si>
  <si>
    <t>1.3.3 Compendio de modelos que contemplen los dominios de gestión analítica, gobierno del dato y política de datos alineados con el contexto nacional e internacional implementado.</t>
  </si>
  <si>
    <t>CSJ-CO-L1256-27</t>
  </si>
  <si>
    <t>Herramientas de software, servicios de analítica e inteligencia artificial</t>
  </si>
  <si>
    <t>CSJ-CO-L1256-28</t>
  </si>
  <si>
    <t>Modelo de open data diseñado e implementado</t>
  </si>
  <si>
    <t>CSJ-CO-L1256-29</t>
  </si>
  <si>
    <t>Especialista en datos (Arquitectura y modelamiento)</t>
  </si>
  <si>
    <t>CSJ-CO-L1256-30</t>
  </si>
  <si>
    <t>Especialista en Gobierno de Datos (Calidad, Procesos, Estrategia)</t>
  </si>
  <si>
    <t>CSJ-CO-L1256-31</t>
  </si>
  <si>
    <t>Especialista Datos (Soluciones y servicios)</t>
  </si>
  <si>
    <t>Contratación de servicios digitales e híbridos para la Rama</t>
  </si>
  <si>
    <t>3. Fortalecimiento del Entorno y la Cultura Digital (Capital Humano)</t>
  </si>
  <si>
    <t>3.4.1</t>
  </si>
  <si>
    <t>3.4.1 Estrategia y herramientas de soporte para la implantación de las herramientas digitales desarrolladas e implementadas</t>
  </si>
  <si>
    <t>CSJ-CO-L1256-32</t>
  </si>
  <si>
    <t>Especialista en servicios al usuario</t>
  </si>
  <si>
    <t>Servicios digitales e híbridos para la Rama</t>
  </si>
  <si>
    <t>1.4.1</t>
  </si>
  <si>
    <t>1.4.1 Diagnóstico para determinar la capacidad de la operación judicial realizado.</t>
  </si>
  <si>
    <t>CSJ-CO-L1256-33</t>
  </si>
  <si>
    <t>Consultoría para el dimensionamiento y el capacity planning</t>
  </si>
  <si>
    <t>CSJ-CO-L1256-34</t>
  </si>
  <si>
    <t>Analista de procesos</t>
  </si>
  <si>
    <t>CSJ-CO-L1256-35</t>
  </si>
  <si>
    <t>1.5.1; 1.5.5</t>
  </si>
  <si>
    <t xml:space="preserve">1.5.1 Sistema de información geográfica que incorpore capas con información temática asociadas a la actividad judicial y al progreso de la transformación digital diseñado.
1.5.5 Mapa judicial y Centro de Gobierno implementados </t>
  </si>
  <si>
    <t>CSJ-CO-L1256-36</t>
  </si>
  <si>
    <t>Consultoría para el desarrollo de herramienta mapa judicial</t>
  </si>
  <si>
    <t>1.5.2</t>
  </si>
  <si>
    <t>1.5.2 Modelo de monitoreo, seguimiento, control y evaluación del programa de transformación digital junto al sistema de reportes y herramientas que alimenten al Centro de Gobierno diseñados.</t>
  </si>
  <si>
    <t>CSJ-CO-L1256-37</t>
  </si>
  <si>
    <t>Sistema Nacional</t>
  </si>
  <si>
    <t>3Q23</t>
  </si>
  <si>
    <t>(USD 250000)</t>
  </si>
  <si>
    <t>1.5.5</t>
  </si>
  <si>
    <t xml:space="preserve">1.5.5 Mapa judicial y Centro de Gobierno implementados </t>
  </si>
  <si>
    <t>CSJ-CO-L1256-38</t>
  </si>
  <si>
    <t>Consultoría para el diseño, desarrollo e implementación del Centro de Gobierno</t>
  </si>
  <si>
    <t>1.5.3</t>
  </si>
  <si>
    <t>1.5.3 Compendio de estrategias que contemplen los dominios de expectativas de los grupos de valor, dinamización y relacionamiento con los grupos de valor y requerimientos de software para las herramientas de gestión de grupos de valor diseñadas e implementadas.</t>
  </si>
  <si>
    <t>CSJ-CO-L1256-39</t>
  </si>
  <si>
    <t>Consultoría para el desarrollo e implementación de las capacidades para la gestión del relacionamiento de grupos de valor</t>
  </si>
  <si>
    <r>
      <t xml:space="preserve">Se propone fusionar las líneas 39 y 40 en un  único contrato con vigencias futuras: La nueva línea es la </t>
    </r>
    <r>
      <rPr>
        <b/>
        <sz val="8"/>
        <color theme="1"/>
        <rFont val="Calibri"/>
        <family val="2"/>
        <scheme val="minor"/>
      </rPr>
      <t>107</t>
    </r>
    <r>
      <rPr>
        <sz val="8"/>
        <color theme="1"/>
        <rFont val="Calibri"/>
        <family val="2"/>
        <scheme val="minor"/>
      </rPr>
      <t>. Incluye la consultoría y adquisición de herramientas de grupos de valor.</t>
    </r>
  </si>
  <si>
    <t>(USD 700000)</t>
  </si>
  <si>
    <t>CSJ-CO-L1256-40</t>
  </si>
  <si>
    <t>Adquisición de herramientas de software para la gestión de grupos de valor</t>
  </si>
  <si>
    <t>1.5.4</t>
  </si>
  <si>
    <t>1.5.4 Diagnóstico que apoye la estrategia del portal web de la Rama (WCM) realizado.</t>
  </si>
  <si>
    <t>CSJ-CO-L1256-41</t>
  </si>
  <si>
    <t>Consultoría para el diseño e implementación del Portal web de la Rama que incluye un WCM</t>
  </si>
  <si>
    <t>LOC</t>
  </si>
  <si>
    <t>CSJ-CO-L1256-42</t>
  </si>
  <si>
    <t>Herramientas de proyectos y seguimiento</t>
  </si>
  <si>
    <t>Contrato en Ejecución</t>
  </si>
  <si>
    <r>
      <t xml:space="preserve">Se adquirió en 2022 1 de 3 herramientas. Los recursos no ejecutados de la línea 42 se distribuyen así: i) COP 2.700 destinados a la herramienta de arquitectura empresarial se fusionan con la línea </t>
    </r>
    <r>
      <rPr>
        <b/>
        <sz val="7.5"/>
        <color theme="1"/>
        <rFont val="Calibri"/>
        <family val="2"/>
        <scheme val="minor"/>
      </rPr>
      <t>103</t>
    </r>
    <r>
      <rPr>
        <sz val="7.5"/>
        <color theme="1"/>
        <rFont val="Calibri"/>
        <family val="2"/>
        <scheme val="minor"/>
      </rPr>
      <t xml:space="preserve">. ii) El monto restante destinado a la herramienta de seguimiento de proyectos se fusionan con la línea </t>
    </r>
    <r>
      <rPr>
        <b/>
        <sz val="7.5"/>
        <color theme="1"/>
        <rFont val="Calibri"/>
        <family val="2"/>
        <scheme val="minor"/>
      </rPr>
      <t>118</t>
    </r>
    <r>
      <rPr>
        <sz val="7.5"/>
        <color theme="1"/>
        <rFont val="Calibri"/>
        <family val="2"/>
        <scheme val="minor"/>
      </rPr>
      <t>.</t>
    </r>
  </si>
  <si>
    <t>Incluye herramienta de indicadores de proyectos (adquirida en 2021 hasta junio 2022).</t>
  </si>
  <si>
    <t>Contratado</t>
  </si>
  <si>
    <t>A+</t>
  </si>
  <si>
    <t>1.6.1</t>
  </si>
  <si>
    <t>1.6.1 Diagnóstico de necesidades y escenarios para la priorización de soluciones tecnológicas realizado.</t>
  </si>
  <si>
    <t>CSJ-CO-L1256-43</t>
  </si>
  <si>
    <t>Consultoría para diseño, desarrollo e implementación de las oportunidades priorizadas</t>
  </si>
  <si>
    <t>1.7.1</t>
  </si>
  <si>
    <t>1.7.1 Estrategia que establezca líneas base y alcance óptimo de adquisición de soluciones como CERT, SOC, CSIRT, u otros, según se identifiquen las necesidades, diseñada.</t>
  </si>
  <si>
    <t>CSJ-CO-L1256-44</t>
  </si>
  <si>
    <t>Consultoría para el diseño de la estrategia de ciberseguridad y protección de la información</t>
  </si>
  <si>
    <t>El modelo y su estrategia de implementación se viene diseñando con recursos de la Nación a través del contrato 166 de 2021. En Abril de 2022 se entregará el modelo.
A partir del análisis del modelo entregado se determinará si existen nuevas necesidades para el periodo 2022-2023.</t>
  </si>
  <si>
    <t>1.7.2</t>
  </si>
  <si>
    <t>1.7.2 Estrategia que establezca líneas base y alcance óptimo de adquisición de soluciones como CERT, SOC, CSIRT, u otros, según se identifiquen las necesidades, implementada.</t>
  </si>
  <si>
    <t>CSJ-CO-L1256-45</t>
  </si>
  <si>
    <t>Implementación de la estrategia de ciberseguridad y protección de la información</t>
  </si>
  <si>
    <t>Se ejecutará en 2023 por completo.
El valor final se establecerá después de realizar consultas internas y con el BID.</t>
  </si>
  <si>
    <t>CSJ-CO-L1256-46</t>
  </si>
  <si>
    <t>Analista de seguridad (Datos)</t>
  </si>
  <si>
    <t>2.2.1</t>
  </si>
  <si>
    <t>2.2.1 Estrategia que contemple los dominios de acceso a cobertura, impacto de las herramientas, experiencia de usuario, trabajo colaborativo y grupos de valor objetivo diseñada e implementada.</t>
  </si>
  <si>
    <t>CSJ-CO-L1256-47</t>
  </si>
  <si>
    <t>Especialista infraestructura</t>
  </si>
  <si>
    <t>Se cambia el rol del especialista para fortalecer los requerimientos de apoyo en la Rama.</t>
  </si>
  <si>
    <t>CSJ-CO-L1256-48</t>
  </si>
  <si>
    <t>Analista de seguridad (soluciones y servicios-sistemas de información e infraestructura)</t>
  </si>
  <si>
    <t>CSJ-CO-L1256-49</t>
  </si>
  <si>
    <t>CSJ-CO-L1256-50</t>
  </si>
  <si>
    <t>Consultoría para el diseño y desarrollo de software para: servicios judiciales digitales, servicios transversales digitales, de integración, expediente digital y servicios Cloud</t>
  </si>
  <si>
    <t>Esto corresponde –según indica la DEAJ– al despliegue del SIUGJ en la segunda fase. Estos recursos se unirían a los recursos de la Nación para un único contrato de despliegue del SIUGJ. El contrato llegaría a 32.000 M COP. Se requiere continuar con la misma empresa (desarrollador del SIUGJ). El actual proveedor es el propietario del código. La interventoría se financiaría con recursos de la Nación.</t>
  </si>
  <si>
    <t>Rechazo</t>
  </si>
  <si>
    <t>Plataforma digital</t>
  </si>
  <si>
    <t>CD</t>
  </si>
  <si>
    <t>CSJ-CO-L1256-51</t>
  </si>
  <si>
    <t>Adquisición de los servicios, elementos y recursos de conectividad, telecomunicaciones e internet para la Rama Judicial a Nivel nacional (redes WAN)</t>
  </si>
  <si>
    <t>1Q22</t>
  </si>
  <si>
    <t>La Rama cubrirá esta necesidad con recursos de la Nación en el año 2022 y 2023.</t>
  </si>
  <si>
    <t>LPI</t>
  </si>
  <si>
    <t>CSJ-CO-L1256-52</t>
  </si>
  <si>
    <t>CSJ-CO-L1256-53</t>
  </si>
  <si>
    <t>Soporte Azure (Parnet)</t>
  </si>
  <si>
    <t>Se adquirió a través del proyecto de plataforma tecnológica con recursos de la Rama para el periodo 2022-2023.</t>
  </si>
  <si>
    <t>Se contrató el licenciamiento de Oracle, OracleCloud y Azure. Cubre la vigencia 2022-2023. Posteriormente se analizará la necesidad basados en la evaluación del capacity planning.</t>
  </si>
  <si>
    <t>CSJ-CO-L1256-54</t>
  </si>
  <si>
    <t>Oracle Licencias *</t>
  </si>
  <si>
    <t>CSJ-CO-L1256-55</t>
  </si>
  <si>
    <t>Actualización Cloud Oracle</t>
  </si>
  <si>
    <t>CSJ-CO-L1256-56</t>
  </si>
  <si>
    <t>Soporte Oracle</t>
  </si>
  <si>
    <t>CSJ-CO-L1256-57</t>
  </si>
  <si>
    <t>BPM Licenciamiento</t>
  </si>
  <si>
    <t>Esta necesidad está cubierta por un componente del SIUGJ, por lo que no se requirió en el periodo 2022-2023.</t>
  </si>
  <si>
    <t>CSJ-CO-L1256-58</t>
  </si>
  <si>
    <t>BPM Soporte e implementación</t>
  </si>
  <si>
    <t>CSJ-CO-L1256-59</t>
  </si>
  <si>
    <t>Licenciamiento Datacenter</t>
  </si>
  <si>
    <t>Actualmente la necesidad se está cubriendo mediante la línea de nube privada. Posteriormente se analizará la necesidad basados en la evaluación del capacity planning.</t>
  </si>
  <si>
    <t>Transformación digital de la justicia
Plataforma digital</t>
  </si>
  <si>
    <t>CSJ-CO-L1256-60</t>
  </si>
  <si>
    <t>Modernización de computadores</t>
  </si>
  <si>
    <r>
      <t xml:space="preserve">Corresponde a la vigencia 2021. No se adquirió, por lo que los recursos se redistribuyen. Modernización de computadores está organizado en tres líneas: i) línea </t>
    </r>
    <r>
      <rPr>
        <b/>
        <sz val="7.5"/>
        <color theme="1"/>
        <rFont val="Calibri"/>
        <family val="2"/>
        <scheme val="minor"/>
      </rPr>
      <t>60</t>
    </r>
    <r>
      <rPr>
        <sz val="7.5"/>
        <color theme="1"/>
        <rFont val="Calibri"/>
        <family val="2"/>
        <scheme val="minor"/>
      </rPr>
      <t xml:space="preserve"> para la vigencia 2021, línea </t>
    </r>
    <r>
      <rPr>
        <b/>
        <sz val="7.5"/>
        <color theme="1"/>
        <rFont val="Calibri"/>
        <family val="2"/>
        <scheme val="minor"/>
      </rPr>
      <t>61</t>
    </r>
    <r>
      <rPr>
        <sz val="7.5"/>
        <color theme="1"/>
        <rFont val="Calibri"/>
        <family val="2"/>
        <scheme val="minor"/>
      </rPr>
      <t xml:space="preserve"> para la vigencia 2022 y línea </t>
    </r>
    <r>
      <rPr>
        <b/>
        <sz val="7.5"/>
        <color theme="1"/>
        <rFont val="Calibri"/>
        <family val="2"/>
        <scheme val="minor"/>
      </rPr>
      <t>62</t>
    </r>
    <r>
      <rPr>
        <sz val="7.5"/>
        <color theme="1"/>
        <rFont val="Calibri"/>
        <family val="2"/>
        <scheme val="minor"/>
      </rPr>
      <t xml:space="preserve"> para la vigencia 2024. Inicialmente tenía no objeción por un valor global de USD 2 M.</t>
    </r>
  </si>
  <si>
    <t>CSJ-CO-L1256-61</t>
  </si>
  <si>
    <t>CSJ-CO-L1256-62</t>
  </si>
  <si>
    <t>xy</t>
  </si>
  <si>
    <t>CSJ-CO-L1256-63</t>
  </si>
  <si>
    <t>Redes LAN</t>
  </si>
  <si>
    <r>
      <t xml:space="preserve">Se distribuye en fases: i) línea </t>
    </r>
    <r>
      <rPr>
        <b/>
        <sz val="8"/>
        <color theme="1"/>
        <rFont val="Calibri"/>
        <family val="2"/>
        <scheme val="minor"/>
      </rPr>
      <t>63</t>
    </r>
    <r>
      <rPr>
        <sz val="8"/>
        <color theme="1"/>
        <rFont val="Calibri"/>
        <family val="2"/>
        <scheme val="minor"/>
      </rPr>
      <t xml:space="preserve"> en la vigencia 2022 y ii) línea </t>
    </r>
    <r>
      <rPr>
        <b/>
        <sz val="8"/>
        <color theme="1"/>
        <rFont val="Calibri"/>
        <family val="2"/>
        <scheme val="minor"/>
      </rPr>
      <t>127</t>
    </r>
    <r>
      <rPr>
        <sz val="8"/>
        <color theme="1"/>
        <rFont val="Calibri"/>
        <family val="2"/>
        <scheme val="minor"/>
      </rPr>
      <t xml:space="preserve"> en la vigencia 2023. para 2022 se incrementa en USD519.564,89</t>
    </r>
  </si>
  <si>
    <t>El paso a la presencialidad implica un incremento en la necesidad que resulta bastante más grande de lo contemplado inicialmente. La Rama aspira a juntar recursos de la nación y el crédito para esto.</t>
  </si>
  <si>
    <t>CSJ-CO-L1256-64</t>
  </si>
  <si>
    <t>Fortalecimiento Datacenter alta disponibilidad transición</t>
  </si>
  <si>
    <t>Se adquiere a través del proyecto de plataforma tecnológica con recursos de la Rama para el periodo 2022-2023.</t>
  </si>
  <si>
    <t>Actualmente la necesidad se está cubriendo mediante la línea de nube privada.
Posteriormente se analizará la necesidad basados en la evaluación del capacity planning.
Puede requerir recursos más adelante (2024-2025)</t>
  </si>
  <si>
    <t>CSJ-CO-L1256-65</t>
  </si>
  <si>
    <t>CSJ-CO-L1256-66</t>
  </si>
  <si>
    <t>Consultoría para el diseño e implementación de la estrategia de trabajo colaborativo</t>
  </si>
  <si>
    <r>
      <t xml:space="preserve">Se distribuye en dos fases: i) La línea </t>
    </r>
    <r>
      <rPr>
        <b/>
        <sz val="8"/>
        <color theme="1"/>
        <rFont val="Calibri"/>
        <family val="2"/>
        <scheme val="minor"/>
      </rPr>
      <t>66</t>
    </r>
    <r>
      <rPr>
        <sz val="8"/>
        <color theme="1"/>
        <rFont val="Calibri"/>
        <family val="2"/>
        <scheme val="minor"/>
      </rPr>
      <t xml:space="preserve"> en la vigencia 2022 y ii) la línea </t>
    </r>
    <r>
      <rPr>
        <b/>
        <sz val="8"/>
        <color theme="1"/>
        <rFont val="Calibri"/>
        <family val="2"/>
        <scheme val="minor"/>
      </rPr>
      <t>108</t>
    </r>
    <r>
      <rPr>
        <sz val="8"/>
        <color theme="1"/>
        <rFont val="Calibri"/>
        <family val="2"/>
        <scheme val="minor"/>
      </rPr>
      <t xml:space="preserve"> en la vigencia 2023. Cambia el método de SBCC a SCC por el monto.</t>
    </r>
  </si>
  <si>
    <t>CSJ-CO-L1256-67</t>
  </si>
  <si>
    <t>Consultoría para el desarrollo e implementación del Modelo de Arquitectura Empresarial</t>
  </si>
  <si>
    <t>(USD 3000000)</t>
  </si>
  <si>
    <t>2.4.1</t>
  </si>
  <si>
    <t>2.4.1 Modelo de integración e interoperabilidad diseñado.</t>
  </si>
  <si>
    <t>CSJ-CO-L1256-68</t>
  </si>
  <si>
    <t>Analista para apoyo a integraciones e interoperabilidad</t>
  </si>
  <si>
    <t>CSJ-CO-L1256-69</t>
  </si>
  <si>
    <t>Consultoría para la Arquitectura de integración e interoperabilidad</t>
  </si>
  <si>
    <t>CSJ-CO-L1256-70</t>
  </si>
  <si>
    <t>Adquisición de servicios de fábrica</t>
  </si>
  <si>
    <r>
      <t xml:space="preserve">Se distribuye en: i) Línea </t>
    </r>
    <r>
      <rPr>
        <b/>
        <sz val="8"/>
        <color theme="1"/>
        <rFont val="Calibri"/>
        <family val="2"/>
        <scheme val="minor"/>
      </rPr>
      <t>70</t>
    </r>
    <r>
      <rPr>
        <sz val="8"/>
        <color theme="1"/>
        <rFont val="Calibri"/>
        <family val="2"/>
        <scheme val="minor"/>
      </rPr>
      <t xml:space="preserve"> para la adquisición de servicios y ii) la línea </t>
    </r>
    <r>
      <rPr>
        <b/>
        <sz val="8"/>
        <color theme="1"/>
        <rFont val="Calibri"/>
        <family val="2"/>
        <scheme val="minor"/>
      </rPr>
      <t>116</t>
    </r>
    <r>
      <rPr>
        <sz val="8"/>
        <color theme="1"/>
        <rFont val="Calibri"/>
        <family val="2"/>
        <scheme val="minor"/>
      </rPr>
      <t xml:space="preserve"> para la auditoría. Se trata de un contrato con vigencias futuras. Incluye el periodo noviembre-diciembre 2022 y el 2023.</t>
    </r>
  </si>
  <si>
    <t>CSJ-CO-L1256-71</t>
  </si>
  <si>
    <t xml:space="preserve">Abogado </t>
  </si>
  <si>
    <t>CSJ-CO-L1256-72</t>
  </si>
  <si>
    <t>2.5.1</t>
  </si>
  <si>
    <t>2.5.1 Modelo de administración, captura, almacenamiento y preservación de la información asociada al sistema de justicia oral diseñado.</t>
  </si>
  <si>
    <t>CSJ-CO-L1256-73</t>
  </si>
  <si>
    <t>Adquisición de equipos, software y/o prestación de servicios para el sistema oral</t>
  </si>
  <si>
    <r>
      <t xml:space="preserve">Se fusionan las líneas 73 y 82 y se distribuyen en dos fases i) línea </t>
    </r>
    <r>
      <rPr>
        <b/>
        <sz val="8"/>
        <color theme="1"/>
        <rFont val="Calibri"/>
        <family val="2"/>
        <scheme val="minor"/>
      </rPr>
      <t>109</t>
    </r>
    <r>
      <rPr>
        <sz val="8"/>
        <color theme="1"/>
        <rFont val="Calibri"/>
        <family val="2"/>
        <scheme val="minor"/>
      </rPr>
      <t xml:space="preserve"> en la vigencia 2022 y línea </t>
    </r>
    <r>
      <rPr>
        <b/>
        <sz val="8"/>
        <color theme="1"/>
        <rFont val="Calibri"/>
        <family val="2"/>
        <scheme val="minor"/>
      </rPr>
      <t>110</t>
    </r>
    <r>
      <rPr>
        <sz val="8"/>
        <color theme="1"/>
        <rFont val="Calibri"/>
        <family val="2"/>
        <scheme val="minor"/>
      </rPr>
      <t xml:space="preserve"> en la vigencia 2023.</t>
    </r>
  </si>
  <si>
    <t>Las dos líneas corresponden a software y equipos propios del sistema oral que incluye audiencias. Las dos líneas aportan al mismo producto.</t>
  </si>
  <si>
    <t>(USD 2.950.000)</t>
  </si>
  <si>
    <t>2.6.1</t>
  </si>
  <si>
    <t>2.6.1 Modelo de identificación de oportunidades de innovación e implementación de mejoras diseñado.</t>
  </si>
  <si>
    <t>CSJ-CO-L1256-74</t>
  </si>
  <si>
    <t>Consultoría para el diseño, desarrollo, implementación y actualización de la estrategia de innovación</t>
  </si>
  <si>
    <r>
      <t xml:space="preserve">Se distribuye en fases: i) línea </t>
    </r>
    <r>
      <rPr>
        <b/>
        <sz val="8"/>
        <color theme="1"/>
        <rFont val="Calibri"/>
        <family val="2"/>
        <scheme val="minor"/>
      </rPr>
      <t>74</t>
    </r>
    <r>
      <rPr>
        <sz val="8"/>
        <color theme="1"/>
        <rFont val="Calibri"/>
        <family val="2"/>
        <scheme val="minor"/>
      </rPr>
      <t xml:space="preserve"> en la vigencia 2022 y ii) línea </t>
    </r>
    <r>
      <rPr>
        <b/>
        <sz val="8"/>
        <color theme="1"/>
        <rFont val="Calibri"/>
        <family val="2"/>
        <scheme val="minor"/>
      </rPr>
      <t>111</t>
    </r>
    <r>
      <rPr>
        <sz val="8"/>
        <color theme="1"/>
        <rFont val="Calibri"/>
        <family val="2"/>
        <scheme val="minor"/>
      </rPr>
      <t xml:space="preserve"> en la vigencia 2023. Cambia el método de SBCC a SCC por el monto.</t>
    </r>
  </si>
  <si>
    <t>3.1.1</t>
  </si>
  <si>
    <t>3.1.1 Estrategia de gestión del cambio que incluya los dominios de sensibilización, comunicación, formación, fomento de cultura digital, liderazgo, y víctimas de delitos de género diseñada.</t>
  </si>
  <si>
    <t>CSJ-CO-L1256-75</t>
  </si>
  <si>
    <t>Consultoría para el diseño, desarrollo e implementación de la estrategia de gestión del cambio</t>
  </si>
  <si>
    <t>Está financiado con recursos de la Nación la vigencia 2022.</t>
  </si>
  <si>
    <t>CSJ-CO-L1256-76</t>
  </si>
  <si>
    <t>Consultoría para el diseño, desarrollo e implementación de la estrategia de sensibilización y formación para la atención de las víctimas de delitos de género</t>
  </si>
  <si>
    <t>Cambia el método de SBCC a SCC por el monto.</t>
  </si>
  <si>
    <t>3.1.2</t>
  </si>
  <si>
    <t>3.1.2 Estrategia de comunicaciones interna y externa con énfasis en los contenidos de la transformación digital del sistema de justicia diseñada.</t>
  </si>
  <si>
    <t>CSJ-CO-L1256-77</t>
  </si>
  <si>
    <t>Consultoría para el diseño, desarrollo y ejecución de la estrategia de comunicaciones interna y externa</t>
  </si>
  <si>
    <t>3.2.1</t>
  </si>
  <si>
    <t>3.2.1 Modelo optimizado de la mesa de servicio que apalanque la mesa de ayuda de la Rama Judicial diseñado.</t>
  </si>
  <si>
    <t>CSJ-CO-L1256-78</t>
  </si>
  <si>
    <t>Consultoría para el diseño, desarrollo y ejecución del modelo de soporte y mesa de servicio</t>
  </si>
  <si>
    <t>Se ajustó el monto debido a la disponibilidad de recursos. Cambia el método.</t>
  </si>
  <si>
    <t>Pendiente reunión con área encargada. La Rama tiene la inquietud respecto de si este diseño puede coexistir con el modelo actual de soporte. Existen estudios precedentes (RAS) y políticas acerca de la atención de los usuarios internos y externos. Examinar si se puede construir internamente.</t>
  </si>
  <si>
    <t>3.3.1</t>
  </si>
  <si>
    <t>3.3.1 Modelo de servicio al ciudadano diseñado.</t>
  </si>
  <si>
    <t>CSJ-CO-L1256-79</t>
  </si>
  <si>
    <t>Consultoría para el diseño, desarrollo e implementación del modelo de servicio al ciudadano</t>
  </si>
  <si>
    <r>
      <t xml:space="preserve">Se distribuye en dos fases: i) línea </t>
    </r>
    <r>
      <rPr>
        <b/>
        <sz val="8"/>
        <color theme="1"/>
        <rFont val="Calibri"/>
        <family val="2"/>
        <scheme val="minor"/>
      </rPr>
      <t>79</t>
    </r>
    <r>
      <rPr>
        <sz val="8"/>
        <color theme="1"/>
        <rFont val="Calibri"/>
        <family val="2"/>
        <scheme val="minor"/>
      </rPr>
      <t xml:space="preserve"> en 2022 y ii) línea  </t>
    </r>
    <r>
      <rPr>
        <b/>
        <sz val="8"/>
        <color theme="1"/>
        <rFont val="Calibri"/>
        <family val="2"/>
        <scheme val="minor"/>
      </rPr>
      <t>112</t>
    </r>
    <r>
      <rPr>
        <sz val="8"/>
        <color theme="1"/>
        <rFont val="Calibri"/>
        <family val="2"/>
        <scheme val="minor"/>
      </rPr>
      <t xml:space="preserve"> en 2023.</t>
    </r>
  </si>
  <si>
    <t>CSJ-CO-L1256-80</t>
  </si>
  <si>
    <t>Adquisición de modelamiento, suscripción y parametrización de las herramientas de servicio al ciudadano</t>
  </si>
  <si>
    <t>Se cambió el método de contratación de LPI a LPN por el monto de los recursos.</t>
  </si>
  <si>
    <t>CSJ-CO-L1256-81</t>
  </si>
  <si>
    <t>Consultoría de diseño de estrategia de herramientas digitales de soporte</t>
  </si>
  <si>
    <t>Cambia el método de contratación de SBCC a SCC por el monto.</t>
  </si>
  <si>
    <t>Se incluyeron recursos solo para la vigencia 2023.
Pendiente por un encuentro con la Rama para aclarar el alcance de esta línea y su relación con la línea nueva de mesa de soporte.</t>
  </si>
  <si>
    <t>CSJ-CO-L1256-82</t>
  </si>
  <si>
    <t>Adquisición de equipos de audiencias</t>
  </si>
  <si>
    <t>(USD 555.555,55)</t>
  </si>
  <si>
    <t>CSJ-CO-L1256-83</t>
  </si>
  <si>
    <t>Prestar los servicios para la Administración, Operación y Gestión de la Línea de soporte de la Rama Judicial, a través de canales telefónicos y virtuales (Chat, redes sociales, WhatsApp, Correo electrónico y Videollamada,) según las necesidades de atención a los usuarios, tanto internos como externos</t>
  </si>
  <si>
    <t>Se contrata con recursos de la Rama para la vigencia 2021-2023.</t>
  </si>
  <si>
    <t>Es necesario verificar el alcance del contrato firmado.
Contrato 192 de 2021 va hasta junio de este año y se puede extender con recursos de la Rama.</t>
  </si>
  <si>
    <t>4. Administración del programa</t>
  </si>
  <si>
    <t>4.1 Administración del programa</t>
  </si>
  <si>
    <t>4.1.1</t>
  </si>
  <si>
    <t>4.1.1 Administración del programa</t>
  </si>
  <si>
    <t>CSJ-CO-L1256-84</t>
  </si>
  <si>
    <t>Gerente UEP contratado CSJ</t>
  </si>
  <si>
    <t>CSJ-CO-L1256-85</t>
  </si>
  <si>
    <t>Especialista Adquisiciones UEP contratado CSJ</t>
  </si>
  <si>
    <t>CSJ-CO-L1256-86</t>
  </si>
  <si>
    <t>Especialista Financiero UEP contratado CSJ</t>
  </si>
  <si>
    <t>CSJ-CO-L1256-87</t>
  </si>
  <si>
    <t>Especialista Monitoreo UEP contratado CSJ</t>
  </si>
  <si>
    <t>CSJ-CO-L1256-88</t>
  </si>
  <si>
    <t>Especialista Tecnología UEP contratado CSJ</t>
  </si>
  <si>
    <t>CSJ-CO-L1256-89</t>
  </si>
  <si>
    <t>Especialista Gestión del Cambio UEP contratado CSJ</t>
  </si>
  <si>
    <t>CSJ-CO-L1256-90</t>
  </si>
  <si>
    <t>Apoyo Administrativo UEP contratado CSJ</t>
  </si>
  <si>
    <t>4.2</t>
  </si>
  <si>
    <t>4.2 Evaluaciones</t>
  </si>
  <si>
    <t>4.1.2</t>
  </si>
  <si>
    <t>4.1.2 Evaluaciones</t>
  </si>
  <si>
    <t>CSJ-CO-L1256-91</t>
  </si>
  <si>
    <t xml:space="preserve">Evaluación intermedia realizada. </t>
  </si>
  <si>
    <t>A la fecha no se han cumplido las condiciones para la realización de la evaluación intermedia. Se reservan los recursos para el ejercicio en 2023.</t>
  </si>
  <si>
    <t>CSJ-CO-L1256-92</t>
  </si>
  <si>
    <t>Encuesta Necesidades Jurídicas Insatisfechas. SBCC.</t>
  </si>
  <si>
    <t>Cambia el método de adquisición de SBCC a CD por tratarse de un oferente único DANE que es la entidad que realiza la encuesta de necesidades básicas.</t>
  </si>
  <si>
    <t>Pendientes definiciones de los diálogos con CSdJ y DANE.</t>
  </si>
  <si>
    <t>CSJ-CO-L1256-93</t>
  </si>
  <si>
    <t>Levantamiento líneas base de seguimiento</t>
  </si>
  <si>
    <t>Cambio método de SBCC a SCC por el monto.</t>
  </si>
  <si>
    <t>CSJ-CO-L1256-94</t>
  </si>
  <si>
    <t>Sistematización realizada</t>
  </si>
  <si>
    <t>Verificar si se puede empezar en el primer semestre de 2023.</t>
  </si>
  <si>
    <t>4.3 Auditorías</t>
  </si>
  <si>
    <t>4.1.3</t>
  </si>
  <si>
    <t>4.1.3 Auditoría financiera</t>
  </si>
  <si>
    <t>CSJ-CO-L1256-95</t>
  </si>
  <si>
    <t>Auditoría financiera del Programa realizada</t>
  </si>
  <si>
    <r>
      <t xml:space="preserve">Se separa en 3 fases: i) Línea </t>
    </r>
    <r>
      <rPr>
        <b/>
        <sz val="8"/>
        <color theme="1"/>
        <rFont val="Calibri"/>
        <family val="2"/>
        <scheme val="minor"/>
      </rPr>
      <t>95</t>
    </r>
    <r>
      <rPr>
        <sz val="8"/>
        <color theme="1"/>
        <rFont val="Calibri"/>
        <family val="2"/>
        <scheme val="minor"/>
      </rPr>
      <t xml:space="preserve">: Auditoría Primera fase 2021-2022. Vigencia 2022. ii) Línea </t>
    </r>
    <r>
      <rPr>
        <b/>
        <sz val="8"/>
        <color theme="1"/>
        <rFont val="Calibri"/>
        <family val="2"/>
        <scheme val="minor"/>
      </rPr>
      <t>113</t>
    </r>
    <r>
      <rPr>
        <sz val="8"/>
        <color theme="1"/>
        <rFont val="Calibri"/>
        <family val="2"/>
        <scheme val="minor"/>
      </rPr>
      <t xml:space="preserve">: Auditoría Segunda fase 2021-2022. Vigencia 2023 (primer semestre). iii) Línea </t>
    </r>
    <r>
      <rPr>
        <b/>
        <sz val="8"/>
        <color theme="1"/>
        <rFont val="Calibri"/>
        <family val="2"/>
        <scheme val="minor"/>
      </rPr>
      <t>114</t>
    </r>
    <r>
      <rPr>
        <sz val="8"/>
        <color theme="1"/>
        <rFont val="Calibri"/>
        <family val="2"/>
        <scheme val="minor"/>
      </rPr>
      <t>: Auditoría 2023. Probablemente requiera vigencias futuras. Cambia método de selección de SBCC a SCC</t>
    </r>
  </si>
  <si>
    <t>CSJ-CO-L1256-96</t>
  </si>
  <si>
    <t>CSJ-CO-L1256-97</t>
  </si>
  <si>
    <t>CSJ-CO-L1256-98</t>
  </si>
  <si>
    <t>CSJ-CO-L1256-99</t>
  </si>
  <si>
    <t>el valor real del contrato para 2022 es de $195.000.000 equivalente a USD54.167</t>
  </si>
  <si>
    <t>CSJ-CO-L1256-100</t>
  </si>
  <si>
    <t>CSJ-CO-L1256-101</t>
  </si>
  <si>
    <t>1.2.1; 1.2.3; 1.5.2</t>
  </si>
  <si>
    <t>1.2.1 Compendio de estrategias que contemplen los dominios de la gobernanza y dimensionamiento del impacto de la Transformación Digital, Identidad Digital, Gestión del Conocimiento, contenidos digitales y producción y acceso a fuentes de contenido jurídico diseñado.
1.2.3 Compendio de estrategias que contemplen los dominios de dimensionamiento del impacto y la gobernanza de la Transformación Digital implementadas.
1.5.2 Modelo de monitoreo, seguimiento, control y evaluación del programa de transformación digital junto al sistema de reportes y herramientas que alimenten al Centro de Gobierno diseñados.</t>
  </si>
  <si>
    <t>CSJ-CO-L1256-102</t>
  </si>
  <si>
    <t>Consultoría para el dimensionamiento del impacto y el diseño e implementación de la gobernanza, monitoreo, seguimiento, control y evaluación de la transformación digital</t>
  </si>
  <si>
    <t>NOB-PA</t>
  </si>
  <si>
    <t>B</t>
  </si>
  <si>
    <t>1.2.2; 
1.2.5; 
1.5.2; 2.3.1</t>
  </si>
  <si>
    <t>1.2.2 Compendio de estrategias que contemplen los dominios de la articulación con los proyectos para la Transformación Digital, capacidades para la gestión operativa y la excelencia operativa diseñadas.
1.2.5 Compendio de estrategias que contemplen los dominios de gestión de conocimiento, capacidades para la gestión operativa y la excelencia operativa implementadas.
1.5.2 Modelo de monitoreo, seguimiento, control y evaluación del programa de transformación digital junto al sistema de reportes y herramientas que alimenten al Centro de Gobierno diseñados.
2.3.1 Modelo de arquitectura empresarial diseñado e implementado.</t>
  </si>
  <si>
    <t>CSJ-CO-L1256-103</t>
  </si>
  <si>
    <t>Consultoría para el desarrollo, implementación y herramientas del Modelo de Arquitectura Empresarial</t>
  </si>
  <si>
    <t>CSJ-CO-L1256-104</t>
  </si>
  <si>
    <t>CSJ-CO-L1256-105</t>
  </si>
  <si>
    <t>CSJ-CO-L1256-106</t>
  </si>
  <si>
    <t>CSJ-CO-L1256-107</t>
  </si>
  <si>
    <t>Consultoría para el desarrollo e implementación de las capacidades y adquisición de herramientas de software para la gestión del relacionamiento de grupos de valor</t>
  </si>
  <si>
    <t>CSJ-CO-L1256-118</t>
  </si>
  <si>
    <t>CSJ-CO-L1256-109</t>
  </si>
  <si>
    <t>Adquisición de equipos, software y/o prestación de servicios para el sistema oral.</t>
  </si>
  <si>
    <t>CSJ-CO-L1256-110</t>
  </si>
  <si>
    <t>CSJ-CO-L1256-111</t>
  </si>
  <si>
    <t>CSJ-CO-L1256-115</t>
  </si>
  <si>
    <t>CSJ-CO-L1256-113</t>
  </si>
  <si>
    <r>
      <t xml:space="preserve">Se separa en 3 fases: i) Línea </t>
    </r>
    <r>
      <rPr>
        <b/>
        <sz val="8"/>
        <color theme="1"/>
        <rFont val="Calibri"/>
        <family val="2"/>
        <scheme val="minor"/>
      </rPr>
      <t>95</t>
    </r>
    <r>
      <rPr>
        <sz val="8"/>
        <color theme="1"/>
        <rFont val="Calibri"/>
        <family val="2"/>
        <scheme val="minor"/>
      </rPr>
      <t xml:space="preserve">: Auditoría Primera fase 2021-2022. Vigencia 2022. ii) Línea </t>
    </r>
    <r>
      <rPr>
        <b/>
        <sz val="8"/>
        <color theme="1"/>
        <rFont val="Calibri"/>
        <family val="2"/>
        <scheme val="minor"/>
      </rPr>
      <t>113</t>
    </r>
    <r>
      <rPr>
        <sz val="8"/>
        <color theme="1"/>
        <rFont val="Calibri"/>
        <family val="2"/>
        <scheme val="minor"/>
      </rPr>
      <t xml:space="preserve">: Auditoría Segunda fase 2021-2022. Vigencia 2023 (primer semestre). iii) Línea </t>
    </r>
    <r>
      <rPr>
        <b/>
        <sz val="8"/>
        <color theme="1"/>
        <rFont val="Calibri"/>
        <family val="2"/>
        <scheme val="minor"/>
      </rPr>
      <t>114</t>
    </r>
    <r>
      <rPr>
        <sz val="8"/>
        <color theme="1"/>
        <rFont val="Calibri"/>
        <family val="2"/>
        <scheme val="minor"/>
      </rPr>
      <t>: Auditoría 2023. Probablemente requiera vigencias futuras.</t>
    </r>
  </si>
  <si>
    <t>CSJ-CO-L1256-114</t>
  </si>
  <si>
    <t>1.2.2; 1.5.2</t>
  </si>
  <si>
    <t>1.2.2 Compendio de estrategias que contemplen los dominios de la articulación con los proyectos para la Transformación Digital, capacidades para la gestión operativa y la excelencia operativa diseñadas.
1.5.2 Modelo de monitoreo, seguimiento, control y evaluación del programa de transformación digital junto al sistema de reportes y herramientas que alimenten al Centro de Gobierno diseñados.</t>
  </si>
  <si>
    <t>CSJ-CO-L1256-116</t>
  </si>
  <si>
    <t>Interventoría de servicios de fábrica</t>
  </si>
  <si>
    <t>CSJ-CO-L1256-117</t>
  </si>
  <si>
    <t>Estrategias de atención ciudadana, programa de socialización, iniciativas de inclusión, incentivar igualdad para grupos vulnerables</t>
  </si>
  <si>
    <t>Incluye talleres de socialización a nivel nacional, se articula con servicio al ciudadano.
En enlace con la Escuela Judicial.</t>
  </si>
  <si>
    <t>Adquisición de software de gestión de servicios de TI - Herramienta de Gestión</t>
  </si>
  <si>
    <t>CSJ-CO-L1256-119</t>
  </si>
  <si>
    <r>
      <t xml:space="preserve">Se distribuye en fases: i) línea </t>
    </r>
    <r>
      <rPr>
        <b/>
        <sz val="8"/>
        <color theme="1"/>
        <rFont val="Calibri"/>
        <family val="2"/>
        <scheme val="minor"/>
      </rPr>
      <t>63</t>
    </r>
    <r>
      <rPr>
        <sz val="8"/>
        <color theme="1"/>
        <rFont val="Calibri"/>
        <family val="2"/>
        <scheme val="minor"/>
      </rPr>
      <t xml:space="preserve"> en la vigencia 2022 y ii) línea </t>
    </r>
    <r>
      <rPr>
        <b/>
        <sz val="8"/>
        <color theme="1"/>
        <rFont val="Calibri"/>
        <family val="2"/>
        <scheme val="minor"/>
      </rPr>
      <t>127</t>
    </r>
    <r>
      <rPr>
        <sz val="8"/>
        <color theme="1"/>
        <rFont val="Calibri"/>
        <family val="2"/>
        <scheme val="minor"/>
      </rPr>
      <t xml:space="preserve"> en la vigencia 2023.</t>
    </r>
  </si>
  <si>
    <t>Clave</t>
  </si>
  <si>
    <t>Cuenta</t>
  </si>
  <si>
    <t>Monto (USD Real)</t>
  </si>
  <si>
    <t>Contratado con recursos BID</t>
  </si>
  <si>
    <t>Se puede avanzar y esta aprobado en el PA no objetado (Nov 2021).</t>
  </si>
  <si>
    <t>Está aprobado en el PA (Nov 2021) pero se fusionaron o dividieron líneas (nuevas líneas).</t>
  </si>
  <si>
    <t>Líneas preexistentes que tienen cambios sustanciales y líneas nuevas que requieren evaluación de no objeción.</t>
  </si>
  <si>
    <t>Pendiente por información, necesita más validaciones.</t>
  </si>
  <si>
    <t>Adquisiciones que no se ejecutarán en el periodo con recursos del crédito.</t>
  </si>
  <si>
    <t>Cancelados (incluye: procesos que fueron realizados con recursos de la Nación, y líneas que se cancelan al fusionarse).</t>
  </si>
  <si>
    <t>TRM BID:</t>
  </si>
  <si>
    <t>Total en USD</t>
  </si>
  <si>
    <t>(en blanco)</t>
  </si>
  <si>
    <t>Total general</t>
  </si>
  <si>
    <t>(Varios elementos)</t>
  </si>
  <si>
    <t xml:space="preserve"> </t>
  </si>
  <si>
    <t>Código UNSPSC (cada código separado por ;)</t>
  </si>
  <si>
    <t>Proyecto</t>
  </si>
  <si>
    <t>Capacidades del SJ desarrollado</t>
  </si>
  <si>
    <t>Dimensionamiento y capacity planning</t>
  </si>
  <si>
    <t>Fortalecimiento de procesos (monitoreo, seguimiento y control del SJ)</t>
  </si>
  <si>
    <t>Proyectos priorizados</t>
  </si>
  <si>
    <t xml:space="preserve"> interoperabilidad e integración </t>
  </si>
  <si>
    <t>Arquitectura institucional para la gestión de datos</t>
  </si>
  <si>
    <t>Ciberseguridad y protección de la información</t>
  </si>
  <si>
    <t>Consultoría para el diseño de la estrategia de ciberseguridad y protección de la información -  Fase I</t>
  </si>
  <si>
    <t>Auditoría</t>
  </si>
  <si>
    <t>arquitectura empresarial</t>
  </si>
  <si>
    <t>CSJ-CO-L1256-123</t>
  </si>
  <si>
    <t>Implementación del Sistema de Gestión de Seguridad de la Información SGSI en distritos priorizados diferentes a los ya abordado (fase 2)</t>
  </si>
  <si>
    <t>En ejecución</t>
  </si>
  <si>
    <t>RESPONSABLE FUNCIONAL</t>
  </si>
  <si>
    <t xml:space="preserve">REVISÓN ARTICULACIÓN E INSUMOS </t>
  </si>
  <si>
    <t>Expediente digital</t>
  </si>
  <si>
    <t>Se propone fusionar las líneas 5, 15 y 37 en un solo contrato para 2023: La nueva línea es la 102.</t>
  </si>
  <si>
    <t>Profesional del derecho apoyo a la coordinación procesos contractuales</t>
  </si>
  <si>
    <t>Profesional del derecho apoyo procesos contractuales (SENIOR NO ABOGADO)</t>
  </si>
  <si>
    <t xml:space="preserve">Profesional apoyo procesos contractuales </t>
  </si>
  <si>
    <t>Profesional apoyo procesos contractuales</t>
  </si>
  <si>
    <t>Se propone fusionar los recursos de la línea 14 y parte de los recursos no ejecutados de la línea 42: La nueva línea es la 115.</t>
  </si>
  <si>
    <t>Se propone fusionar las líneas 16, 67 y los recursos destinados a la herramienta de arquitectura empresarial de la línea 42 en dos contrataciones por fases: i) la línea 103 para la vigencia 2022; y ii) línea 104 para la vigencia 2023.</t>
  </si>
  <si>
    <t>Se distribuye en dos contratos por fases: i) línea 17 en la vigencia 2022 y línea 105 para la vigencia 2023.</t>
  </si>
  <si>
    <t>SI</t>
  </si>
  <si>
    <t>La línea se distribuye en contratos por fases: i) la línea 22 en la vigencia 2022 y ii) la línea 106 en la vigencia 2023. Cambia el método de SBCC a SCC por el monto.</t>
  </si>
  <si>
    <t>Consultor en Gobierno de Datos (Calidad, Procesos, Estrategia)</t>
  </si>
  <si>
    <t>Consultor de Ingeniería de Datos (Soluciones y servicios)</t>
  </si>
  <si>
    <t xml:space="preserve">Implantación de las herramientas digitales </t>
  </si>
  <si>
    <t>Consultor de servicios al usuario</t>
  </si>
  <si>
    <t>Analista de procesos 1</t>
  </si>
  <si>
    <t>Analista de procesos 2</t>
  </si>
  <si>
    <t>Se propone fusionar las líneas 39 y 40 en un  único contrato con vigencias futuras: La nueva línea es la 107. Incluye la consultoría y adquisición de herramientas de grupos de valor.</t>
  </si>
  <si>
    <t>Analista de seguridad de Datos, Soluciones y Servicios.</t>
  </si>
  <si>
    <t>Consultor infraestructura de redes y servidores</t>
  </si>
  <si>
    <t>Analistas de seguridad de sistemas de información e infraestructura.</t>
  </si>
  <si>
    <t>Corresponde a la vigencia 2021. No se adquirió, por lo que los recursos se redistribuyen. Modernización de computadores está organizado en tres líneas: i) línea 60 para la vigencia 2021, línea 61 para la vigencia 2022 y línea 62 para la vigencia 2024. Inicialmente tenía no objeción por un valor global de USD 2 M.</t>
  </si>
  <si>
    <t>Redes LAN (Fase 1)</t>
  </si>
  <si>
    <t>Consultor infraestructura de almacenamiento y computo.</t>
  </si>
  <si>
    <t>Se distribuye en dos fases: i) La línea 66 en la vigencia 2022 y ii) la línea 108 en la vigencia 2023. Cambia el método de SBCC a SCC por el monto.</t>
  </si>
  <si>
    <t>Se distribuye en: i) Línea 70 para la adquisición de servicios y ii) la línea 116 para la auditoría. Se trata de un contrato con vigencias futuras. Incluye el periodo noviembre-diciembre 2022 y el 2023.</t>
  </si>
  <si>
    <t>Abogado procesalista 1</t>
  </si>
  <si>
    <t>Abogado procesalista 2</t>
  </si>
  <si>
    <t>Servicios para el sistema de justicia oral</t>
  </si>
  <si>
    <t>Se fusionan las líneas 73 y 82 y se distribuyen en dos fases i) línea 109 en la vigencia 2022 y línea 110 en la vigencia 2023.</t>
  </si>
  <si>
    <t xml:space="preserve">Despliegue de soluciones </t>
  </si>
  <si>
    <t>Se distribuye en fases: i) línea 74 en la vigencia 2022 y ii) línea 111 en la vigencia 2023. Cambia el método de SBCC a SCC por el monto.</t>
  </si>
  <si>
    <t>Servicio al ciudadano</t>
  </si>
  <si>
    <t>Se distribuye en dos fases: i) línea 79 en 2022 y ii) línea  112 en 2023.</t>
  </si>
  <si>
    <t>Administración UEP</t>
  </si>
  <si>
    <t>Pendiete aprobación BID</t>
  </si>
  <si>
    <t>CSJ-CO-L1256-108</t>
  </si>
  <si>
    <t>Adquisición de equipos para las salas de audiencia Rama Judicial</t>
  </si>
  <si>
    <t>Servicios para la realización de audiencias de la Rama Judicial</t>
  </si>
  <si>
    <t>CSJ-CO-L1256-112</t>
  </si>
  <si>
    <t>Se separa en 3 fases: i) Línea 95: Auditoría Primera fase 2021-2022. Vigencia 2022. ii) Línea 113: Auditoría Segunda fase 2021-2022. Vigencia 2023 (primer semestre). iii) Línea 114: Auditoría 2023. Probablemente requiera vigencias futuras.</t>
  </si>
  <si>
    <t>Redes LAN (fase 3)</t>
  </si>
  <si>
    <t>Se distribuye en fases: i) línea 63 en la vigencia 2022 y ii) línea 127 en la vigencia 2023.</t>
  </si>
  <si>
    <t>Redes LAN (Fase 2 Diseño de cableado estructurado para sedes de fase de despliegue del SIUGJ)</t>
  </si>
  <si>
    <t>CSJ-CO-L1256-120</t>
  </si>
  <si>
    <t xml:space="preserve">líder experto en proceso oral (Protocolos de audiencias </t>
  </si>
  <si>
    <t>CSJ-CO-L1256-121</t>
  </si>
  <si>
    <t>Experto en derecho procesal y probatorio (Protocolos de audiencias)</t>
  </si>
  <si>
    <t>CSJ-CO-L1256-122</t>
  </si>
  <si>
    <t>Ingeniero experto en medios digitales (Protocolos de audiencias)</t>
  </si>
  <si>
    <t>CSJ-CO-L1256-124</t>
  </si>
  <si>
    <t>Estudio de tiempos y costos procesales</t>
  </si>
  <si>
    <t>CSJ-CO-L1256-125</t>
  </si>
  <si>
    <t>Consultor fuentes de información</t>
  </si>
  <si>
    <t>CSJ-CO-L1256-126</t>
  </si>
  <si>
    <t>Consultor adquisiciones apoyo UEP</t>
  </si>
  <si>
    <t>CSJ-CO-L1256-127</t>
  </si>
  <si>
    <t>Consultor TI apoyo UEP 1</t>
  </si>
  <si>
    <t>CSJ-CO-L1256-128</t>
  </si>
  <si>
    <t>Consultor TI apoyo UEP 2</t>
  </si>
  <si>
    <t>CSJ-CO-L1256-129</t>
  </si>
  <si>
    <t>Consultor TI apoyo UEP 3</t>
  </si>
  <si>
    <t>CSJ-CO-L1256-130</t>
  </si>
  <si>
    <t>Consultor Comunicaciones e interacciones apoyo UEP</t>
  </si>
  <si>
    <t>CSJ-CO-L1256-131</t>
  </si>
  <si>
    <t>Interventoría Redes LAN (fase 3)</t>
  </si>
  <si>
    <t>2022</t>
  </si>
  <si>
    <t>RESPONSABLE FUNCIONAL2</t>
  </si>
  <si>
    <t>ESTADO CONCATENADO</t>
  </si>
  <si>
    <t>Suma de 2022</t>
  </si>
  <si>
    <t>EN ESTRUCTURACIÓN ANEXO TÉCNICO / VIGENCIAS FUTURAS Se cuenta con una visión.  Revisar el alcance teniendo en cuenta que este proceso se reestructurará con Vigencias Futuras</t>
  </si>
  <si>
    <t>PENDIENTE RESPONSABLES TÉCNICO 
Pendiente reunión con Cendoj (Paula)</t>
  </si>
  <si>
    <t>PENDIENTE RESPONSABLES TÉCNICO     
Pendiente reunión con Cendoj (Paula)
Consultoría relacionada con AE</t>
  </si>
  <si>
    <t>PENDIENTE RESPONSABLES TÉCNICO Pendiente reunión con Cendoj (Paula)</t>
  </si>
  <si>
    <t xml:space="preserve">VIGENCIAS FUTURAS </t>
  </si>
  <si>
    <t xml:space="preserve">EN INVITACIÓN En aviso de expresión de interés
</t>
  </si>
  <si>
    <t xml:space="preserve">VIGENCIAS FUTURAS Ha un contrato que se esta ejecutando con recursos propios Contrato en ejecución hasta julio que son insumos para la este contrato 
</t>
  </si>
  <si>
    <t>PENDIENTE RESPONSABLES TÉCNICO / VIGENCIAS FUTURAS     Pendiente reunión con Cendoj (Paula)
Consultoría relacionada con AE</t>
  </si>
  <si>
    <t>PENDIENTE INICIAR  Urgente la herramienta de pryectos licenicada hasta junio OJO</t>
  </si>
  <si>
    <t xml:space="preserve"> Proceso de las cortes (tema de samai) .  Se redujó el ppto desde convergencia</t>
  </si>
  <si>
    <t>EN ESTRUCTURACIÓN ANEXO TÉCNICO  Se enviaron comentarios y ajustes por parte de la UEP.</t>
  </si>
  <si>
    <t>PENDIENTE INICIAR  No se tiene certeza de que es? Carlos Ariel office 365 sesisibilización  
Pendiente reunión con Cendoj (Paula)</t>
  </si>
  <si>
    <t xml:space="preserve"> Se cierra evento de cotización el 16 de junio</t>
  </si>
  <si>
    <t>EN INVITACIÓN Se cierra evento de cotización el 16 de junio</t>
  </si>
  <si>
    <t>EN ESTRUCTURACIÓN ANEXO TÉCNICO  Se proponene una estratégica para abordar el proyecto, que se comparte con sala.  Se cuenta con un avance del anexo técnico del 90%</t>
  </si>
  <si>
    <t xml:space="preserve">EN ESTRUCTURACIÓN ANEXO TÉCNICO / PENDIENTE DEFINIR RESPONSABLE TÉCNICO Se debe validar con la UDAE el responsable técnico.  Se cuenta con una versión avanzada de anexo técnico. </t>
  </si>
  <si>
    <t xml:space="preserve">EN ESTRUCTURACIÓN ANEXO TÉCNICO / VIGENCIAS FUTURAS </t>
  </si>
  <si>
    <t xml:space="preserve">PENDIENTE RESPONSABLES TÉCNICO </t>
  </si>
  <si>
    <t>PENDIENTE RESPONSABLES TÉCNICO Se cuenta con un avance conceptual y una alineación estratégica</t>
  </si>
  <si>
    <t>PENDIENTE RESPONSABLES TÉCNICO No hay avance - modelo con servicio a la ciudadania toca hablar con ana yaneth</t>
  </si>
  <si>
    <t>EN ESTRUCTURACIÓN ANEXO TÉCNICO  Se espera contar con el anexo técnico el 10 junio, se espera presentar en sala la tercera semana  de junio</t>
  </si>
  <si>
    <t xml:space="preserve">CONTRATADO </t>
  </si>
  <si>
    <t xml:space="preserve">NO SE VA A REALIZAR SE REEMPLAZA POR EL ESTUDIO DE TIEMPOS Y COSTOS PROCESALES Se tiene programada reunión con la UDAE el 19 de abril
</t>
  </si>
  <si>
    <t xml:space="preserve">EN REVISIÓN CON LA UDAE Se tiene programada reunión con la UDAE el 19 de abril
</t>
  </si>
  <si>
    <t>EN ESTRUCTURACIÓN ANEXO TÉCNICO  pendiente TDR otra semana</t>
  </si>
  <si>
    <t>PRODUCTO</t>
  </si>
  <si>
    <t>ADQUISICIONES</t>
  </si>
  <si>
    <t>PRESUPUESTO 2022</t>
  </si>
  <si>
    <t>EN ESTRUCTURACIÓN ANEXO TÉCNICO / REVISAR EL ALCANCE TENIENDO EN CUENTA QUE ESTE PROCESO SE REESTRUCTURARÁ CON VIGENCIAS FUTURAS</t>
  </si>
  <si>
    <t>PROCESO CON VIGENCIAS FUTURAS</t>
  </si>
  <si>
    <t>Arquitectura empresarial</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</si>
  <si>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</si>
  <si>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Nombre proyecto de inversión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</si>
  <si>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</si>
  <si>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</si>
  <si>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</si>
  <si>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</si>
  <si>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</si>
  <si>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</si>
  <si>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</si>
  <si>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</si>
  <si>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</si>
  <si>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</si>
  <si>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</si>
  <si>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</si>
  <si>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</si>
  <si>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</si>
  <si>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</si>
  <si>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Recursos de crédito</t>
  </si>
  <si>
    <t>No solicitadas</t>
  </si>
  <si>
    <t>Dpto</t>
  </si>
  <si>
    <t>Monto U$S</t>
  </si>
  <si>
    <t>Monto U$S Real</t>
  </si>
  <si>
    <t>Dias NOB Pub -NOB Adq</t>
  </si>
  <si>
    <t>Analisis Tiempos</t>
  </si>
  <si>
    <t>Dias ADQ y Firma</t>
  </si>
  <si>
    <t>Dias FIN, EST v REAL</t>
  </si>
  <si>
    <t>Notas</t>
  </si>
  <si>
    <t>WBS</t>
  </si>
  <si>
    <t>Bogota D.C.</t>
  </si>
  <si>
    <t>3Q24</t>
  </si>
  <si>
    <t>1.1.</t>
  </si>
  <si>
    <t>Componente 1</t>
  </si>
  <si>
    <t>Proceso en Curso</t>
  </si>
  <si>
    <t>Arquitectos de software, servicios y soluciones</t>
  </si>
  <si>
    <t>Contrato Terminado</t>
  </si>
  <si>
    <t>1.2.</t>
  </si>
  <si>
    <t>Consultoria de apoyo a la articulacion en la ejecucion de proyectos</t>
  </si>
  <si>
    <t>Consultor en adquisiciones unidad de compras</t>
  </si>
  <si>
    <t>Consultoría para el diseño del acceso a las diversas fuentes de contenido jurídico</t>
  </si>
  <si>
    <t>Consultoría para la producción de contenido jurídico y de relatoría (suscripción de información)</t>
  </si>
  <si>
    <t>Especialistas en BCP-DRP y gobierno de TI</t>
  </si>
  <si>
    <t>Componente 2</t>
  </si>
  <si>
    <t>1.3.</t>
  </si>
  <si>
    <t>Especialistas en datos (Arquitectura y modelamiento)</t>
  </si>
  <si>
    <t>1.4.</t>
  </si>
  <si>
    <t>Analistas de procesos</t>
  </si>
  <si>
    <t>1.5.</t>
  </si>
  <si>
    <t>Consultoria para el monitoreo, seguimiento, control y evaluación del Programa de Transformación Digital</t>
  </si>
  <si>
    <t>Herramienta de proyectos y seguimiento</t>
  </si>
  <si>
    <t>1.6.</t>
  </si>
  <si>
    <t>1.7.</t>
  </si>
  <si>
    <t>Analistas de seguridad (Datos)</t>
  </si>
  <si>
    <t>Analistas de seguridad (soluciones y servicios-sistemas de información e infraestructura)</t>
  </si>
  <si>
    <t>Contratación de servicios digitales e hibridos para la Rama</t>
  </si>
  <si>
    <t>2.1.</t>
  </si>
  <si>
    <t>2.2.</t>
  </si>
  <si>
    <t>2.3.</t>
  </si>
  <si>
    <t>Analistas para apoyo a integraciones e interoperabilidad</t>
  </si>
  <si>
    <t>2.4.</t>
  </si>
  <si>
    <t>Adquisición de servicios de fábrica y de servicios en la nube</t>
  </si>
  <si>
    <t>2.5.</t>
  </si>
  <si>
    <t>2.6.</t>
  </si>
  <si>
    <t>3.1.</t>
  </si>
  <si>
    <t>Componente 3</t>
  </si>
  <si>
    <t>3.2.</t>
  </si>
  <si>
    <t>3.3.</t>
  </si>
  <si>
    <t>3.4.</t>
  </si>
  <si>
    <t>Gerente UEP contratado CSJ. 3CV.</t>
  </si>
  <si>
    <t>Administración del programa</t>
  </si>
  <si>
    <t>Especialista Adquisiciones UEP contratado CSJ. 3CV.</t>
  </si>
  <si>
    <t>Especialista Financiero UEP contratado CSJ. 3CV.</t>
  </si>
  <si>
    <t>Especialista Monitoreo UEP contratado CSJ. 3CV.</t>
  </si>
  <si>
    <t>Especialista Tecnología UEP contratado CSJ. 3CV.</t>
  </si>
  <si>
    <t>Especialista Gestión del Cambio UEP contratado CSJ. 3CV.</t>
  </si>
  <si>
    <t>Apoyo Administrativo UEP contratado CSJ. 3CV.</t>
  </si>
  <si>
    <t>Levantamiento líneas base de seguimiento. SBCC.</t>
  </si>
  <si>
    <t>Sistematización realizada. SBCC.</t>
  </si>
  <si>
    <t>Auditoría financiera del Programa realizada. SBCC.</t>
  </si>
  <si>
    <t>4.3.</t>
  </si>
  <si>
    <t>Compnente 4</t>
  </si>
  <si>
    <t>Cambia el nombre en la descripción</t>
  </si>
  <si>
    <t>Se distribuye en dos contratos por fases: i) línea 17 en la vigencia 2022 y línea 105 para la vigencia 2023</t>
  </si>
  <si>
    <t>Incrementa el prsupuesto en USD6.277,78</t>
  </si>
  <si>
    <t>Se programa para ejecución en 2023</t>
  </si>
  <si>
    <t>Se programa vigencias 2022 y 2023 con vigencia futura</t>
  </si>
  <si>
    <t>Cambia el nombre en la descripción, para fortalecer otra tematicas</t>
  </si>
  <si>
    <t>Se incrementa el presupuesto en USD12.820</t>
  </si>
  <si>
    <t>Se programa ejecucion para 2023</t>
  </si>
  <si>
    <t>Se programa a ejecutar con vigencia futura</t>
  </si>
  <si>
    <t>Se ejecutara en 2023</t>
  </si>
  <si>
    <t>Cambia el nombre en la descripción, para fortalecer otros temas</t>
  </si>
  <si>
    <t>La Rama cubrirá esta necesidad con recursos de la Nación en el año 2022 y 2023</t>
  </si>
  <si>
    <t>Se distribuye en fases: i) línea 63 en la vigencia 2022 y ii) línea 127 en la vigencia 2023. para 2022 se incrementael presupuesto en USD519.564,89</t>
  </si>
  <si>
    <t>Se distribuye en fases: i) línea 74 en la vigencia 2022 y ii) línea 111 en la vigencia 2023. Cambia el método de SBCC a SCC por el monto</t>
  </si>
  <si>
    <t>Se adelantará en 2023, el recurso inicial aumenta en USD36.946,46</t>
  </si>
  <si>
    <t>Se adelantará en el 2023.Cambia metodo d selección de SBCC a SCC</t>
  </si>
  <si>
    <t>Aumenta el presupuesto en USD36.079</t>
  </si>
  <si>
    <t>Cambia el método de selección de SBCC a SCC</t>
  </si>
  <si>
    <t>Cambia método de selección de SBCC a SCC. Se distribuye en dos fases: i) línea 79 en 2022 y ii) línea  112 en 2023.</t>
  </si>
  <si>
    <t>Se cambió el método de contratación de LPI a LPN por el monto de los recursos, se cntrata en 2023</t>
  </si>
  <si>
    <t>Cambia método de selección de SBCC a SCC.  Se ejecutará en 2023</t>
  </si>
  <si>
    <t>No se contrato en el 2021</t>
  </si>
  <si>
    <t>TDR 11/18 / 11/29 2496</t>
  </si>
  <si>
    <t>Cambia método de selección de SBCC</t>
  </si>
  <si>
    <t>Cambia el método de selección de SBCC a SCC. Se suscribirá en 2023</t>
  </si>
  <si>
    <t>Cambia método de seleccion de SBCC a SCC - Se separa en 3 fases: i) Línea 95: Auditoría Primera fase 2021-2022. Vigencia 2022. ii) Línea 113: Auditoría Segunda fase 2021-2022. Vigencia 2023 (primer semestre). iii) Línea 114: Auditoría 2023. Probablemente requiera vigencias futuras.</t>
  </si>
  <si>
    <t>OBSERVACIÓN BANCO 30 MARZO 2022</t>
  </si>
  <si>
    <t>Se contrata con recursos de la Nación en el periodo 2022-2023. Pero se mantiene la linea para 2024</t>
  </si>
  <si>
    <t>GOBERNANAZA SE TRAE PARA 2022 DETERMINA MUCHO DE LOS TEMAS QUE SE DEFINAN EN EL C1 Y C2.  SI NO ENTRAMOS RAPIDO CON LA GOBERNANZA SE EMEIZAN A IMPLEMENTAR ALGUNAS PRÁCTICAS INFORMALES.  HITO 2022.  SE MANTIENEN LOS MISMOS RECURSOS SE SACA DE LA LINEA 102</t>
  </si>
  <si>
    <t>Se propone fusionar las líneas 5, 15 y 37 en un solo contrato para 2023: La nueva línea es la 102</t>
  </si>
  <si>
    <t>no se contrato en 2021</t>
  </si>
  <si>
    <t>Componente 4</t>
  </si>
  <si>
    <t>Nombre actividad del proyecto de inversió</t>
  </si>
  <si>
    <t>Transformación Digital de la Rama Judicial</t>
  </si>
  <si>
    <t>80101500; 93141500</t>
  </si>
  <si>
    <t>Definir estrategias de atención ciudadana, programa de socialización, iniciativas de inclusión, incentivar igualdad para grupos vulnerables</t>
  </si>
  <si>
    <t>julio</t>
  </si>
  <si>
    <t>agosto</t>
  </si>
  <si>
    <t>Mes (s)</t>
  </si>
  <si>
    <t>Contratación régimen especial - Banco multilateral y organismos multilaterales</t>
  </si>
  <si>
    <t>Grupo de proyectos especiales de tecnología</t>
  </si>
  <si>
    <t>Bogotá</t>
  </si>
  <si>
    <t>Carlos Andrés Gómez</t>
  </si>
  <si>
    <t>3127011</t>
  </si>
  <si>
    <t>cgomezgom@deaj.ramajudicial.gov.co</t>
  </si>
  <si>
    <t>Diseño, desarrollo e implementación del modelo de servicio al ciudadano</t>
  </si>
  <si>
    <t>80101500; 80101600; 80111500; 81111800; 81131500; 81141800</t>
  </si>
  <si>
    <t>Realizar el diseño, desarrollo e implementación del modelo de servicio al ciudadano</t>
  </si>
  <si>
    <t>octubre</t>
  </si>
  <si>
    <t>noviembre</t>
  </si>
  <si>
    <t>Servicios de identidad digital</t>
  </si>
  <si>
    <t>81111800; 81111900; 81112000; 81112100</t>
  </si>
  <si>
    <t>Prestar los servicios de identidad digital</t>
  </si>
  <si>
    <t>junio</t>
  </si>
  <si>
    <t xml:space="preserve">Implementación y Soporte de la Solución de Software SIUGJ </t>
  </si>
  <si>
    <t>43232200; 43232300; 43232400; 43231500; 81112200; 81111500</t>
  </si>
  <si>
    <t xml:space="preserve">Realizar la Implementación y Soporte de la Solución de Software SIUGJ </t>
  </si>
  <si>
    <t>Contratación directa</t>
  </si>
  <si>
    <t>Presupuesto de entidad nacional</t>
  </si>
  <si>
    <t>Interventoria al contrato de implementación del  SIUGJ</t>
  </si>
  <si>
    <t>80101500; 80101600; 81111500; 81111800</t>
  </si>
  <si>
    <t>Realizar la Interventoria al contrato de implementación del  SIUGJ</t>
  </si>
  <si>
    <t>Realización de Pruebas al SIUGJ</t>
  </si>
  <si>
    <t xml:space="preserve">Implementación Interoperabilidad </t>
  </si>
  <si>
    <t xml:space="preserve">43232300; 43232400; 81111500; 81111700 </t>
  </si>
  <si>
    <t xml:space="preserve">Continuar con el proceso de Implementación Interoperabilidad </t>
  </si>
  <si>
    <t>Noviembre</t>
  </si>
  <si>
    <t>Diagnóstico y diseño del modelo de aseguramiento de calidad de los sistemas de información</t>
  </si>
  <si>
    <t>43232100; 43232300; 80101600; 81111500; 81111700</t>
  </si>
  <si>
    <t>Realizar el diagnóstico y diseño del modelo de aseguramiento de calidad de los sistemas de información</t>
  </si>
  <si>
    <t xml:space="preserve">Fábrica de Software para Mantenimiento, Soporte y  Desarrollo de Aplicaciones. </t>
  </si>
  <si>
    <t>43232400; 43231500; 81112200; 81111500; 81111600; 81111800</t>
  </si>
  <si>
    <t xml:space="preserve">Continuar con los servicios de fábrica de Software para Mantenimiento, Soporte y  Desarrollo de Aplicaciones. </t>
  </si>
  <si>
    <t>Interventoría a Fábrica de Software</t>
  </si>
  <si>
    <t xml:space="preserve">80101500; 80101507; 80101600; 81111500 </t>
  </si>
  <si>
    <t>Realizar la Interventoría a Fábrica de Software</t>
  </si>
  <si>
    <t>Organización digital de los expedientes en gestión de la Corte Suprema de Justicia</t>
  </si>
  <si>
    <t>43232100; 43232200; 43201800; 81111700; 81112000; 81161700</t>
  </si>
  <si>
    <t>Continuar con la Organización digital de los expedientes en gestión de la Corte Suprema de Justicia</t>
  </si>
  <si>
    <t>enero</t>
  </si>
  <si>
    <t>Contratación directa (con ofertas)</t>
  </si>
  <si>
    <t>Despliegue Masivo</t>
  </si>
  <si>
    <t>80101600; 81111700; 81111800; 81112200</t>
  </si>
  <si>
    <t>Realizar el despliegue masivo del SIUGJ</t>
  </si>
  <si>
    <t>Interventoria a los contratos de despliegues del SIUGJ</t>
  </si>
  <si>
    <t>Realizar Interventoria a los contratos de despliegues del SIUGJ</t>
  </si>
  <si>
    <t xml:space="preserve">Implementación de productos y servicios de seguridad informática </t>
  </si>
  <si>
    <t xml:space="preserve">Realizar la Implementación de productos y servicios de seguridad informática </t>
  </si>
  <si>
    <t>PROGRAMADA PARA 2023 X 4,000 MILLONES</t>
  </si>
  <si>
    <t>Diseño de la estrategia de ciberseguridad y protección de la información</t>
  </si>
  <si>
    <t>80101500; 80101600; 80111500; 81111500; 81111800; 81131500</t>
  </si>
  <si>
    <t>Realizar el diseño de la estrategia de ciberseguridad y protección de la información</t>
  </si>
  <si>
    <t xml:space="preserve">Implementación del Gobierno de Datos y Evaluación y Mejoramiento de Calidad de Datos (incluye términos de referencia) </t>
  </si>
  <si>
    <t>43232200; 43232300; 43232400; 43231500; 80101500; 80101600; 80111500; 81111500; 81111700; 81111800; 81112000; 81131500</t>
  </si>
  <si>
    <t xml:space="preserve">Realizar la implementación del Gobierno de Datos y Evaluación y Mejoramiento de Calidad de Datos (incluye términos de referencia) </t>
  </si>
  <si>
    <t>marzo</t>
  </si>
  <si>
    <t>abril</t>
  </si>
  <si>
    <t>Licitación pública</t>
  </si>
  <si>
    <t>Producción de contenido jurídico y de relatoría (suscripción de información)</t>
  </si>
  <si>
    <t>43232100; 43232200; 55111500; 81112000</t>
  </si>
  <si>
    <t>Realizar la producción de contenido jurídico y de relatoría (suscripción de información)</t>
  </si>
  <si>
    <t>43232100; 43232300; 80101600; 81111500; 81111700; 82101500; 82101900; 82121800</t>
  </si>
  <si>
    <t>Adquirir la herramientas de software, servicios de analítica e inteligencia artificial</t>
  </si>
  <si>
    <t>Definir el modelo de open data diseñado e implementado</t>
  </si>
  <si>
    <t>Diseño del acceso a las diversas fuentes de contenido jurídico</t>
  </si>
  <si>
    <t>Realizar el diseño del acceso a las diversas fuentes de contenido jurídico</t>
  </si>
  <si>
    <t>Desarrollo de herramienta mapa judicial</t>
  </si>
  <si>
    <t>Realizar el desarrollo de herramienta mapa judicial</t>
  </si>
  <si>
    <t>Adquisición de Servicios de Nube Privada</t>
  </si>
  <si>
    <t xml:space="preserve">43201600; 43201800; 43201900; 43202000; 43202100; 43211500; 43231500; 43232300; 43232400; 43232700; 43233700; 81111700; 81111800; 81112000; 81112200; 81112400; </t>
  </si>
  <si>
    <t xml:space="preserve">Modernización de Computadores Personales </t>
  </si>
  <si>
    <t>43211500; 43211600; 43211700; 43211900; 81111600; 81111800; 81112300</t>
  </si>
  <si>
    <t xml:space="preserve">Adquisición de Computadores Personales </t>
  </si>
  <si>
    <t>43201800; 43211500; 43211600; 43211700; 43211900; 81111600; 81111800; 81112000; 81112300</t>
  </si>
  <si>
    <t>Dimensionamiento y el capacity planning</t>
  </si>
  <si>
    <t>81111500; 81111700; 81121500; 81131500</t>
  </si>
  <si>
    <t>Contratar el dimensionamiento y el capacity planning</t>
  </si>
  <si>
    <t>Adquisición e Implementación de una Herramienta para Planeación y Seguimiento de Proyectos</t>
  </si>
  <si>
    <t>43231500; 43231600; 80101500; 80101600</t>
  </si>
  <si>
    <t>Contratación de un grupo especial para la Gestión de Proyectos en CSJ y DEAJ</t>
  </si>
  <si>
    <t>Enero</t>
  </si>
  <si>
    <t>Diseño e implementación de la estrategia de trabajo colaborativo</t>
  </si>
  <si>
    <t>Realizar el diseño e implementación de la estrategia de trabajo colaborativo</t>
  </si>
  <si>
    <t>Evaluación intemedia</t>
  </si>
  <si>
    <t>80101500; 80101600; 81121500; 84111700; 84121700</t>
  </si>
  <si>
    <t>Realizar la evaluación intemedia a la ejecución de los recursos del crédito</t>
  </si>
  <si>
    <t>Diseño, desarrollo e implementación de las capacidades para la gestión operativa del SJ</t>
  </si>
  <si>
    <t>Realizar el diseño, desarrollo e implementación de las capacidades para la gestión operativa del SJ</t>
  </si>
  <si>
    <t>Desarrollo e implementación de las capacidades de gestión de conocimiento</t>
  </si>
  <si>
    <t>43232100; 43232300; 43232500; 80101600; 81111500; 81111700; 82101500; 82101900; 82121800; 86101800; 86111500; 86111600; 86141700</t>
  </si>
  <si>
    <t>Realizar el desarrollo e implementación de las capacidades de gestión de conocimiento</t>
  </si>
  <si>
    <t>Desarrollo e implementación de las capacidades para la gestión del relacionamiento de grupos de valor</t>
  </si>
  <si>
    <t>80101500; 80101600; 80111500; 80141500; 80141600; 81131500; 82101900</t>
  </si>
  <si>
    <t>Realizar el desarrollo e implementación de las capacidades para la gestión del relacionamiento de grupos de valor</t>
  </si>
  <si>
    <t>Contratación de equipo para gestión de las inversiones financiadas con crédito</t>
  </si>
  <si>
    <t>Dimensionamiento del impacto de la transformación digital en la operación de la Rama Judicial</t>
  </si>
  <si>
    <t>80101500; 80101600; 80141500; 81121500; 81131500</t>
  </si>
  <si>
    <t>Realizar el dimensionamiento del impacto de la transformación digital en la operación de la Rama Judicial</t>
  </si>
  <si>
    <t>Diseño, desarrollo e implementación del Centro de Gobierno</t>
  </si>
  <si>
    <t>Realizar el diseño, desarrollo e implementación del Centro de Gobierno</t>
  </si>
  <si>
    <t>Desarrollo e implementación del Modelo de Arquitectura Empresarial</t>
  </si>
  <si>
    <t>80101507; 81111500; 81131500</t>
  </si>
  <si>
    <t>Desarrollar e implementar el Modelo de Arquitectura Empresarial</t>
  </si>
  <si>
    <t>Realizar el diseño, desarrollo, implementación y actualización de la estrategia de innovación</t>
  </si>
  <si>
    <t>Estrategia de administración del cambio y comunicaciones</t>
  </si>
  <si>
    <t>Definir e implementar la estrategia de administración del cambio y comunicaciones</t>
  </si>
  <si>
    <t>Febrero</t>
  </si>
  <si>
    <t>Concurso de méritos abierto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</si>
</sst>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5" formatCode="_-[$USD]\ * #,##0.00_-;\-[$USD]\ * #,##0.00_-;_-[$USD]\ * &quot;-&quot;??_-;_-@_-"/>
    <numFmt numFmtId="166" formatCode="_-[$COP]\ * #,##0.00_-;\-[$COP]\ * #,##0.00_-;_-[$COP]\ * &quot;-&quot;??_-;_-@_-"/>
    <numFmt numFmtId="167" formatCode="0&quot; adquisiciones&quot;"/>
    <numFmt numFmtId="168" formatCode="[$COP]\ #,##0.00"/>
    <numFmt numFmtId="169" formatCode="#,###\ &quot;COP&quot;"/>
    <numFmt numFmtId="170" formatCode="_(&quot;$&quot;* #,##0.00_);_(&quot;$&quot;* \(#,##0.00\);_(&quot;$&quot;* &quot;-&quot;??_);_(@_)"/>
    <numFmt numFmtId="171" formatCode="_(&quot;$&quot;* #,##0_);_(&quot;$&quot;* \(#,##0\);_(&quot;$&quot;* &quot;-&quot;??_);_(@_)"/>
    <numFmt numFmtId="172" formatCode="[$-10409]m/d/yyyy"/>
    <numFmt numFmtId="173" formatCode="[$-10409]#,##0.00;\-#,##0.00"/>
    <numFmt numFmtId="174" formatCode="[$-10409]&quot;$&quot;#,##0.00;\(&quot;$&quot;#,##0.00\)"/>
    <numFmt numFmtId="179" formatCode="_-[$USD]\ * #,##0_-;\-[$USD]\ * #,##0_-;_-[$USD]\ * &quot;-&quot;??_-;_-@_-"/>
    <numFmt numFmtId="180" formatCode="_-[$COP]\ * #,##0_-;\-[$COP]\ * #,##0_-;_-[$COP]\ * &quot;-&quot;??_-;_-@_-"/>
  </numFmts>
  <fonts count="4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8"/>
      <color theme="0"/>
      <name val="Calibri"/>
      <family val="2"/>
      <scheme val="minor"/>
    </font>
    <font>
      <sz val="8"/>
      <color theme="1"/>
      <name val="Calibri"/>
      <family val="2"/>
      <scheme val="minor"/>
    </font>
    <font>
      <sz val="9"/>
      <color theme="1"/>
      <name val="Calibri"/>
      <family val="2"/>
      <scheme val="minor"/>
    </font>
    <font>
      <sz val="11"/>
      <color theme="5" tint="-0.499984740745262"/>
      <name val="Calibri"/>
      <family val="2"/>
      <scheme val="minor"/>
    </font>
    <font>
      <b/>
      <sz val="8"/>
      <color theme="1"/>
      <name val="Calibri"/>
      <family val="2"/>
      <scheme val="minor"/>
    </font>
    <font>
      <b/>
      <sz val="9"/>
      <color theme="3" tint="-0.499984740745262"/>
      <name val="Calibri"/>
      <family val="2"/>
      <scheme val="minor"/>
    </font>
    <font>
      <sz val="7.5"/>
      <color theme="1"/>
      <name val="Calibri"/>
      <family val="2"/>
      <scheme val="minor"/>
    </font>
    <font>
      <b/>
      <sz val="7.5"/>
      <color theme="1"/>
      <name val="Calibri"/>
      <family val="2"/>
      <scheme val="minor"/>
    </font>
    <font>
      <sz val="7"/>
      <color theme="1"/>
      <name val="Calibri"/>
      <family val="2"/>
      <scheme val="minor"/>
    </font>
    <font>
      <u/>
      <sz val="8"/>
      <color theme="1"/>
      <name val="Calibri"/>
      <family val="2"/>
      <scheme val="minor"/>
    </font>
    <font>
      <sz val="11"/>
      <name val="Calibri"/>
      <family val="2"/>
      <scheme val="minor"/>
    </font>
    <font>
      <sz val="9"/>
      <name val="Calibri"/>
      <family val="2"/>
      <scheme val="minor"/>
    </font>
    <font>
      <sz val="10"/>
      <color theme="1"/>
      <name val="Arial"/>
      <family val="2"/>
    </font>
    <font>
      <b/>
      <sz val="10"/>
      <color theme="1"/>
      <name val="Verdana"/>
      <family val="2"/>
    </font>
    <font>
      <sz val="10"/>
      <color theme="1"/>
      <name val="Verdana"/>
      <family val="2"/>
    </font>
    <font>
      <sz val="10"/>
      <color rgb="FF000000"/>
      <name val="Verdana"/>
      <family val="2"/>
    </font>
    <font>
      <u/>
      <sz val="10"/>
      <color theme="10"/>
      <name val="Arial"/>
      <family val="2"/>
    </font>
    <font>
      <sz val="11"/>
      <color rgb="FF000000"/>
      <name val="Calibri"/>
      <family val="2"/>
      <scheme val="minor"/>
    </font>
    <font>
      <sz val="10"/>
      <color rgb="FFC00000"/>
      <name val="Calibri"/>
      <family val="2"/>
      <scheme val="minor"/>
    </font>
    <font>
      <sz val="11"/>
      <color theme="1" tint="0.499984740745262"/>
      <name val="Calibri"/>
      <family val="2"/>
      <scheme val="minor"/>
    </font>
    <font>
      <sz val="10"/>
      <color theme="0"/>
      <name val="Calibri"/>
      <family val="2"/>
      <scheme val="minor"/>
    </font>
    <font>
      <sz val="11"/>
      <name val="Calibri"/>
      <family val="2"/>
    </font>
    <font>
      <sz val="7"/>
      <color rgb="FF000000"/>
      <name val="Arial"/>
      <family val="2"/>
    </font>
    <font>
      <b/>
      <sz val="7"/>
      <color rgb="FF000000"/>
      <name val="Arial"/>
      <family val="2"/>
    </font>
    <font>
      <b/>
      <sz val="10"/>
      <color rgb="FF000000"/>
      <name val="Arial"/>
      <family val="2"/>
    </font>
    <font>
      <b/>
      <sz val="9"/>
      <color rgb="FF000000"/>
      <name val="Arial"/>
      <family val="2"/>
    </font>
    <font>
      <b/>
      <sz val="8"/>
      <color rgb="FF000000"/>
      <name val="Arial"/>
      <family val="2"/>
    </font>
    <font>
      <sz val="8"/>
      <color rgb="FF0000FF"/>
      <name val="Arial"/>
      <family val="2"/>
    </font>
    <font>
      <sz val="10"/>
      <color rgb="FF000000"/>
      <name val="Arial"/>
      <family val="2"/>
    </font>
    <font>
      <sz val="7"/>
      <color rgb="FF0000FF"/>
      <name val="Arial"/>
      <family val="2"/>
    </font>
    <font>
      <sz val="7"/>
      <color rgb="FF00B050"/>
      <name val="Arial"/>
      <family val="2"/>
    </font>
    <font>
      <sz val="9"/>
      <color rgb="FF0000FF"/>
      <name val="Arial"/>
      <family val="2"/>
    </font>
    <font>
      <sz val="8"/>
      <color rgb="FF000000"/>
      <name val="Arial"/>
      <family val="2"/>
    </font>
    <font>
      <sz val="10"/>
      <color rgb="FFFFFFFF"/>
      <name val="Arial"/>
      <family val="2"/>
    </font>
    <font>
      <sz val="10"/>
      <color theme="1"/>
      <name val="Calibri"/>
      <family val="2"/>
      <scheme val="minor"/>
    </font>
    <font>
      <b/>
      <sz val="10"/>
      <color theme="1"/>
      <name val="Calibri"/>
      <family val="2"/>
      <scheme val="minor"/>
    </font>
    <font>
      <sz val="10"/>
      <color rgb="FFFF0000"/>
      <name val="Calibri"/>
      <family val="2"/>
      <scheme val="minor"/>
    </font>
    <font>
      <sz val="10"/>
      <color rgb="FF000000"/>
      <name val="Calibri"/>
      <family val="2"/>
      <scheme val="minor"/>
    </font>
    <font>
      <sz val="11"/>
      <color theme="8" tint="-0.249977111117893"/>
      <name val="Calibri"/>
      <family val="2"/>
      <scheme val="minor"/>
    </font>
    <font>
      <sz val="8"/>
      <name val="Calibri"/>
      <family val="2"/>
      <scheme val="minor"/>
    </font>
  </fonts>
  <fills count="52">
    <fill>
      <patternFill patternType="none"/>
    </fill>
    <fill>
      <patternFill patternType="gray125"/>
    </fill>
    <fill>
      <patternFill patternType="solid">
        <fgColor theme="3"/>
        <bgColor theme="4"/>
      </patternFill>
    </fill>
    <fill>
      <patternFill patternType="solid">
        <fgColor theme="5" tint="-0.249977111117893"/>
        <bgColor theme="4"/>
      </patternFill>
    </fill>
    <fill>
      <patternFill patternType="solid">
        <fgColor rgb="FFFFFFF5"/>
        <bgColor indexed="64"/>
      </patternFill>
    </fill>
    <fill>
      <patternFill patternType="solid">
        <fgColor theme="5"/>
        <bgColor indexed="64"/>
      </patternFill>
    </fill>
    <fill>
      <patternFill patternType="lightUp">
        <fgColor theme="7"/>
        <bgColor rgb="FFFFFFF5"/>
      </patternFill>
    </fill>
    <fill>
      <patternFill patternType="solid">
        <fgColor rgb="FFFAFAFA"/>
        <bgColor indexed="64"/>
      </patternFill>
    </fill>
    <fill>
      <patternFill patternType="solid">
        <fgColor rgb="FF00B050"/>
        <bgColor indexed="64"/>
      </patternFill>
    </fill>
    <fill>
      <patternFill patternType="solid">
        <fgColor theme="6"/>
        <bgColor indexed="64"/>
      </patternFill>
    </fill>
    <fill>
      <patternFill patternType="lightUp">
        <fgColor rgb="FFFF9999"/>
        <bgColor rgb="FFFFFFF5"/>
      </patternFill>
    </fill>
    <fill>
      <patternFill patternType="lightUp">
        <fgColor rgb="FF9999FF"/>
        <bgColor rgb="FFFFFFF5"/>
      </patternFill>
    </fill>
    <fill>
      <patternFill patternType="solid">
        <fgColor rgb="FF00B050"/>
        <bgColor rgb="FFFF2D2D"/>
      </patternFill>
    </fill>
    <fill>
      <patternFill patternType="solid">
        <fgColor rgb="FFFF0000"/>
        <bgColor rgb="FFFF2D2D"/>
      </patternFill>
    </fill>
    <fill>
      <patternFill patternType="solid">
        <fgColor rgb="FFFF0000"/>
        <bgColor indexed="64"/>
      </patternFill>
    </fill>
    <fill>
      <patternFill patternType="solid">
        <fgColor rgb="FFFFFF00"/>
        <bgColor rgb="FFFF2D2D"/>
      </patternFill>
    </fill>
    <fill>
      <patternFill patternType="solid">
        <fgColor rgb="FFFFFF00"/>
        <bgColor indexed="64"/>
      </patternFill>
    </fill>
    <fill>
      <patternFill patternType="lightUp">
        <fgColor rgb="FFFF9999"/>
        <bgColor rgb="FFFAFAFA"/>
      </patternFill>
    </fill>
    <fill>
      <patternFill patternType="solid">
        <fgColor rgb="FF00B0F0"/>
        <bgColor indexed="64"/>
      </patternFill>
    </fill>
    <fill>
      <patternFill patternType="solid">
        <fgColor theme="5"/>
        <bgColor rgb="FFFF2D2D"/>
      </patternFill>
    </fill>
    <fill>
      <patternFill patternType="solid">
        <fgColor rgb="FF92D050"/>
        <bgColor rgb="FFFF2D2D"/>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2D2D"/>
        <bgColor indexed="64"/>
      </patternFill>
    </fill>
    <fill>
      <patternFill patternType="solid">
        <fgColor theme="0"/>
        <bgColor indexed="64"/>
      </patternFill>
    </fill>
    <fill>
      <patternFill patternType="solid">
        <fgColor rgb="FF808080"/>
        <bgColor indexed="64"/>
      </patternFill>
    </fill>
    <fill>
      <patternFill patternType="solid">
        <fgColor rgb="FFDBE5F1"/>
        <bgColor indexed="64"/>
      </patternFill>
    </fill>
    <fill>
      <patternFill patternType="solid">
        <fgColor theme="8" tint="0.79998168889431442"/>
        <bgColor indexed="64"/>
      </patternFill>
    </fill>
    <fill>
      <patternFill patternType="solid">
        <fgColor rgb="FF7030A0"/>
        <bgColor indexed="64"/>
      </patternFill>
    </fill>
    <fill>
      <patternFill patternType="solid">
        <fgColor theme="4" tint="-0.249977111117893"/>
        <bgColor indexed="64"/>
      </patternFill>
    </fill>
    <fill>
      <patternFill patternType="solid">
        <fgColor theme="4"/>
        <bgColor indexed="64"/>
      </patternFill>
    </fill>
    <fill>
      <patternFill patternType="solid">
        <fgColor theme="5" tint="-0.249977111117893"/>
        <bgColor indexed="64"/>
      </patternFill>
    </fill>
    <fill>
      <patternFill patternType="solid">
        <fgColor rgb="FFFFFFCC"/>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CCCC"/>
        <bgColor indexed="64"/>
      </patternFill>
    </fill>
    <fill>
      <patternFill patternType="solid">
        <fgColor theme="4" tint="0.39997558519241921"/>
        <bgColor indexed="64"/>
      </patternFill>
    </fill>
    <fill>
      <patternFill patternType="solid">
        <fgColor rgb="FFC0C0C0"/>
        <bgColor rgb="FFC0C0C0"/>
      </patternFill>
    </fill>
    <fill>
      <patternFill patternType="solid">
        <fgColor rgb="FFFFFFFF"/>
        <bgColor rgb="FFFFFFFF"/>
      </patternFill>
    </fill>
    <fill>
      <patternFill patternType="solid">
        <fgColor rgb="FFF5F5F5"/>
        <bgColor rgb="FFF5F5F5"/>
      </patternFill>
    </fill>
    <fill>
      <patternFill patternType="solid">
        <fgColor rgb="FFD3D3D3"/>
        <bgColor rgb="FFD3D3D3"/>
      </patternFill>
    </fill>
    <fill>
      <patternFill patternType="solid">
        <fgColor rgb="FFF1F1F1"/>
        <bgColor rgb="FFF1F1F1"/>
      </patternFill>
    </fill>
    <fill>
      <patternFill patternType="solid">
        <fgColor rgb="FFDAE2EE"/>
        <bgColor rgb="FFDAE2EE"/>
      </patternFill>
    </fill>
    <fill>
      <patternFill patternType="solid">
        <fgColor theme="9" tint="0.79998168889431442"/>
        <bgColor rgb="FFFFFFFF"/>
      </patternFill>
    </fill>
    <fill>
      <patternFill patternType="solid">
        <fgColor theme="9"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FFFF5"/>
        <bgColor theme="7"/>
      </patternFill>
    </fill>
    <fill>
      <patternFill patternType="solid">
        <fgColor theme="0"/>
        <bgColor theme="7"/>
      </patternFill>
    </fill>
    <fill>
      <patternFill patternType="solid">
        <fgColor theme="2"/>
        <bgColor indexed="64"/>
      </patternFill>
    </fill>
    <fill>
      <patternFill patternType="solid">
        <fgColor theme="0"/>
        <bgColor rgb="FF000000"/>
      </patternFill>
    </fill>
  </fills>
  <borders count="76">
    <border>
      <left/>
      <right/>
      <top/>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style="thin">
        <color theme="3" tint="-0.499984740745262"/>
      </right>
      <top style="thin">
        <color theme="3" tint="-0.499984740745262"/>
      </top>
      <bottom/>
      <diagonal/>
    </border>
    <border>
      <left style="thin">
        <color theme="3" tint="-0.499984740745262"/>
      </left>
      <right/>
      <top style="thin">
        <color theme="3" tint="-0.499984740745262"/>
      </top>
      <bottom/>
      <diagonal/>
    </border>
    <border>
      <left style="thin">
        <color auto="1"/>
      </left>
      <right style="thin">
        <color auto="1"/>
      </right>
      <top style="thin">
        <color auto="1"/>
      </top>
      <bottom style="thin">
        <color auto="1"/>
      </bottom>
      <diagonal/>
    </border>
    <border>
      <left/>
      <right style="thin">
        <color theme="3" tint="-0.499984740745262"/>
      </right>
      <top style="thin">
        <color theme="3" tint="-0.499984740745262"/>
      </top>
      <bottom/>
      <diagonal/>
    </border>
    <border>
      <left style="thin">
        <color theme="3" tint="-0.499984740745262"/>
      </left>
      <right/>
      <top style="thin">
        <color theme="3" tint="-0.499984740745262"/>
      </top>
      <bottom style="thin">
        <color theme="3" tint="-0.499984740745262"/>
      </bottom>
      <diagonal/>
    </border>
    <border>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top style="thin">
        <color theme="5" tint="-0.499984740745262"/>
      </top>
      <bottom style="thin">
        <color theme="5" tint="-0.499984740745262"/>
      </bottom>
      <diagonal/>
    </border>
    <border>
      <left/>
      <right style="thin">
        <color theme="4"/>
      </right>
      <top style="thin">
        <color theme="4"/>
      </top>
      <bottom/>
      <diagonal/>
    </border>
    <border>
      <left/>
      <right/>
      <top style="thin">
        <color theme="4"/>
      </top>
      <bottom/>
      <diagonal/>
    </border>
    <border>
      <left style="medium">
        <color indexed="64"/>
      </left>
      <right style="thin">
        <color auto="1"/>
      </right>
      <top style="medium">
        <color indexed="64"/>
      </top>
      <bottom style="thin">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thin">
        <color auto="1"/>
      </left>
      <right/>
      <top style="thin">
        <color indexed="64"/>
      </top>
      <bottom style="thin">
        <color rgb="FF000000"/>
      </bottom>
      <diagonal/>
    </border>
    <border>
      <left/>
      <right style="thin">
        <color auto="1"/>
      </right>
      <top style="thin">
        <color indexed="64"/>
      </top>
      <bottom style="thin">
        <color rgb="FF000000"/>
      </bottom>
      <diagonal/>
    </border>
    <border>
      <left style="medium">
        <color indexed="64"/>
      </left>
      <right style="medium">
        <color indexed="64"/>
      </right>
      <top style="thin">
        <color auto="1"/>
      </top>
      <bottom style="thin">
        <color auto="1"/>
      </bottom>
      <diagonal/>
    </border>
    <border>
      <left style="thin">
        <color auto="1"/>
      </left>
      <right/>
      <top style="thin">
        <color rgb="FF000000"/>
      </top>
      <bottom style="thin">
        <color rgb="FF000000"/>
      </bottom>
      <diagonal/>
    </border>
    <border>
      <left/>
      <right style="thin">
        <color auto="1"/>
      </right>
      <top style="thin">
        <color rgb="FF000000"/>
      </top>
      <bottom style="thin">
        <color rgb="FF000000"/>
      </bottom>
      <diagonal/>
    </border>
    <border>
      <left style="medium">
        <color indexed="64"/>
      </left>
      <right style="medium">
        <color indexed="64"/>
      </right>
      <top style="thin">
        <color auto="1"/>
      </top>
      <bottom style="medium">
        <color indexed="64"/>
      </bottom>
      <diagonal/>
    </border>
    <border>
      <left style="thin">
        <color auto="1"/>
      </left>
      <right/>
      <top style="thin">
        <color rgb="FF000000"/>
      </top>
      <bottom style="medium">
        <color indexed="64"/>
      </bottom>
      <diagonal/>
    </border>
    <border>
      <left/>
      <right style="thin">
        <color auto="1"/>
      </right>
      <top style="thin">
        <color rgb="FF000000"/>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style="medium">
        <color theme="5" tint="-0.24994659260841701"/>
      </left>
      <right style="medium">
        <color theme="5" tint="-0.24994659260841701"/>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medium">
        <color theme="5" tint="-0.24994659260841701"/>
      </left>
      <right style="medium">
        <color theme="5" tint="-0.24994659260841701"/>
      </right>
      <top style="hair">
        <color theme="1" tint="0.499984740745262"/>
      </top>
      <bottom style="hair">
        <color theme="1" tint="0.499984740745262"/>
      </bottom>
      <diagonal/>
    </border>
    <border>
      <left style="hair">
        <color theme="0" tint="-0.34998626667073579"/>
      </left>
      <right style="hair">
        <color theme="0" tint="-0.34998626667073579"/>
      </right>
      <top/>
      <bottom/>
      <diagonal/>
    </border>
    <border>
      <left style="thin">
        <color rgb="FFC0C0C0"/>
      </left>
      <right style="thin">
        <color rgb="FFC0C0C0"/>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right/>
      <top/>
      <bottom style="thin">
        <color rgb="FF000000"/>
      </bottom>
      <diagonal/>
    </border>
    <border>
      <left style="thin">
        <color rgb="FFC0C0C0"/>
      </left>
      <right style="thin">
        <color rgb="FFC0C0C0"/>
      </right>
      <top/>
      <bottom style="thin">
        <color rgb="FFC0C0C0"/>
      </bottom>
      <diagonal/>
    </border>
    <border>
      <left/>
      <right/>
      <top/>
      <bottom style="thin">
        <color rgb="FFC0C0C0"/>
      </bottom>
      <diagonal/>
    </border>
    <border>
      <left/>
      <right style="thin">
        <color rgb="FFC0C0C0"/>
      </right>
      <top/>
      <bottom style="thin">
        <color rgb="FFC0C0C0"/>
      </bottom>
      <diagonal/>
    </border>
    <border>
      <left style="thin">
        <color rgb="FFD3D3D3"/>
      </left>
      <right style="thin">
        <color rgb="FFD3D3D3"/>
      </right>
      <top/>
      <bottom style="thin">
        <color rgb="FFD3D3D3"/>
      </bottom>
      <diagonal/>
    </border>
    <border>
      <left/>
      <right/>
      <top/>
      <bottom style="thin">
        <color rgb="FFD3D3D3"/>
      </bottom>
      <diagonal/>
    </border>
    <border>
      <left/>
      <right style="thin">
        <color rgb="FFD3D3D3"/>
      </right>
      <top/>
      <bottom style="thin">
        <color rgb="FFD3D3D3"/>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diagonal/>
    </border>
    <border>
      <left/>
      <right style="thin">
        <color rgb="FFD3D3D3"/>
      </right>
      <top style="thin">
        <color rgb="FFD3D3D3"/>
      </top>
      <bottom/>
      <diagonal/>
    </border>
    <border>
      <left style="thin">
        <color rgb="FFC0C0C0"/>
      </left>
      <right/>
      <top style="thin">
        <color rgb="FFC0C0C0"/>
      </top>
      <bottom/>
      <diagonal/>
    </border>
    <border>
      <left/>
      <right/>
      <top style="thin">
        <color rgb="FFC0C0C0"/>
      </top>
      <bottom/>
      <diagonal/>
    </border>
    <border>
      <left/>
      <right style="thin">
        <color rgb="FFC0C0C0"/>
      </right>
      <top style="thin">
        <color rgb="FFC0C0C0"/>
      </top>
      <bottom/>
      <diagonal/>
    </border>
    <border>
      <left style="thin">
        <color rgb="FFD3D3D3"/>
      </left>
      <right/>
      <top/>
      <bottom/>
      <diagonal/>
    </border>
    <border>
      <left/>
      <right style="thin">
        <color rgb="FFD3D3D3"/>
      </right>
      <top/>
      <bottom/>
      <diagonal/>
    </border>
    <border>
      <left style="thin">
        <color rgb="FFC0C0C0"/>
      </left>
      <right/>
      <top/>
      <bottom style="thin">
        <color rgb="FFD3D3D3"/>
      </bottom>
      <diagonal/>
    </border>
    <border>
      <left/>
      <right style="thin">
        <color rgb="FFC0C0C0"/>
      </right>
      <top/>
      <bottom style="thin">
        <color rgb="FFD3D3D3"/>
      </bottom>
      <diagonal/>
    </border>
    <border>
      <left style="thin">
        <color rgb="FFC0C0C0"/>
      </left>
      <right/>
      <top/>
      <bottom/>
      <diagonal/>
    </border>
    <border>
      <left/>
      <right style="thin">
        <color rgb="FFC0C0C0"/>
      </right>
      <top/>
      <bottom/>
      <diagonal/>
    </border>
    <border>
      <left style="thin">
        <color rgb="FFD3D3D3"/>
      </left>
      <right/>
      <top/>
      <bottom style="thin">
        <color rgb="FFD3D3D3"/>
      </bottom>
      <diagonal/>
    </border>
    <border>
      <left style="thin">
        <color rgb="FFC0C0C0"/>
      </left>
      <right/>
      <top/>
      <bottom style="thin">
        <color rgb="FFC0C0C0"/>
      </bottom>
      <diagonal/>
    </border>
    <border>
      <left style="thin">
        <color rgb="FFD3D3D3"/>
      </left>
      <right style="thin">
        <color rgb="FFD3D3D3"/>
      </right>
      <top style="thin">
        <color rgb="FFD3D3D3"/>
      </top>
      <bottom style="thin">
        <color rgb="FF696969"/>
      </bottom>
      <diagonal/>
    </border>
    <border>
      <left/>
      <right/>
      <top style="thin">
        <color rgb="FFD3D3D3"/>
      </top>
      <bottom style="thin">
        <color rgb="FF696969"/>
      </bottom>
      <diagonal/>
    </border>
    <border>
      <left/>
      <right style="thin">
        <color rgb="FFD3D3D3"/>
      </right>
      <top style="thin">
        <color rgb="FFD3D3D3"/>
      </top>
      <bottom style="thin">
        <color rgb="FF696969"/>
      </bottom>
      <diagonal/>
    </border>
    <border>
      <left style="thin">
        <color rgb="FFD3D3D3"/>
      </left>
      <right/>
      <top style="thin">
        <color rgb="FFD3D3D3"/>
      </top>
      <bottom style="thin">
        <color rgb="FFD3D3D3"/>
      </bottom>
      <diagonal/>
    </border>
    <border>
      <left style="thin">
        <color rgb="FFD3D3D3"/>
      </left>
      <right style="thin">
        <color rgb="FFD3D3D3"/>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style="thin">
        <color auto="1"/>
      </right>
      <top style="thin">
        <color auto="1"/>
      </top>
      <bottom style="thin">
        <color auto="1"/>
      </bottom>
      <diagonal/>
    </border>
    <border>
      <left/>
      <right style="thin">
        <color auto="1"/>
      </right>
      <top style="thin">
        <color auto="1"/>
      </top>
      <bottom style="thin">
        <color auto="1"/>
      </bottom>
      <diagonal/>
    </border>
  </borders>
  <cellStyleXfs count="11">
    <xf numFmtId="0" fontId="0" fillId="0" borderId="0"/>
    <xf numFmtId="9" fontId="1" fillId="0" borderId="0" applyFont="0" applyFill="0" applyBorder="0" applyAlignment="0" applyProtection="0"/>
    <xf numFmtId="0" fontId="17" fillId="0" borderId="0"/>
    <xf numFmtId="0" fontId="18" fillId="26" borderId="4" applyNumberFormat="0" applyProtection="0">
      <alignment horizontal="left" vertical="center" wrapText="1"/>
    </xf>
    <xf numFmtId="0" fontId="18" fillId="27" borderId="0" applyNumberFormat="0" applyBorder="0" applyProtection="0">
      <alignment horizontal="center" vertical="center"/>
    </xf>
    <xf numFmtId="49" fontId="19" fillId="0" borderId="0" applyFill="0" applyBorder="0" applyProtection="0">
      <alignment horizontal="left" vertical="center"/>
    </xf>
    <xf numFmtId="169" fontId="17" fillId="0" borderId="0" applyFont="0" applyFill="0" applyBorder="0" applyAlignment="0" applyProtection="0"/>
    <xf numFmtId="0" fontId="21" fillId="0" borderId="0" applyNumberFormat="0" applyFill="0" applyBorder="0" applyAlignment="0" applyProtection="0"/>
    <xf numFmtId="170" fontId="1" fillId="0" borderId="0" applyFont="0" applyFill="0" applyBorder="0" applyAlignment="0" applyProtection="0"/>
    <xf numFmtId="0" fontId="22" fillId="0" borderId="0"/>
    <xf numFmtId="0" fontId="21" fillId="0" borderId="0" applyNumberFormat="0" applyFill="0" applyBorder="0" applyAlignment="0" applyProtection="0"/>
  </cellStyleXfs>
  <cellXfs count="427">
    <xf numFmtId="0" fontId="0" fillId="0" borderId="0" xfId="0"/>
    <xf numFmtId="0" fontId="2" fillId="2" borderId="1" xfId="0" applyFont="1" applyFill="1" applyBorder="1" applyAlignment="1">
      <alignment horizontal="left" vertical="center"/>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5" fillId="2" borderId="2" xfId="0" applyFont="1" applyFill="1" applyBorder="1" applyAlignment="1">
      <alignment horizontal="center" vertical="center" wrapText="1" shrinkToFit="1"/>
    </xf>
    <xf numFmtId="0" fontId="4" fillId="2" borderId="3"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49" fontId="4" fillId="3" borderId="2" xfId="0" applyNumberFormat="1" applyFont="1" applyFill="1" applyBorder="1" applyAlignment="1">
      <alignment horizontal="center" vertical="center" shrinkToFit="1"/>
    </xf>
    <xf numFmtId="0" fontId="4" fillId="3" borderId="2" xfId="0" applyFont="1" applyFill="1" applyBorder="1" applyAlignment="1">
      <alignment horizontal="center" vertical="center" wrapText="1" shrinkToFi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0" fillId="0" borderId="0" xfId="0"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shrinkToFit="1"/>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0" fillId="6" borderId="1" xfId="0" applyFill="1" applyBorder="1" applyAlignment="1">
      <alignment horizontal="center" vertical="center"/>
    </xf>
    <xf numFmtId="0" fontId="7" fillId="4" borderId="1" xfId="0" applyFont="1" applyFill="1" applyBorder="1" applyAlignment="1">
      <alignment horizontal="left" vertical="center" wrapText="1"/>
    </xf>
    <xf numFmtId="165" fontId="0" fillId="4" borderId="1" xfId="0" applyNumberFormat="1" applyFill="1" applyBorder="1" applyAlignment="1">
      <alignment horizontal="center" vertical="center"/>
    </xf>
    <xf numFmtId="14" fontId="0" fillId="4" borderId="1" xfId="0" applyNumberFormat="1" applyFill="1" applyBorder="1" applyAlignment="1">
      <alignment horizontal="center" vertical="center"/>
    </xf>
    <xf numFmtId="1" fontId="0" fillId="4" borderId="1" xfId="0" applyNumberFormat="1" applyFill="1" applyBorder="1" applyAlignment="1">
      <alignment horizontal="center" vertical="center"/>
    </xf>
    <xf numFmtId="0" fontId="0" fillId="4" borderId="6" xfId="0" applyFill="1" applyBorder="1" applyAlignment="1">
      <alignment horizontal="center" vertical="center"/>
    </xf>
    <xf numFmtId="166" fontId="8" fillId="7" borderId="7" xfId="0" applyNumberFormat="1" applyFont="1" applyFill="1" applyBorder="1" applyAlignment="1">
      <alignment horizontal="center" vertical="center"/>
    </xf>
    <xf numFmtId="9" fontId="8" fillId="7" borderId="8" xfId="1" applyFont="1" applyFill="1" applyBorder="1" applyAlignment="1">
      <alignment horizontal="center" vertical="center" shrinkToFit="1"/>
    </xf>
    <xf numFmtId="166" fontId="8" fillId="7" borderId="8" xfId="0" applyNumberFormat="1" applyFont="1" applyFill="1" applyBorder="1" applyAlignment="1">
      <alignment horizontal="center" vertical="center"/>
    </xf>
    <xf numFmtId="165" fontId="8" fillId="7" borderId="9" xfId="0" applyNumberFormat="1" applyFont="1" applyFill="1" applyBorder="1" applyAlignment="1">
      <alignment horizontal="center" vertical="center"/>
    </xf>
    <xf numFmtId="0" fontId="0" fillId="7" borderId="1" xfId="0" applyFill="1" applyBorder="1" applyAlignment="1">
      <alignment horizontal="center" vertical="center" shrinkToFit="1"/>
    </xf>
    <xf numFmtId="0" fontId="0" fillId="8" borderId="1" xfId="0" applyFill="1" applyBorder="1" applyAlignment="1">
      <alignment horizontal="center" vertical="center" shrinkToFit="1"/>
    </xf>
    <xf numFmtId="0" fontId="0" fillId="9" borderId="1" xfId="0" applyFill="1" applyBorder="1" applyAlignment="1">
      <alignment horizontal="center" vertical="center" shrinkToFit="1"/>
    </xf>
    <xf numFmtId="0" fontId="0" fillId="10" borderId="1" xfId="0" applyFill="1" applyBorder="1" applyAlignment="1">
      <alignment horizontal="center" vertical="center"/>
    </xf>
    <xf numFmtId="0" fontId="7" fillId="10" borderId="1" xfId="0" applyFont="1" applyFill="1" applyBorder="1" applyAlignment="1">
      <alignment horizontal="left" vertical="center" wrapText="1"/>
    </xf>
    <xf numFmtId="165" fontId="0" fillId="10" borderId="1" xfId="0" applyNumberFormat="1" applyFill="1" applyBorder="1" applyAlignment="1">
      <alignment horizontal="center" vertical="center"/>
    </xf>
    <xf numFmtId="0" fontId="0" fillId="11" borderId="1" xfId="0" applyFill="1" applyBorder="1" applyAlignment="1">
      <alignment horizontal="center" vertical="center"/>
    </xf>
    <xf numFmtId="165" fontId="0" fillId="4" borderId="8" xfId="0" applyNumberFormat="1" applyFill="1" applyBorder="1" applyAlignment="1">
      <alignment horizontal="center" vertical="center"/>
    </xf>
    <xf numFmtId="0" fontId="0" fillId="12" borderId="1" xfId="0" applyFill="1" applyBorder="1" applyAlignment="1">
      <alignment horizontal="center" vertical="center" shrinkToFit="1"/>
    </xf>
    <xf numFmtId="0" fontId="10" fillId="4" borderId="1" xfId="0" applyFont="1" applyFill="1" applyBorder="1" applyAlignment="1">
      <alignment horizontal="left" vertical="center" wrapText="1"/>
    </xf>
    <xf numFmtId="0" fontId="10" fillId="10" borderId="1" xfId="0" applyFont="1" applyFill="1" applyBorder="1" applyAlignment="1">
      <alignment horizontal="left" vertical="center" wrapText="1"/>
    </xf>
    <xf numFmtId="0" fontId="0" fillId="13" borderId="1" xfId="0" applyFill="1" applyBorder="1" applyAlignment="1">
      <alignment horizontal="center" vertical="center" shrinkToFit="1"/>
    </xf>
    <xf numFmtId="0" fontId="0" fillId="14" borderId="1" xfId="0" applyFill="1" applyBorder="1" applyAlignment="1">
      <alignment horizontal="center" vertical="center" shrinkToFit="1"/>
    </xf>
    <xf numFmtId="0" fontId="0" fillId="15" borderId="1" xfId="0" applyFill="1" applyBorder="1" applyAlignment="1">
      <alignment horizontal="center" vertical="center" shrinkToFit="1"/>
    </xf>
    <xf numFmtId="0" fontId="0" fillId="16" borderId="1" xfId="0" applyFill="1" applyBorder="1" applyAlignment="1">
      <alignment horizontal="center" vertical="center" shrinkToFit="1"/>
    </xf>
    <xf numFmtId="0" fontId="6" fillId="4" borderId="10" xfId="0" applyFont="1" applyFill="1" applyBorder="1" applyAlignment="1">
      <alignment horizontal="left" vertical="center" wrapText="1"/>
    </xf>
    <xf numFmtId="0" fontId="6" fillId="4" borderId="11" xfId="0" applyFont="1" applyFill="1" applyBorder="1" applyAlignment="1">
      <alignment horizontal="left" vertical="center" wrapText="1"/>
    </xf>
    <xf numFmtId="14" fontId="0" fillId="4" borderId="6" xfId="0" applyNumberFormat="1" applyFill="1" applyBorder="1" applyAlignment="1">
      <alignment horizontal="center" vertical="center"/>
    </xf>
    <xf numFmtId="166" fontId="8" fillId="17" borderId="8" xfId="0" applyNumberFormat="1" applyFont="1" applyFill="1" applyBorder="1" applyAlignment="1">
      <alignment horizontal="center" vertical="center"/>
    </xf>
    <xf numFmtId="0" fontId="0" fillId="18" borderId="1" xfId="0" applyFill="1" applyBorder="1" applyAlignment="1">
      <alignment horizontal="center" vertical="center" shrinkToFit="1"/>
    </xf>
    <xf numFmtId="166" fontId="8" fillId="7" borderId="8" xfId="0" applyNumberFormat="1" applyFont="1" applyFill="1" applyBorder="1" applyAlignment="1">
      <alignment horizontal="center" vertical="center" shrinkToFit="1"/>
    </xf>
    <xf numFmtId="0" fontId="0" fillId="19" borderId="1" xfId="0" applyFill="1" applyBorder="1" applyAlignment="1">
      <alignment horizontal="center" vertical="center" shrinkToFit="1"/>
    </xf>
    <xf numFmtId="165" fontId="15" fillId="4" borderId="1" xfId="0" applyNumberFormat="1" applyFont="1" applyFill="1" applyBorder="1" applyAlignment="1">
      <alignment horizontal="center" vertical="center"/>
    </xf>
    <xf numFmtId="0" fontId="0" fillId="20" borderId="1" xfId="0" applyFill="1" applyBorder="1" applyAlignment="1">
      <alignment horizontal="center" vertical="center" shrinkToFit="1"/>
    </xf>
    <xf numFmtId="0" fontId="0" fillId="21" borderId="1" xfId="0" applyFill="1" applyBorder="1" applyAlignment="1">
      <alignment horizontal="center" vertical="center" shrinkToFit="1"/>
    </xf>
    <xf numFmtId="0" fontId="6" fillId="4" borderId="11" xfId="0" applyFont="1" applyFill="1" applyBorder="1" applyAlignment="1">
      <alignment horizontal="center" vertical="center" wrapText="1"/>
    </xf>
    <xf numFmtId="0" fontId="16" fillId="4" borderId="1" xfId="0" applyFont="1" applyFill="1" applyBorder="1" applyAlignment="1">
      <alignment horizontal="left" vertical="center" wrapText="1"/>
    </xf>
    <xf numFmtId="165" fontId="8" fillId="7" borderId="8" xfId="0" applyNumberFormat="1" applyFont="1" applyFill="1" applyBorder="1" applyAlignment="1">
      <alignment horizontal="center" vertical="center"/>
    </xf>
    <xf numFmtId="166" fontId="0" fillId="4" borderId="1" xfId="0" applyNumberFormat="1" applyFill="1" applyBorder="1" applyAlignment="1">
      <alignment horizontal="center" vertical="center"/>
    </xf>
    <xf numFmtId="165" fontId="8" fillId="17" borderId="9" xfId="0" applyNumberFormat="1" applyFont="1" applyFill="1" applyBorder="1" applyAlignment="1">
      <alignment horizontal="center" vertical="center"/>
    </xf>
    <xf numFmtId="0" fontId="0" fillId="0" borderId="0" xfId="0" applyAlignment="1">
      <alignment shrinkToFit="1"/>
    </xf>
    <xf numFmtId="0" fontId="0" fillId="0" borderId="0" xfId="0" applyAlignment="1">
      <alignment horizontal="left" vertical="top"/>
    </xf>
    <xf numFmtId="166" fontId="0" fillId="0" borderId="0" xfId="0" applyNumberFormat="1"/>
    <xf numFmtId="0" fontId="3" fillId="22" borderId="12" xfId="0" applyFont="1" applyFill="1" applyBorder="1" applyAlignment="1">
      <alignment shrinkToFit="1"/>
    </xf>
    <xf numFmtId="0" fontId="3" fillId="22" borderId="13" xfId="0" applyFont="1" applyFill="1" applyBorder="1"/>
    <xf numFmtId="0" fontId="0" fillId="22" borderId="14" xfId="0" applyFill="1" applyBorder="1"/>
    <xf numFmtId="0" fontId="3" fillId="22" borderId="15" xfId="0" applyFont="1" applyFill="1" applyBorder="1"/>
    <xf numFmtId="0" fontId="3" fillId="22" borderId="16" xfId="0" applyFont="1" applyFill="1" applyBorder="1"/>
    <xf numFmtId="165" fontId="0" fillId="0" borderId="0" xfId="0" applyNumberFormat="1"/>
    <xf numFmtId="165" fontId="0" fillId="0" borderId="0" xfId="0" applyNumberFormat="1" applyAlignment="1">
      <alignment shrinkToFit="1"/>
    </xf>
    <xf numFmtId="166" fontId="0" fillId="23" borderId="17" xfId="0" applyNumberFormat="1" applyFill="1" applyBorder="1" applyAlignment="1">
      <alignment shrinkToFit="1"/>
    </xf>
    <xf numFmtId="166" fontId="0" fillId="0" borderId="0" xfId="0" applyNumberFormat="1" applyAlignment="1">
      <alignment shrinkToFit="1"/>
    </xf>
    <xf numFmtId="165" fontId="0" fillId="23" borderId="20" xfId="0" applyNumberFormat="1" applyFill="1" applyBorder="1" applyAlignment="1">
      <alignment shrinkToFit="1"/>
    </xf>
    <xf numFmtId="167" fontId="0" fillId="23" borderId="23" xfId="0" applyNumberFormat="1" applyFill="1" applyBorder="1" applyAlignment="1">
      <alignment horizontal="right"/>
    </xf>
    <xf numFmtId="0" fontId="0" fillId="0" borderId="0" xfId="0" applyAlignment="1">
      <alignment horizontal="right"/>
    </xf>
    <xf numFmtId="165" fontId="0" fillId="0" borderId="0" xfId="0" applyNumberFormat="1" applyAlignment="1">
      <alignment horizontal="left" vertical="top"/>
    </xf>
    <xf numFmtId="165" fontId="0" fillId="0" borderId="0" xfId="0" applyNumberFormat="1" applyAlignment="1">
      <alignment horizontal="right" shrinkToFit="1"/>
    </xf>
    <xf numFmtId="0" fontId="0" fillId="16" borderId="26" xfId="0" applyFill="1" applyBorder="1" applyAlignment="1">
      <alignment horizontal="left" shrinkToFit="1"/>
    </xf>
    <xf numFmtId="168" fontId="0" fillId="16" borderId="27" xfId="0" applyNumberFormat="1" applyFill="1" applyBorder="1"/>
    <xf numFmtId="166" fontId="0" fillId="0" borderId="0" xfId="0" applyNumberFormat="1" applyAlignment="1">
      <alignment horizontal="left" vertical="top"/>
    </xf>
    <xf numFmtId="166" fontId="8" fillId="7" borderId="9" xfId="0" applyNumberFormat="1" applyFont="1" applyFill="1" applyBorder="1" applyAlignment="1">
      <alignment horizontal="center" vertical="center"/>
    </xf>
    <xf numFmtId="0" fontId="0" fillId="0" borderId="0" xfId="0" applyAlignment="1">
      <alignment horizontal="center"/>
    </xf>
    <xf numFmtId="0" fontId="0" fillId="0" borderId="0" xfId="0" applyAlignment="1">
      <alignment vertical="center" wrapText="1"/>
    </xf>
    <xf numFmtId="0" fontId="17" fillId="0" borderId="0" xfId="2"/>
    <xf numFmtId="0" fontId="17" fillId="0" borderId="0" xfId="2" applyProtection="1">
      <protection locked="0"/>
    </xf>
    <xf numFmtId="0" fontId="18" fillId="27" borderId="0" xfId="4" applyAlignment="1" applyProtection="1">
      <alignment horizontal="center" vertical="center" wrapText="1"/>
    </xf>
    <xf numFmtId="1" fontId="18" fillId="27" borderId="0" xfId="4" applyNumberFormat="1" applyAlignment="1" applyProtection="1">
      <alignment horizontal="center" vertical="center" wrapText="1"/>
    </xf>
    <xf numFmtId="0" fontId="17" fillId="0" borderId="0" xfId="2" applyAlignment="1" applyProtection="1">
      <alignment wrapText="1"/>
      <protection locked="0"/>
    </xf>
    <xf numFmtId="0" fontId="17" fillId="0" borderId="0" xfId="2" applyAlignment="1">
      <alignment wrapText="1"/>
    </xf>
    <xf numFmtId="1" fontId="17" fillId="0" borderId="0" xfId="2" applyNumberFormat="1" applyProtection="1">
      <protection locked="0"/>
    </xf>
    <xf numFmtId="0" fontId="4" fillId="30" borderId="28" xfId="0" applyFont="1" applyFill="1" applyBorder="1" applyAlignment="1">
      <alignment horizontal="center" vertical="center" wrapText="1"/>
    </xf>
    <xf numFmtId="0" fontId="4" fillId="30" borderId="29" xfId="0" applyFont="1" applyFill="1" applyBorder="1" applyAlignment="1">
      <alignment horizontal="center" vertical="center" wrapText="1"/>
    </xf>
    <xf numFmtId="0" fontId="4" fillId="30" borderId="30" xfId="0" applyFont="1" applyFill="1" applyBorder="1" applyAlignment="1">
      <alignment horizontal="center" vertical="center" wrapText="1"/>
    </xf>
    <xf numFmtId="0" fontId="4" fillId="30" borderId="31" xfId="0" applyFont="1" applyFill="1" applyBorder="1" applyAlignment="1">
      <alignment horizontal="center" vertical="center" wrapText="1"/>
    </xf>
    <xf numFmtId="0" fontId="4" fillId="31" borderId="28" xfId="0" applyFont="1" applyFill="1" applyBorder="1" applyAlignment="1">
      <alignment horizontal="center" vertical="center" wrapText="1"/>
    </xf>
    <xf numFmtId="0" fontId="4" fillId="32" borderId="28" xfId="0" applyFont="1" applyFill="1" applyBorder="1" applyAlignment="1">
      <alignment horizontal="center" vertical="center" wrapText="1"/>
    </xf>
    <xf numFmtId="0" fontId="4" fillId="32" borderId="29" xfId="0" applyFont="1" applyFill="1" applyBorder="1" applyAlignment="1">
      <alignment horizontal="center" vertical="center" wrapText="1"/>
    </xf>
    <xf numFmtId="14" fontId="4" fillId="30" borderId="30" xfId="0" applyNumberFormat="1" applyFont="1" applyFill="1" applyBorder="1" applyAlignment="1">
      <alignment horizontal="center" vertical="center" wrapText="1"/>
    </xf>
    <xf numFmtId="0" fontId="4" fillId="31" borderId="31" xfId="0" applyFont="1" applyFill="1" applyBorder="1" applyAlignment="1">
      <alignment horizontal="center" vertical="center" wrapText="1"/>
    </xf>
    <xf numFmtId="0" fontId="0" fillId="33" borderId="28" xfId="0" applyFill="1" applyBorder="1" applyAlignment="1">
      <alignment horizontal="center"/>
    </xf>
    <xf numFmtId="0" fontId="0" fillId="33" borderId="28" xfId="0" applyFill="1" applyBorder="1" applyAlignment="1">
      <alignment horizontal="center" vertical="center"/>
    </xf>
    <xf numFmtId="0" fontId="0" fillId="33" borderId="29" xfId="0" applyFill="1" applyBorder="1" applyAlignment="1">
      <alignment vertical="top" wrapText="1"/>
    </xf>
    <xf numFmtId="0" fontId="0" fillId="33" borderId="32" xfId="0" applyFill="1" applyBorder="1" applyAlignment="1">
      <alignment horizontal="center"/>
    </xf>
    <xf numFmtId="0" fontId="22" fillId="33" borderId="28" xfId="0" applyFont="1" applyFill="1" applyBorder="1" applyAlignment="1">
      <alignment horizontal="center" vertical="top" wrapText="1"/>
    </xf>
    <xf numFmtId="0" fontId="15" fillId="33" borderId="28" xfId="0" applyFont="1" applyFill="1" applyBorder="1" applyAlignment="1">
      <alignment horizontal="center" vertical="top" wrapText="1"/>
    </xf>
    <xf numFmtId="171" fontId="0" fillId="33" borderId="28" xfId="8" applyNumberFormat="1" applyFont="1" applyFill="1" applyBorder="1" applyAlignment="1">
      <alignment horizontal="left" vertical="top" wrapText="1"/>
    </xf>
    <xf numFmtId="171" fontId="0" fillId="16" borderId="28" xfId="8" applyNumberFormat="1" applyFont="1" applyFill="1" applyBorder="1" applyAlignment="1">
      <alignment horizontal="left" vertical="top" wrapText="1"/>
    </xf>
    <xf numFmtId="14" fontId="0" fillId="33" borderId="28" xfId="0" applyNumberFormat="1" applyFill="1" applyBorder="1" applyAlignment="1">
      <alignment horizontal="center" vertical="top" wrapText="1"/>
    </xf>
    <xf numFmtId="14" fontId="0" fillId="16" borderId="28" xfId="0" applyNumberFormat="1" applyFill="1" applyBorder="1" applyAlignment="1">
      <alignment horizontal="center" vertical="top" wrapText="1"/>
    </xf>
    <xf numFmtId="0" fontId="0" fillId="22" borderId="28" xfId="0" applyFill="1" applyBorder="1" applyAlignment="1">
      <alignment horizontal="center" vertical="center"/>
    </xf>
    <xf numFmtId="14" fontId="0" fillId="23" borderId="29" xfId="0" applyNumberFormat="1" applyFill="1" applyBorder="1" applyAlignment="1">
      <alignment horizontal="center" vertical="top" wrapText="1"/>
    </xf>
    <xf numFmtId="14" fontId="0" fillId="33" borderId="30" xfId="0" applyNumberFormat="1" applyFill="1" applyBorder="1" applyAlignment="1">
      <alignment horizontal="center" vertical="top" wrapText="1"/>
    </xf>
    <xf numFmtId="14" fontId="0" fillId="16" borderId="31" xfId="0" applyNumberFormat="1" applyFill="1" applyBorder="1" applyAlignment="1">
      <alignment horizontal="center" vertical="top" wrapText="1"/>
    </xf>
    <xf numFmtId="0" fontId="15" fillId="33" borderId="28" xfId="0" applyFont="1" applyFill="1" applyBorder="1" applyAlignment="1">
      <alignment horizontal="center"/>
    </xf>
    <xf numFmtId="0" fontId="23" fillId="33" borderId="28" xfId="0" applyFont="1" applyFill="1" applyBorder="1" applyAlignment="1">
      <alignment horizontal="left"/>
    </xf>
    <xf numFmtId="0" fontId="15" fillId="33" borderId="32" xfId="0" applyFont="1" applyFill="1" applyBorder="1" applyAlignment="1">
      <alignment horizontal="center"/>
    </xf>
    <xf numFmtId="0" fontId="15" fillId="34" borderId="32" xfId="0" applyFont="1" applyFill="1" applyBorder="1" applyAlignment="1">
      <alignment horizontal="center"/>
    </xf>
    <xf numFmtId="0" fontId="0" fillId="35" borderId="32" xfId="0" applyFill="1" applyBorder="1" applyAlignment="1">
      <alignment horizontal="center"/>
    </xf>
    <xf numFmtId="0" fontId="24" fillId="23" borderId="32" xfId="0" applyFont="1" applyFill="1" applyBorder="1" applyAlignment="1">
      <alignment horizontal="center" vertical="top" wrapText="1"/>
    </xf>
    <xf numFmtId="0" fontId="24" fillId="36" borderId="32" xfId="0" applyFont="1" applyFill="1" applyBorder="1" applyAlignment="1">
      <alignment horizontal="center" vertical="top" wrapText="1"/>
    </xf>
    <xf numFmtId="171" fontId="0" fillId="33" borderId="28" xfId="8" applyNumberFormat="1" applyFont="1" applyFill="1" applyBorder="1" applyAlignment="1">
      <alignment vertical="top" wrapText="1"/>
    </xf>
    <xf numFmtId="171" fontId="25" fillId="33" borderId="28" xfId="0" applyNumberFormat="1" applyFont="1" applyFill="1" applyBorder="1" applyAlignment="1">
      <alignment horizontal="left"/>
    </xf>
    <xf numFmtId="0" fontId="25" fillId="32" borderId="28" xfId="0" applyFont="1" applyFill="1" applyBorder="1" applyAlignment="1">
      <alignment horizontal="left"/>
    </xf>
    <xf numFmtId="0" fontId="25" fillId="33" borderId="28" xfId="0" applyFont="1" applyFill="1" applyBorder="1" applyAlignment="1">
      <alignment horizontal="left"/>
    </xf>
    <xf numFmtId="0" fontId="0" fillId="35" borderId="28" xfId="0" applyFill="1" applyBorder="1" applyAlignment="1">
      <alignment horizontal="center"/>
    </xf>
    <xf numFmtId="0" fontId="0" fillId="35" borderId="28" xfId="0" applyFill="1" applyBorder="1" applyAlignment="1">
      <alignment horizontal="center" vertical="center"/>
    </xf>
    <xf numFmtId="0" fontId="0" fillId="35" borderId="29" xfId="0" applyFill="1" applyBorder="1" applyAlignment="1">
      <alignment vertical="top" wrapText="1"/>
    </xf>
    <xf numFmtId="0" fontId="15" fillId="35" borderId="32" xfId="0" applyFont="1" applyFill="1" applyBorder="1" applyAlignment="1">
      <alignment horizontal="center"/>
    </xf>
    <xf numFmtId="0" fontId="22" fillId="35" borderId="28" xfId="0" applyFont="1" applyFill="1" applyBorder="1" applyAlignment="1">
      <alignment horizontal="center" vertical="top" wrapText="1"/>
    </xf>
    <xf numFmtId="0" fontId="15" fillId="35" borderId="28" xfId="0" applyFont="1" applyFill="1" applyBorder="1" applyAlignment="1">
      <alignment horizontal="center" vertical="top" wrapText="1"/>
    </xf>
    <xf numFmtId="171" fontId="0" fillId="35" borderId="28" xfId="8" applyNumberFormat="1" applyFont="1" applyFill="1" applyBorder="1" applyAlignment="1">
      <alignment vertical="top" wrapText="1"/>
    </xf>
    <xf numFmtId="171" fontId="0" fillId="35" borderId="28" xfId="8" applyNumberFormat="1" applyFont="1" applyFill="1" applyBorder="1" applyAlignment="1">
      <alignment horizontal="left" vertical="top" wrapText="1"/>
    </xf>
    <xf numFmtId="14" fontId="0" fillId="35" borderId="28" xfId="0" applyNumberFormat="1" applyFill="1" applyBorder="1" applyAlignment="1">
      <alignment horizontal="center" vertical="top" wrapText="1"/>
    </xf>
    <xf numFmtId="14" fontId="0" fillId="35" borderId="29" xfId="0" applyNumberFormat="1" applyFill="1" applyBorder="1" applyAlignment="1">
      <alignment horizontal="center" vertical="top" wrapText="1"/>
    </xf>
    <xf numFmtId="14" fontId="0" fillId="35" borderId="30" xfId="0" applyNumberFormat="1" applyFill="1" applyBorder="1" applyAlignment="1">
      <alignment horizontal="center" vertical="top" wrapText="1"/>
    </xf>
    <xf numFmtId="14" fontId="0" fillId="35" borderId="31" xfId="0" applyNumberFormat="1" applyFill="1" applyBorder="1" applyAlignment="1">
      <alignment horizontal="center" vertical="top" wrapText="1"/>
    </xf>
    <xf numFmtId="0" fontId="23" fillId="35" borderId="28" xfId="0" applyFont="1" applyFill="1" applyBorder="1" applyAlignment="1">
      <alignment horizontal="left"/>
    </xf>
    <xf numFmtId="0" fontId="0" fillId="34" borderId="28" xfId="0" applyFill="1" applyBorder="1" applyAlignment="1">
      <alignment horizontal="center"/>
    </xf>
    <xf numFmtId="0" fontId="0" fillId="34" borderId="28" xfId="0" applyFill="1" applyBorder="1" applyAlignment="1">
      <alignment horizontal="center" vertical="center"/>
    </xf>
    <xf numFmtId="0" fontId="0" fillId="34" borderId="29" xfId="0" applyFill="1" applyBorder="1" applyAlignment="1">
      <alignment vertical="top" wrapText="1"/>
    </xf>
    <xf numFmtId="0" fontId="0" fillId="34" borderId="32" xfId="0" applyFill="1" applyBorder="1" applyAlignment="1">
      <alignment horizontal="center"/>
    </xf>
    <xf numFmtId="0" fontId="22" fillId="34" borderId="28" xfId="0" applyFont="1" applyFill="1" applyBorder="1" applyAlignment="1">
      <alignment horizontal="center" vertical="top" wrapText="1"/>
    </xf>
    <xf numFmtId="0" fontId="15" fillId="34" borderId="28" xfId="0" applyFont="1" applyFill="1" applyBorder="1" applyAlignment="1">
      <alignment horizontal="center" vertical="top" wrapText="1"/>
    </xf>
    <xf numFmtId="171" fontId="0" fillId="34" borderId="28" xfId="8" applyNumberFormat="1" applyFont="1" applyFill="1" applyBorder="1" applyAlignment="1">
      <alignment vertical="top" wrapText="1"/>
    </xf>
    <xf numFmtId="14" fontId="0" fillId="34" borderId="28" xfId="0" applyNumberFormat="1" applyFill="1" applyBorder="1" applyAlignment="1">
      <alignment horizontal="center" vertical="top" wrapText="1"/>
    </xf>
    <xf numFmtId="14" fontId="0" fillId="34" borderId="30" xfId="0" applyNumberFormat="1" applyFill="1" applyBorder="1" applyAlignment="1">
      <alignment horizontal="center" vertical="top" wrapText="1"/>
    </xf>
    <xf numFmtId="0" fontId="23" fillId="34" borderId="28" xfId="0" applyFont="1" applyFill="1" applyBorder="1" applyAlignment="1">
      <alignment horizontal="left"/>
    </xf>
    <xf numFmtId="0" fontId="0" fillId="37" borderId="28" xfId="0" applyFill="1" applyBorder="1" applyAlignment="1">
      <alignment horizontal="center"/>
    </xf>
    <xf numFmtId="0" fontId="0" fillId="37" borderId="29" xfId="0" applyFill="1" applyBorder="1" applyAlignment="1">
      <alignment vertical="top" wrapText="1"/>
    </xf>
    <xf numFmtId="14" fontId="0" fillId="25" borderId="28" xfId="0" applyNumberFormat="1" applyFill="1" applyBorder="1" applyAlignment="1">
      <alignment horizontal="center" vertical="top" wrapText="1"/>
    </xf>
    <xf numFmtId="0" fontId="0" fillId="25" borderId="28" xfId="0" applyFill="1" applyBorder="1" applyAlignment="1">
      <alignment horizontal="center" vertical="center"/>
    </xf>
    <xf numFmtId="14" fontId="0" fillId="25" borderId="29" xfId="0" applyNumberFormat="1" applyFill="1" applyBorder="1" applyAlignment="1">
      <alignment horizontal="center" vertical="top" wrapText="1"/>
    </xf>
    <xf numFmtId="0" fontId="23" fillId="33" borderId="28" xfId="0" applyFont="1" applyFill="1" applyBorder="1" applyAlignment="1">
      <alignment horizontal="left" wrapText="1"/>
    </xf>
    <xf numFmtId="171" fontId="0" fillId="0" borderId="0" xfId="0" applyNumberFormat="1"/>
    <xf numFmtId="0" fontId="0" fillId="25" borderId="28" xfId="0" applyFill="1" applyBorder="1" applyAlignment="1">
      <alignment horizontal="center"/>
    </xf>
    <xf numFmtId="0" fontId="4" fillId="30" borderId="33" xfId="0" applyFont="1" applyFill="1" applyBorder="1" applyAlignment="1">
      <alignment horizontal="center" vertical="center" wrapText="1"/>
    </xf>
    <xf numFmtId="0" fontId="23" fillId="21" borderId="33" xfId="0" applyFont="1" applyFill="1" applyBorder="1" applyAlignment="1">
      <alignment horizontal="left"/>
    </xf>
    <xf numFmtId="0" fontId="26" fillId="0" borderId="0" xfId="9" applyFont="1"/>
    <xf numFmtId="0" fontId="26" fillId="0" borderId="0" xfId="9" applyFont="1" applyAlignment="1">
      <alignment horizontal="left" wrapText="1"/>
    </xf>
    <xf numFmtId="0" fontId="26" fillId="0" borderId="56" xfId="9" applyFont="1" applyBorder="1" applyAlignment="1">
      <alignment vertical="top" wrapText="1"/>
    </xf>
    <xf numFmtId="0" fontId="26" fillId="0" borderId="57" xfId="9" applyFont="1" applyBorder="1" applyAlignment="1">
      <alignment vertical="top" wrapText="1"/>
    </xf>
    <xf numFmtId="0" fontId="26" fillId="0" borderId="59" xfId="9" applyFont="1" applyBorder="1" applyAlignment="1">
      <alignment vertical="top" wrapText="1"/>
    </xf>
    <xf numFmtId="0" fontId="26" fillId="0" borderId="39" xfId="9" applyFont="1" applyBorder="1" applyAlignment="1">
      <alignment vertical="top" wrapText="1"/>
    </xf>
    <xf numFmtId="0" fontId="26" fillId="0" borderId="40" xfId="9" applyFont="1" applyBorder="1" applyAlignment="1">
      <alignment vertical="top" wrapText="1"/>
    </xf>
    <xf numFmtId="0" fontId="26" fillId="0" borderId="47" xfId="9" applyFont="1" applyBorder="1" applyAlignment="1">
      <alignment vertical="top" wrapText="1"/>
    </xf>
    <xf numFmtId="0" fontId="26" fillId="0" borderId="48" xfId="9" applyFont="1" applyBorder="1" applyAlignment="1">
      <alignment vertical="top" wrapText="1"/>
    </xf>
    <xf numFmtId="0" fontId="26" fillId="0" borderId="53" xfId="9" applyFont="1" applyBorder="1" applyAlignment="1">
      <alignment vertical="top" wrapText="1"/>
    </xf>
    <xf numFmtId="0" fontId="26" fillId="0" borderId="42" xfId="9" applyFont="1" applyBorder="1" applyAlignment="1">
      <alignment vertical="top" wrapText="1"/>
    </xf>
    <xf numFmtId="0" fontId="26" fillId="0" borderId="43" xfId="9" applyFont="1" applyBorder="1" applyAlignment="1">
      <alignment vertical="top" wrapText="1"/>
    </xf>
    <xf numFmtId="0" fontId="26" fillId="46" borderId="0" xfId="9" applyFont="1" applyFill="1" applyAlignment="1">
      <alignment horizontal="left" wrapText="1"/>
    </xf>
    <xf numFmtId="0" fontId="26" fillId="0" borderId="54" xfId="9" applyFont="1" applyBorder="1" applyAlignment="1">
      <alignment vertical="top" wrapText="1"/>
    </xf>
    <xf numFmtId="0" fontId="26" fillId="0" borderId="55" xfId="9" applyFont="1" applyBorder="1" applyAlignment="1">
      <alignment vertical="top" wrapText="1"/>
    </xf>
    <xf numFmtId="0" fontId="0" fillId="48" borderId="1" xfId="0" applyFill="1" applyBorder="1" applyAlignment="1">
      <alignment horizontal="center" vertical="center"/>
    </xf>
    <xf numFmtId="0" fontId="17" fillId="14" borderId="0" xfId="2" applyFill="1" applyProtection="1">
      <protection locked="0"/>
    </xf>
    <xf numFmtId="0" fontId="17" fillId="14" borderId="0" xfId="2" applyFill="1"/>
    <xf numFmtId="0" fontId="0" fillId="11" borderId="1" xfId="0" applyFill="1" applyBorder="1" applyAlignment="1">
      <alignment horizontal="left" vertical="center"/>
    </xf>
    <xf numFmtId="3" fontId="18" fillId="27" borderId="0" xfId="4" applyNumberFormat="1" applyAlignment="1" applyProtection="1">
      <alignment horizontal="center" vertical="center" wrapText="1"/>
    </xf>
    <xf numFmtId="3" fontId="17" fillId="0" borderId="0" xfId="2" applyNumberFormat="1" applyProtection="1">
      <protection locked="0"/>
    </xf>
    <xf numFmtId="166" fontId="8" fillId="25" borderId="8" xfId="0" applyNumberFormat="1" applyFont="1" applyFill="1" applyBorder="1" applyAlignment="1">
      <alignment horizontal="center" vertical="center"/>
    </xf>
    <xf numFmtId="0" fontId="17" fillId="47" borderId="0" xfId="2" applyFill="1" applyProtection="1">
      <protection locked="0"/>
    </xf>
    <xf numFmtId="0" fontId="17" fillId="47" borderId="0" xfId="2" applyFill="1"/>
    <xf numFmtId="3" fontId="17" fillId="47" borderId="0" xfId="2" applyNumberFormat="1" applyFill="1" applyProtection="1">
      <protection locked="0"/>
    </xf>
    <xf numFmtId="3" fontId="17" fillId="47" borderId="0" xfId="2" applyNumberFormat="1" applyFill="1"/>
    <xf numFmtId="0" fontId="0" fillId="47" borderId="1" xfId="0" applyFill="1" applyBorder="1" applyAlignment="1">
      <alignment horizontal="center" vertical="center"/>
    </xf>
    <xf numFmtId="166" fontId="8" fillId="47" borderId="8" xfId="0" applyNumberFormat="1" applyFont="1" applyFill="1" applyBorder="1" applyAlignment="1">
      <alignment horizontal="center" vertical="center"/>
    </xf>
    <xf numFmtId="3" fontId="0" fillId="0" borderId="0" xfId="0" applyNumberFormat="1"/>
    <xf numFmtId="0" fontId="0" fillId="0" borderId="0" xfId="0" pivotButton="1"/>
    <xf numFmtId="0" fontId="39" fillId="0" borderId="0" xfId="0" applyFont="1" applyAlignment="1">
      <alignment horizontal="center" vertical="center"/>
    </xf>
    <xf numFmtId="0" fontId="39" fillId="25" borderId="0" xfId="0" applyFont="1" applyFill="1" applyAlignment="1">
      <alignment horizontal="center" vertical="center"/>
    </xf>
    <xf numFmtId="0" fontId="39" fillId="0" borderId="0" xfId="0" applyFont="1"/>
    <xf numFmtId="0" fontId="39" fillId="25" borderId="0" xfId="0" applyFont="1" applyFill="1"/>
    <xf numFmtId="165" fontId="39" fillId="0" borderId="0" xfId="0" applyNumberFormat="1" applyFont="1" applyAlignment="1">
      <alignment horizontal="right" shrinkToFit="1"/>
    </xf>
    <xf numFmtId="165" fontId="39" fillId="25" borderId="0" xfId="0" applyNumberFormat="1" applyFont="1" applyFill="1" applyAlignment="1">
      <alignment horizontal="right" shrinkToFit="1"/>
    </xf>
    <xf numFmtId="3" fontId="39" fillId="0" borderId="0" xfId="0" applyNumberFormat="1" applyFont="1" applyAlignment="1">
      <alignment wrapText="1"/>
    </xf>
    <xf numFmtId="3" fontId="39" fillId="0" borderId="0" xfId="0" applyNumberFormat="1" applyFont="1"/>
    <xf numFmtId="0" fontId="39" fillId="0" borderId="0" xfId="0" applyFont="1" applyAlignment="1">
      <alignment horizontal="left" vertical="top"/>
    </xf>
    <xf numFmtId="0" fontId="39" fillId="0" borderId="0" xfId="0" applyFont="1" applyAlignment="1">
      <alignment vertical="center" wrapText="1"/>
    </xf>
    <xf numFmtId="0" fontId="39" fillId="25" borderId="0" xfId="0" applyFont="1" applyFill="1" applyAlignment="1">
      <alignment vertical="center" wrapText="1"/>
    </xf>
    <xf numFmtId="166" fontId="39" fillId="23" borderId="17" xfId="0" applyNumberFormat="1" applyFont="1" applyFill="1" applyBorder="1" applyAlignment="1">
      <alignment shrinkToFit="1"/>
    </xf>
    <xf numFmtId="3" fontId="39" fillId="0" borderId="0" xfId="0" applyNumberFormat="1" applyFont="1" applyAlignment="1">
      <alignment wrapText="1" shrinkToFit="1"/>
    </xf>
    <xf numFmtId="3" fontId="39" fillId="0" borderId="0" xfId="0" applyNumberFormat="1" applyFont="1" applyAlignment="1">
      <alignment shrinkToFit="1"/>
    </xf>
    <xf numFmtId="0" fontId="39" fillId="25" borderId="0" xfId="0" applyFont="1" applyFill="1" applyAlignment="1">
      <alignment horizontal="left" vertical="top"/>
    </xf>
    <xf numFmtId="3" fontId="39" fillId="25" borderId="0" xfId="0" applyNumberFormat="1" applyFont="1" applyFill="1"/>
    <xf numFmtId="3" fontId="39" fillId="25" borderId="0" xfId="0" applyNumberFormat="1" applyFont="1" applyFill="1" applyAlignment="1">
      <alignment wrapText="1"/>
    </xf>
    <xf numFmtId="0" fontId="39" fillId="25" borderId="0" xfId="0" applyFont="1" applyFill="1" applyAlignment="1">
      <alignment horizontal="center" vertical="center" wrapText="1"/>
    </xf>
    <xf numFmtId="3" fontId="0" fillId="0" borderId="0" xfId="0" applyNumberFormat="1" applyAlignment="1">
      <alignment vertical="center" wrapText="1"/>
    </xf>
    <xf numFmtId="0" fontId="0" fillId="0" borderId="0" xfId="0" applyAlignment="1">
      <alignment vertical="center"/>
    </xf>
    <xf numFmtId="0" fontId="4" fillId="2" borderId="66" xfId="0" applyFont="1" applyFill="1" applyBorder="1" applyAlignment="1">
      <alignment horizontal="center" vertical="center" shrinkToFit="1"/>
    </xf>
    <xf numFmtId="0" fontId="6" fillId="4" borderId="66" xfId="0" applyFont="1" applyFill="1" applyBorder="1" applyAlignment="1">
      <alignment horizontal="left" vertical="center" wrapText="1"/>
    </xf>
    <xf numFmtId="0" fontId="0" fillId="18" borderId="65" xfId="0" applyFill="1" applyBorder="1" applyAlignment="1">
      <alignment horizontal="center" vertical="center" shrinkToFit="1"/>
    </xf>
    <xf numFmtId="165" fontId="0" fillId="23" borderId="67" xfId="0" applyNumberFormat="1" applyFill="1" applyBorder="1" applyAlignment="1">
      <alignment horizontal="right" shrinkToFit="1"/>
    </xf>
    <xf numFmtId="0" fontId="0" fillId="8" borderId="65" xfId="0" applyFill="1" applyBorder="1" applyAlignment="1">
      <alignment horizontal="center" vertical="center" shrinkToFit="1"/>
    </xf>
    <xf numFmtId="0" fontId="0" fillId="21" borderId="65" xfId="0" applyFill="1" applyBorder="1" applyAlignment="1">
      <alignment horizontal="center" vertical="center" shrinkToFit="1"/>
    </xf>
    <xf numFmtId="0" fontId="0" fillId="16" borderId="65" xfId="0" applyFill="1" applyBorder="1" applyAlignment="1">
      <alignment horizontal="center" vertical="center" shrinkToFit="1"/>
    </xf>
    <xf numFmtId="0" fontId="0" fillId="24" borderId="65" xfId="0" applyFill="1" applyBorder="1" applyAlignment="1">
      <alignment horizontal="center" vertical="center" shrinkToFit="1"/>
    </xf>
    <xf numFmtId="0" fontId="0" fillId="5" borderId="71" xfId="0" applyFill="1" applyBorder="1" applyAlignment="1">
      <alignment horizontal="center" vertical="center" shrinkToFit="1"/>
    </xf>
    <xf numFmtId="0" fontId="0" fillId="23" borderId="72" xfId="0" applyFill="1" applyBorder="1"/>
    <xf numFmtId="165" fontId="0" fillId="23" borderId="73" xfId="0" applyNumberFormat="1" applyFill="1" applyBorder="1" applyAlignment="1">
      <alignment horizontal="right" shrinkToFit="1"/>
    </xf>
    <xf numFmtId="0" fontId="0" fillId="9" borderId="68" xfId="0" applyFill="1" applyBorder="1" applyAlignment="1">
      <alignment horizontal="center" vertical="center" shrinkToFit="1"/>
    </xf>
    <xf numFmtId="0" fontId="0" fillId="23" borderId="69" xfId="0" applyFill="1" applyBorder="1" applyAlignment="1">
      <alignment horizontal="right" shrinkToFit="1"/>
    </xf>
    <xf numFmtId="0" fontId="0" fillId="23" borderId="69" xfId="0" applyFill="1" applyBorder="1"/>
    <xf numFmtId="165" fontId="0" fillId="23" borderId="70" xfId="0" applyNumberFormat="1" applyFill="1" applyBorder="1" applyAlignment="1">
      <alignment horizontal="right" shrinkToFit="1"/>
    </xf>
    <xf numFmtId="0" fontId="39" fillId="25" borderId="66" xfId="0" applyFont="1" applyFill="1" applyBorder="1" applyAlignment="1">
      <alignment horizontal="left" vertical="center" wrapText="1"/>
    </xf>
    <xf numFmtId="0" fontId="39" fillId="25" borderId="66" xfId="0" applyFont="1" applyFill="1" applyBorder="1" applyAlignment="1">
      <alignment horizontal="center" vertical="center"/>
    </xf>
    <xf numFmtId="0" fontId="39" fillId="25" borderId="66" xfId="0" applyFont="1" applyFill="1" applyBorder="1" applyAlignment="1">
      <alignment horizontal="center" vertical="center" wrapText="1"/>
    </xf>
    <xf numFmtId="0" fontId="39" fillId="25" borderId="66" xfId="0" applyFont="1" applyFill="1" applyBorder="1" applyAlignment="1">
      <alignment horizontal="center" vertical="center" shrinkToFit="1"/>
    </xf>
    <xf numFmtId="0" fontId="0" fillId="4" borderId="66" xfId="0" applyFill="1" applyBorder="1" applyAlignment="1">
      <alignment horizontal="left" vertical="center" wrapText="1"/>
    </xf>
    <xf numFmtId="0" fontId="11" fillId="4" borderId="66" xfId="0" applyFont="1" applyFill="1" applyBorder="1" applyAlignment="1">
      <alignment horizontal="left" vertical="center" wrapText="1"/>
    </xf>
    <xf numFmtId="0" fontId="13" fillId="4" borderId="66" xfId="0" applyFont="1" applyFill="1" applyBorder="1" applyAlignment="1">
      <alignment horizontal="left" vertical="center" wrapText="1"/>
    </xf>
    <xf numFmtId="0" fontId="14" fillId="4" borderId="66" xfId="0" applyFont="1" applyFill="1" applyBorder="1" applyAlignment="1">
      <alignment horizontal="left" vertical="center" wrapText="1"/>
    </xf>
    <xf numFmtId="0" fontId="0" fillId="23" borderId="66" xfId="0" applyFill="1" applyBorder="1" applyAlignment="1">
      <alignment horizontal="right" shrinkToFit="1"/>
    </xf>
    <xf numFmtId="0" fontId="0" fillId="23" borderId="66" xfId="0" applyFill="1" applyBorder="1"/>
    <xf numFmtId="0" fontId="25" fillId="2" borderId="66" xfId="0" applyFont="1" applyFill="1" applyBorder="1" applyAlignment="1">
      <alignment horizontal="center" vertical="center" shrinkToFit="1"/>
    </xf>
    <xf numFmtId="0" fontId="25" fillId="2" borderId="66" xfId="0" applyFont="1" applyFill="1" applyBorder="1" applyAlignment="1">
      <alignment horizontal="center" vertical="center" wrapText="1" shrinkToFit="1"/>
    </xf>
    <xf numFmtId="3" fontId="25" fillId="3" borderId="66" xfId="0" applyNumberFormat="1" applyFont="1" applyFill="1" applyBorder="1" applyAlignment="1">
      <alignment horizontal="center" vertical="center" wrapText="1" shrinkToFit="1"/>
    </xf>
    <xf numFmtId="0" fontId="39" fillId="49" borderId="66" xfId="0" applyFont="1" applyFill="1" applyBorder="1" applyAlignment="1">
      <alignment horizontal="center" vertical="center"/>
    </xf>
    <xf numFmtId="180" fontId="39" fillId="25" borderId="66" xfId="0" applyNumberFormat="1" applyFont="1" applyFill="1" applyBorder="1" applyAlignment="1">
      <alignment horizontal="center" vertical="center"/>
    </xf>
    <xf numFmtId="179" fontId="39" fillId="25" borderId="66" xfId="0" applyNumberFormat="1" applyFont="1" applyFill="1" applyBorder="1" applyAlignment="1">
      <alignment vertical="center" shrinkToFit="1"/>
    </xf>
    <xf numFmtId="0" fontId="41" fillId="25" borderId="66" xfId="0" applyFont="1" applyFill="1" applyBorder="1" applyAlignment="1">
      <alignment horizontal="center" vertical="center" wrapText="1"/>
    </xf>
    <xf numFmtId="49" fontId="19" fillId="0" borderId="66" xfId="5" applyBorder="1" applyAlignment="1" applyProtection="1">
      <alignment horizontal="left" vertical="center" wrapText="1"/>
      <protection locked="0"/>
    </xf>
    <xf numFmtId="0" fontId="20" fillId="0" borderId="66" xfId="2" applyFont="1" applyBorder="1" applyAlignment="1">
      <alignment horizontal="left" vertical="center" wrapText="1"/>
    </xf>
    <xf numFmtId="49" fontId="19" fillId="0" borderId="66" xfId="5" applyBorder="1" applyProtection="1">
      <alignment horizontal="left" vertical="center"/>
      <protection locked="0"/>
    </xf>
    <xf numFmtId="0" fontId="19" fillId="0" borderId="66" xfId="5" applyNumberFormat="1" applyBorder="1" applyProtection="1">
      <alignment horizontal="left" vertical="center"/>
      <protection locked="0"/>
    </xf>
    <xf numFmtId="169" fontId="0" fillId="0" borderId="66" xfId="6" applyFont="1" applyBorder="1" applyAlignment="1" applyProtection="1">
      <alignment vertical="center"/>
      <protection locked="0"/>
    </xf>
    <xf numFmtId="3" fontId="0" fillId="0" borderId="66" xfId="6" applyNumberFormat="1" applyFont="1" applyBorder="1" applyAlignment="1" applyProtection="1">
      <alignment vertical="center"/>
      <protection locked="0"/>
    </xf>
    <xf numFmtId="0" fontId="17" fillId="0" borderId="66" xfId="2" applyBorder="1" applyAlignment="1" applyProtection="1">
      <alignment vertical="center"/>
      <protection locked="0"/>
    </xf>
    <xf numFmtId="49" fontId="21" fillId="0" borderId="66" xfId="7" applyNumberFormat="1" applyBorder="1" applyAlignment="1" applyProtection="1">
      <alignment horizontal="left" vertical="center" wrapText="1"/>
      <protection locked="0"/>
    </xf>
    <xf numFmtId="0" fontId="19" fillId="28" borderId="66" xfId="5" applyNumberFormat="1" applyFill="1" applyBorder="1" applyProtection="1">
      <alignment horizontal="left" vertical="center"/>
      <protection locked="0"/>
    </xf>
    <xf numFmtId="49" fontId="19" fillId="0" borderId="66" xfId="5" applyFill="1" applyBorder="1" applyAlignment="1" applyProtection="1">
      <alignment horizontal="left" vertical="center" wrapText="1"/>
      <protection locked="0"/>
    </xf>
    <xf numFmtId="49" fontId="19" fillId="47" borderId="66" xfId="5" applyFill="1" applyBorder="1" applyAlignment="1" applyProtection="1">
      <alignment horizontal="left" vertical="center" wrapText="1"/>
      <protection locked="0"/>
    </xf>
    <xf numFmtId="0" fontId="20" fillId="47" borderId="66" xfId="2" applyFont="1" applyFill="1" applyBorder="1" applyAlignment="1">
      <alignment horizontal="left" vertical="center" wrapText="1"/>
    </xf>
    <xf numFmtId="169" fontId="0" fillId="47" borderId="66" xfId="6" applyFont="1" applyFill="1" applyBorder="1" applyAlignment="1" applyProtection="1">
      <alignment vertical="center"/>
      <protection locked="0"/>
    </xf>
    <xf numFmtId="3" fontId="0" fillId="47" borderId="66" xfId="6" applyNumberFormat="1" applyFont="1" applyFill="1" applyBorder="1" applyAlignment="1" applyProtection="1">
      <alignment vertical="center"/>
      <protection locked="0"/>
    </xf>
    <xf numFmtId="49" fontId="19" fillId="47" borderId="66" xfId="5" applyFill="1" applyBorder="1" applyProtection="1">
      <alignment horizontal="left" vertical="center"/>
      <protection locked="0"/>
    </xf>
    <xf numFmtId="0" fontId="17" fillId="47" borderId="66" xfId="2" applyFill="1" applyBorder="1" applyAlignment="1" applyProtection="1">
      <alignment vertical="center"/>
      <protection locked="0"/>
    </xf>
    <xf numFmtId="49" fontId="21" fillId="47" borderId="66" xfId="7" applyNumberFormat="1" applyFill="1" applyBorder="1" applyAlignment="1" applyProtection="1">
      <alignment horizontal="left" vertical="center" wrapText="1"/>
      <protection locked="0"/>
    </xf>
    <xf numFmtId="0" fontId="17" fillId="0" borderId="66" xfId="2" applyBorder="1"/>
    <xf numFmtId="49" fontId="19" fillId="14" borderId="66" xfId="5" applyFill="1" applyBorder="1" applyAlignment="1" applyProtection="1">
      <alignment horizontal="left" vertical="center" wrapText="1"/>
      <protection locked="0"/>
    </xf>
    <xf numFmtId="169" fontId="0" fillId="14" borderId="66" xfId="6" applyFont="1" applyFill="1" applyBorder="1" applyAlignment="1" applyProtection="1">
      <alignment vertical="center"/>
      <protection locked="0"/>
    </xf>
    <xf numFmtId="49" fontId="19" fillId="14" borderId="66" xfId="5" applyFill="1" applyBorder="1" applyProtection="1">
      <alignment horizontal="left" vertical="center"/>
      <protection locked="0"/>
    </xf>
    <xf numFmtId="3" fontId="17" fillId="47" borderId="66" xfId="2" applyNumberFormat="1" applyFill="1" applyBorder="1" applyAlignment="1" applyProtection="1">
      <alignment vertical="center"/>
      <protection locked="0"/>
    </xf>
    <xf numFmtId="0" fontId="17" fillId="14" borderId="66" xfId="2" applyFill="1" applyBorder="1" applyAlignment="1" applyProtection="1">
      <alignment vertical="center"/>
      <protection locked="0"/>
    </xf>
    <xf numFmtId="49" fontId="21" fillId="14" borderId="66" xfId="7" applyNumberFormat="1" applyFill="1" applyBorder="1" applyAlignment="1" applyProtection="1">
      <alignment horizontal="left" vertical="center" wrapText="1"/>
      <protection locked="0"/>
    </xf>
    <xf numFmtId="3" fontId="0" fillId="14" borderId="66" xfId="6" applyNumberFormat="1" applyFont="1" applyFill="1" applyBorder="1" applyAlignment="1" applyProtection="1">
      <alignment vertical="center"/>
      <protection locked="0"/>
    </xf>
    <xf numFmtId="0" fontId="19" fillId="0" borderId="66" xfId="5" applyNumberFormat="1" applyFill="1" applyBorder="1" applyProtection="1">
      <alignment horizontal="left" vertical="center"/>
      <protection locked="0"/>
    </xf>
    <xf numFmtId="49" fontId="19" fillId="29" borderId="66" xfId="5" applyFill="1" applyBorder="1" applyAlignment="1" applyProtection="1">
      <alignment horizontal="left" vertical="center" wrapText="1"/>
      <protection locked="0"/>
    </xf>
    <xf numFmtId="1" fontId="25" fillId="3" borderId="66" xfId="0" applyNumberFormat="1" applyFont="1" applyFill="1" applyBorder="1" applyAlignment="1">
      <alignment horizontal="center" vertical="center" wrapText="1" shrinkToFit="1"/>
    </xf>
    <xf numFmtId="3" fontId="0" fillId="0" borderId="0" xfId="0" applyNumberFormat="1" applyAlignment="1">
      <alignment horizontal="center" vertical="center"/>
    </xf>
    <xf numFmtId="0" fontId="0" fillId="0" borderId="0" xfId="0" applyAlignment="1">
      <alignment horizontal="center" vertical="center" wrapText="1"/>
    </xf>
    <xf numFmtId="0" fontId="3" fillId="50" borderId="0" xfId="0" applyFont="1" applyFill="1" applyAlignment="1">
      <alignment horizontal="center" vertical="center" wrapText="1"/>
    </xf>
    <xf numFmtId="3" fontId="3" fillId="50" borderId="0" xfId="0" applyNumberFormat="1" applyFont="1" applyFill="1" applyAlignment="1">
      <alignment horizontal="center" vertical="center" wrapText="1"/>
    </xf>
    <xf numFmtId="0" fontId="43" fillId="0" borderId="0" xfId="0" applyFont="1" applyAlignment="1">
      <alignment vertical="center" wrapText="1"/>
    </xf>
    <xf numFmtId="3" fontId="43" fillId="0" borderId="0" xfId="0" applyNumberFormat="1" applyFont="1" applyAlignment="1">
      <alignment horizontal="center" vertical="center"/>
    </xf>
    <xf numFmtId="0" fontId="43" fillId="0" borderId="0" xfId="0" applyFont="1" applyAlignment="1">
      <alignment horizontal="center" vertical="center"/>
    </xf>
    <xf numFmtId="180" fontId="39" fillId="25" borderId="0" xfId="0" applyNumberFormat="1" applyFont="1" applyFill="1" applyAlignment="1">
      <alignment horizontal="center" vertical="center"/>
    </xf>
    <xf numFmtId="0" fontId="39" fillId="25" borderId="0" xfId="0" applyFont="1" applyFill="1" applyAlignment="1">
      <alignment horizontal="center" vertical="center" shrinkToFit="1"/>
    </xf>
    <xf numFmtId="3" fontId="39" fillId="25" borderId="0" xfId="0" applyNumberFormat="1" applyFont="1" applyFill="1" applyAlignment="1">
      <alignment wrapText="1" shrinkToFit="1"/>
    </xf>
    <xf numFmtId="3" fontId="39" fillId="25" borderId="0" xfId="0" applyNumberFormat="1" applyFont="1" applyFill="1" applyAlignment="1">
      <alignment shrinkToFit="1"/>
    </xf>
    <xf numFmtId="0" fontId="41" fillId="25" borderId="66" xfId="0" applyFont="1" applyFill="1" applyBorder="1" applyAlignment="1">
      <alignment horizontal="center" vertical="center"/>
    </xf>
    <xf numFmtId="0" fontId="40" fillId="25" borderId="0" xfId="0" applyFont="1" applyFill="1"/>
    <xf numFmtId="0" fontId="39" fillId="25" borderId="0" xfId="0" applyFont="1" applyFill="1" applyAlignment="1">
      <alignment horizontal="left"/>
    </xf>
    <xf numFmtId="0" fontId="39" fillId="25" borderId="0" xfId="0" applyFont="1" applyFill="1" applyAlignment="1">
      <alignment horizontal="right" shrinkToFit="1"/>
    </xf>
    <xf numFmtId="0" fontId="40" fillId="25" borderId="0" xfId="0" applyFont="1" applyFill="1" applyAlignment="1">
      <alignment shrinkToFit="1"/>
    </xf>
    <xf numFmtId="0" fontId="42" fillId="51" borderId="66" xfId="0" applyFont="1" applyFill="1" applyBorder="1" applyAlignment="1">
      <alignment horizontal="center" vertical="center" wrapText="1"/>
    </xf>
    <xf numFmtId="0" fontId="0" fillId="4" borderId="74" xfId="0" applyFill="1" applyBorder="1" applyAlignment="1">
      <alignment horizontal="left" vertical="center" wrapText="1"/>
    </xf>
    <xf numFmtId="180" fontId="41" fillId="25" borderId="66" xfId="0" applyNumberFormat="1" applyFont="1" applyFill="1" applyBorder="1" applyAlignment="1">
      <alignment horizontal="center" vertical="center"/>
    </xf>
    <xf numFmtId="0" fontId="39" fillId="49" borderId="0" xfId="0" applyFont="1" applyFill="1" applyAlignment="1">
      <alignment horizontal="center" vertical="center"/>
    </xf>
    <xf numFmtId="0" fontId="39" fillId="25" borderId="0" xfId="0" applyFont="1" applyFill="1" applyAlignment="1">
      <alignment horizontal="center" wrapText="1"/>
    </xf>
    <xf numFmtId="0" fontId="39" fillId="25" borderId="0" xfId="0" applyFont="1" applyFill="1" applyAlignment="1">
      <alignment horizontal="left" wrapText="1"/>
    </xf>
    <xf numFmtId="0" fontId="39" fillId="0" borderId="0" xfId="0" applyFont="1" applyAlignment="1">
      <alignment horizontal="center" wrapText="1"/>
    </xf>
    <xf numFmtId="0" fontId="39" fillId="25" borderId="0" xfId="0" applyFont="1" applyFill="1" applyAlignment="1">
      <alignment wrapText="1"/>
    </xf>
    <xf numFmtId="0" fontId="42" fillId="51" borderId="75" xfId="0" applyFont="1" applyFill="1" applyBorder="1" applyAlignment="1">
      <alignment horizontal="center" vertical="center" wrapText="1"/>
    </xf>
    <xf numFmtId="0" fontId="29" fillId="0" borderId="0" xfId="9" applyFont="1" applyAlignment="1">
      <alignment vertical="center" wrapText="1" readingOrder="1"/>
    </xf>
    <xf numFmtId="0" fontId="26" fillId="0" borderId="0" xfId="9" applyFont="1" applyAlignment="1"/>
    <xf numFmtId="0" fontId="33" fillId="0" borderId="0" xfId="9" applyFont="1" applyAlignment="1">
      <alignment vertical="top" wrapText="1" readingOrder="1"/>
    </xf>
    <xf numFmtId="0" fontId="28" fillId="43" borderId="44" xfId="9" applyFont="1" applyFill="1" applyBorder="1" applyAlignment="1">
      <alignment horizontal="center" vertical="center" wrapText="1" readingOrder="1"/>
    </xf>
    <xf numFmtId="0" fontId="26" fillId="39" borderId="45" xfId="9" applyFont="1" applyFill="1" applyBorder="1" applyAlignment="1">
      <alignment vertical="top" wrapText="1"/>
    </xf>
    <xf numFmtId="0" fontId="26" fillId="39" borderId="46" xfId="9" applyFont="1" applyFill="1" applyBorder="1" applyAlignment="1">
      <alignment vertical="top" wrapText="1"/>
    </xf>
    <xf numFmtId="0" fontId="27" fillId="43" borderId="44" xfId="9" applyFont="1" applyFill="1" applyBorder="1" applyAlignment="1">
      <alignment vertical="center" wrapText="1" readingOrder="1"/>
    </xf>
    <xf numFmtId="0" fontId="27" fillId="39" borderId="44" xfId="9" applyFont="1" applyFill="1" applyBorder="1" applyAlignment="1">
      <alignment vertical="center" wrapText="1" readingOrder="1"/>
    </xf>
    <xf numFmtId="0" fontId="26" fillId="0" borderId="45" xfId="9" applyFont="1" applyBorder="1" applyAlignment="1">
      <alignment vertical="top" wrapText="1"/>
    </xf>
    <xf numFmtId="0" fontId="26" fillId="0" borderId="46" xfId="9" applyFont="1" applyBorder="1" applyAlignment="1">
      <alignment vertical="top" wrapText="1"/>
    </xf>
    <xf numFmtId="0" fontId="27" fillId="39" borderId="44" xfId="9" applyFont="1" applyFill="1" applyBorder="1" applyAlignment="1">
      <alignment vertical="top" wrapText="1" readingOrder="1"/>
    </xf>
    <xf numFmtId="0" fontId="26" fillId="0" borderId="47" xfId="9" applyFont="1" applyBorder="1" applyAlignment="1">
      <alignment vertical="top" wrapText="1"/>
    </xf>
    <xf numFmtId="0" fontId="26" fillId="0" borderId="48" xfId="9" applyFont="1" applyBorder="1" applyAlignment="1">
      <alignment vertical="top" wrapText="1"/>
    </xf>
    <xf numFmtId="0" fontId="26" fillId="39" borderId="52" xfId="9" applyFont="1" applyFill="1" applyBorder="1" applyAlignment="1">
      <alignment vertical="top" wrapText="1"/>
    </xf>
    <xf numFmtId="0" fontId="26" fillId="0" borderId="53" xfId="9" applyFont="1" applyBorder="1" applyAlignment="1">
      <alignment vertical="top" wrapText="1"/>
    </xf>
    <xf numFmtId="0" fontId="26" fillId="39" borderId="58" xfId="9" applyFont="1" applyFill="1" applyBorder="1" applyAlignment="1">
      <alignment vertical="top" wrapText="1"/>
    </xf>
    <xf numFmtId="0" fontId="26" fillId="0" borderId="42" xfId="9" applyFont="1" applyBorder="1" applyAlignment="1">
      <alignment vertical="top" wrapText="1"/>
    </xf>
    <xf numFmtId="0" fontId="26" fillId="0" borderId="43" xfId="9" applyFont="1" applyBorder="1" applyAlignment="1">
      <alignment vertical="top" wrapText="1"/>
    </xf>
    <xf numFmtId="0" fontId="27" fillId="42" borderId="44" xfId="9" applyFont="1" applyFill="1" applyBorder="1" applyAlignment="1">
      <alignment vertical="center" wrapText="1" readingOrder="1"/>
    </xf>
    <xf numFmtId="0" fontId="28" fillId="39" borderId="44" xfId="9" applyFont="1" applyFill="1" applyBorder="1" applyAlignment="1">
      <alignment horizontal="center" vertical="center" wrapText="1" readingOrder="1"/>
    </xf>
    <xf numFmtId="0" fontId="38" fillId="0" borderId="0" xfId="9" applyFont="1" applyAlignment="1">
      <alignment vertical="top" wrapText="1" readingOrder="1"/>
    </xf>
    <xf numFmtId="0" fontId="28" fillId="42" borderId="44" xfId="9" applyFont="1" applyFill="1" applyBorder="1" applyAlignment="1">
      <alignment horizontal="center" vertical="center" wrapText="1" readingOrder="1"/>
    </xf>
    <xf numFmtId="0" fontId="37" fillId="41" borderId="44" xfId="9" applyFont="1" applyFill="1" applyBorder="1" applyAlignment="1">
      <alignment horizontal="center" vertical="center" wrapText="1" readingOrder="1"/>
    </xf>
    <xf numFmtId="0" fontId="26" fillId="41" borderId="45" xfId="9" applyFont="1" applyFill="1" applyBorder="1" applyAlignment="1">
      <alignment vertical="top" wrapText="1"/>
    </xf>
    <xf numFmtId="0" fontId="26" fillId="41" borderId="46" xfId="9" applyFont="1" applyFill="1" applyBorder="1" applyAlignment="1">
      <alignment vertical="top" wrapText="1"/>
    </xf>
    <xf numFmtId="0" fontId="29" fillId="39" borderId="64" xfId="9" applyFont="1" applyFill="1" applyBorder="1" applyAlignment="1">
      <alignment horizontal="center" vertical="top" wrapText="1" readingOrder="1"/>
    </xf>
    <xf numFmtId="0" fontId="29" fillId="41" borderId="44" xfId="9" applyFont="1" applyFill="1" applyBorder="1" applyAlignment="1">
      <alignment horizontal="center" vertical="top" wrapText="1" readingOrder="1"/>
    </xf>
    <xf numFmtId="0" fontId="28" fillId="41" borderId="44" xfId="9" applyFont="1" applyFill="1" applyBorder="1" applyAlignment="1">
      <alignment horizontal="center" vertical="center" wrapText="1" readingOrder="1"/>
    </xf>
    <xf numFmtId="0" fontId="28" fillId="39" borderId="44" xfId="9" applyFont="1" applyFill="1" applyBorder="1" applyAlignment="1">
      <alignment horizontal="left" vertical="top" wrapText="1" readingOrder="1"/>
    </xf>
    <xf numFmtId="0" fontId="33" fillId="0" borderId="64" xfId="9" applyFont="1" applyBorder="1" applyAlignment="1">
      <alignment vertical="top" wrapText="1" readingOrder="1"/>
    </xf>
    <xf numFmtId="0" fontId="27" fillId="43" borderId="44" xfId="9" applyFont="1" applyFill="1" applyBorder="1" applyAlignment="1">
      <alignment horizontal="right" vertical="center" wrapText="1" readingOrder="1"/>
    </xf>
    <xf numFmtId="0" fontId="30" fillId="39" borderId="37" xfId="9" applyFont="1" applyFill="1" applyBorder="1" applyAlignment="1">
      <alignment vertical="center" wrapText="1" readingOrder="1"/>
    </xf>
    <xf numFmtId="0" fontId="26" fillId="0" borderId="37" xfId="9" applyFont="1" applyBorder="1" applyAlignment="1">
      <alignment vertical="top" wrapText="1"/>
    </xf>
    <xf numFmtId="174" fontId="27" fillId="42" borderId="44" xfId="9" applyNumberFormat="1" applyFont="1" applyFill="1" applyBorder="1" applyAlignment="1">
      <alignment horizontal="right" vertical="center" wrapText="1" readingOrder="1"/>
    </xf>
    <xf numFmtId="0" fontId="28" fillId="0" borderId="44" xfId="9" applyFont="1" applyBorder="1" applyAlignment="1">
      <alignment horizontal="center" vertical="center" wrapText="1" readingOrder="1"/>
    </xf>
    <xf numFmtId="174" fontId="27" fillId="0" borderId="44" xfId="9" applyNumberFormat="1" applyFont="1" applyBorder="1" applyAlignment="1">
      <alignment horizontal="right" vertical="center" wrapText="1" readingOrder="1"/>
    </xf>
    <xf numFmtId="0" fontId="37" fillId="0" borderId="44" xfId="9" applyFont="1" applyBorder="1" applyAlignment="1">
      <alignment vertical="top" wrapText="1" readingOrder="1"/>
    </xf>
    <xf numFmtId="0" fontId="26" fillId="0" borderId="52" xfId="9" applyFont="1" applyBorder="1" applyAlignment="1">
      <alignment vertical="top" wrapText="1"/>
    </xf>
    <xf numFmtId="0" fontId="26" fillId="0" borderId="58" xfId="9" applyFont="1" applyBorder="1" applyAlignment="1">
      <alignment vertical="top" wrapText="1"/>
    </xf>
    <xf numFmtId="0" fontId="28" fillId="38" borderId="44" xfId="9" applyFont="1" applyFill="1" applyBorder="1" applyAlignment="1">
      <alignment vertical="center" wrapText="1" readingOrder="1"/>
    </xf>
    <xf numFmtId="0" fontId="33" fillId="38" borderId="44" xfId="9" applyFont="1" applyFill="1" applyBorder="1" applyAlignment="1">
      <alignment vertical="top" wrapText="1" readingOrder="1"/>
    </xf>
    <xf numFmtId="0" fontId="28" fillId="38" borderId="44" xfId="9" applyFont="1" applyFill="1" applyBorder="1" applyAlignment="1">
      <alignment horizontal="center" vertical="center" wrapText="1" readingOrder="1"/>
    </xf>
    <xf numFmtId="174" fontId="27" fillId="43" borderId="44" xfId="9" applyNumberFormat="1" applyFont="1" applyFill="1" applyBorder="1" applyAlignment="1">
      <alignment horizontal="right" vertical="center" wrapText="1" readingOrder="1"/>
    </xf>
    <xf numFmtId="0" fontId="27" fillId="0" borderId="44" xfId="9" applyFont="1" applyBorder="1" applyAlignment="1">
      <alignment vertical="top" wrapText="1" readingOrder="1"/>
    </xf>
    <xf numFmtId="174" fontId="27" fillId="42" borderId="44" xfId="9" applyNumberFormat="1" applyFont="1" applyFill="1" applyBorder="1" applyAlignment="1">
      <alignment vertical="center" wrapText="1" readingOrder="1"/>
    </xf>
    <xf numFmtId="174" fontId="27" fillId="42" borderId="44" xfId="9" applyNumberFormat="1" applyFont="1" applyFill="1" applyBorder="1" applyAlignment="1">
      <alignment horizontal="center" vertical="top" wrapText="1" readingOrder="1"/>
    </xf>
    <xf numFmtId="174" fontId="27" fillId="43" borderId="44" xfId="9" applyNumberFormat="1" applyFont="1" applyFill="1" applyBorder="1" applyAlignment="1">
      <alignment horizontal="center" vertical="top" wrapText="1" readingOrder="1"/>
    </xf>
    <xf numFmtId="174" fontId="27" fillId="43" borderId="44" xfId="9" applyNumberFormat="1" applyFont="1" applyFill="1" applyBorder="1" applyAlignment="1">
      <alignment vertical="center" wrapText="1" readingOrder="1"/>
    </xf>
    <xf numFmtId="174" fontId="27" fillId="39" borderId="44" xfId="9" applyNumberFormat="1" applyFont="1" applyFill="1" applyBorder="1" applyAlignment="1">
      <alignment vertical="center" wrapText="1" readingOrder="1"/>
    </xf>
    <xf numFmtId="174" fontId="27" fillId="39" borderId="44" xfId="9" applyNumberFormat="1" applyFont="1" applyFill="1" applyBorder="1" applyAlignment="1">
      <alignment horizontal="center" vertical="top" wrapText="1" readingOrder="1"/>
    </xf>
    <xf numFmtId="0" fontId="27" fillId="41" borderId="44" xfId="9" applyFont="1" applyFill="1" applyBorder="1" applyAlignment="1">
      <alignment horizontal="center" vertical="center" wrapText="1" readingOrder="1"/>
    </xf>
    <xf numFmtId="0" fontId="28" fillId="39" borderId="0" xfId="9" applyFont="1" applyFill="1" applyAlignment="1">
      <alignment vertical="top" wrapText="1" readingOrder="1"/>
    </xf>
    <xf numFmtId="0" fontId="27" fillId="39" borderId="60" xfId="9" applyFont="1" applyFill="1" applyBorder="1" applyAlignment="1">
      <alignment horizontal="center" vertical="center" wrapText="1" readingOrder="1"/>
    </xf>
    <xf numFmtId="0" fontId="26" fillId="0" borderId="61" xfId="9" applyFont="1" applyBorder="1" applyAlignment="1">
      <alignment vertical="top" wrapText="1"/>
    </xf>
    <xf numFmtId="0" fontId="26" fillId="0" borderId="62" xfId="9" applyFont="1" applyBorder="1" applyAlignment="1">
      <alignment vertical="top" wrapText="1"/>
    </xf>
    <xf numFmtId="0" fontId="36" fillId="39" borderId="44" xfId="9" applyFont="1" applyFill="1" applyBorder="1" applyAlignment="1">
      <alignment vertical="center" wrapText="1" readingOrder="1"/>
    </xf>
    <xf numFmtId="174" fontId="27" fillId="0" borderId="63" xfId="9" applyNumberFormat="1" applyFont="1" applyBorder="1" applyAlignment="1">
      <alignment horizontal="right" vertical="center" wrapText="1" readingOrder="1"/>
    </xf>
    <xf numFmtId="0" fontId="28" fillId="41" borderId="44" xfId="9" applyFont="1" applyFill="1" applyBorder="1" applyAlignment="1">
      <alignment horizontal="left" vertical="center" wrapText="1" readingOrder="1"/>
    </xf>
    <xf numFmtId="0" fontId="29" fillId="41" borderId="44" xfId="9" applyFont="1" applyFill="1" applyBorder="1" applyAlignment="1">
      <alignment horizontal="center" vertical="center" wrapText="1" readingOrder="1"/>
    </xf>
    <xf numFmtId="0" fontId="26" fillId="39" borderId="0" xfId="9" applyFont="1" applyFill="1" applyAlignment="1">
      <alignment vertical="top" wrapText="1"/>
    </xf>
    <xf numFmtId="0" fontId="33" fillId="39" borderId="0" xfId="9" applyFont="1" applyFill="1" applyAlignment="1">
      <alignment vertical="top" wrapText="1" readingOrder="1"/>
    </xf>
    <xf numFmtId="173" fontId="27" fillId="43" borderId="44" xfId="9" applyNumberFormat="1" applyFont="1" applyFill="1" applyBorder="1" applyAlignment="1">
      <alignment vertical="center" wrapText="1" readingOrder="1"/>
    </xf>
    <xf numFmtId="173" fontId="27" fillId="42" borderId="44" xfId="9" applyNumberFormat="1" applyFont="1" applyFill="1" applyBorder="1" applyAlignment="1">
      <alignment vertical="center" wrapText="1" readingOrder="1"/>
    </xf>
    <xf numFmtId="173" fontId="27" fillId="39" borderId="44" xfId="9" applyNumberFormat="1" applyFont="1" applyFill="1" applyBorder="1" applyAlignment="1">
      <alignment vertical="center" wrapText="1" readingOrder="1"/>
    </xf>
    <xf numFmtId="0" fontId="26" fillId="39" borderId="49" xfId="9" applyFont="1" applyFill="1" applyBorder="1" applyAlignment="1">
      <alignment vertical="top" wrapText="1"/>
    </xf>
    <xf numFmtId="0" fontId="26" fillId="0" borderId="50" xfId="9" applyFont="1" applyBorder="1" applyAlignment="1">
      <alignment vertical="top" wrapText="1"/>
    </xf>
    <xf numFmtId="0" fontId="26" fillId="0" borderId="51" xfId="9" applyFont="1" applyBorder="1" applyAlignment="1">
      <alignment vertical="top" wrapText="1"/>
    </xf>
    <xf numFmtId="0" fontId="26" fillId="39" borderId="54" xfId="9" applyFont="1" applyFill="1" applyBorder="1" applyAlignment="1">
      <alignment vertical="top" wrapText="1"/>
    </xf>
    <xf numFmtId="0" fontId="26" fillId="0" borderId="55" xfId="9" applyFont="1" applyBorder="1" applyAlignment="1">
      <alignment vertical="top" wrapText="1"/>
    </xf>
    <xf numFmtId="0" fontId="27" fillId="39" borderId="44" xfId="9" applyFont="1" applyFill="1" applyBorder="1" applyAlignment="1">
      <alignment horizontal="center" vertical="center" wrapText="1" readingOrder="1"/>
    </xf>
    <xf numFmtId="0" fontId="27" fillId="39" borderId="52" xfId="9" applyFont="1" applyFill="1" applyBorder="1" applyAlignment="1">
      <alignment vertical="top" wrapText="1" readingOrder="1"/>
    </xf>
    <xf numFmtId="0" fontId="28" fillId="41" borderId="44" xfId="9" applyFont="1" applyFill="1" applyBorder="1" applyAlignment="1">
      <alignment vertical="center" wrapText="1" readingOrder="1"/>
    </xf>
    <xf numFmtId="0" fontId="33" fillId="41" borderId="44" xfId="9" applyFont="1" applyFill="1" applyBorder="1" applyAlignment="1">
      <alignment vertical="top" wrapText="1" readingOrder="1"/>
    </xf>
    <xf numFmtId="0" fontId="34" fillId="39" borderId="44" xfId="9" applyFont="1" applyFill="1" applyBorder="1" applyAlignment="1">
      <alignment horizontal="left" vertical="center" wrapText="1" readingOrder="1"/>
    </xf>
    <xf numFmtId="0" fontId="27" fillId="44" borderId="44" xfId="9" applyFont="1" applyFill="1" applyBorder="1" applyAlignment="1">
      <alignment vertical="top" wrapText="1" readingOrder="1"/>
    </xf>
    <xf numFmtId="0" fontId="26" fillId="45" borderId="47" xfId="9" applyFont="1" applyFill="1" applyBorder="1" applyAlignment="1">
      <alignment vertical="top" wrapText="1"/>
    </xf>
    <xf numFmtId="0" fontId="26" fillId="45" borderId="48" xfId="9" applyFont="1" applyFill="1" applyBorder="1" applyAlignment="1">
      <alignment vertical="top" wrapText="1"/>
    </xf>
    <xf numFmtId="0" fontId="26" fillId="44" borderId="52" xfId="9" applyFont="1" applyFill="1" applyBorder="1" applyAlignment="1">
      <alignment vertical="top" wrapText="1"/>
    </xf>
    <xf numFmtId="0" fontId="26" fillId="45" borderId="0" xfId="9" applyFont="1" applyFill="1" applyAlignment="1"/>
    <xf numFmtId="0" fontId="26" fillId="45" borderId="53" xfId="9" applyFont="1" applyFill="1" applyBorder="1" applyAlignment="1">
      <alignment vertical="top" wrapText="1"/>
    </xf>
    <xf numFmtId="0" fontId="26" fillId="44" borderId="58" xfId="9" applyFont="1" applyFill="1" applyBorder="1" applyAlignment="1">
      <alignment vertical="top" wrapText="1"/>
    </xf>
    <xf numFmtId="0" fontId="26" fillId="45" borderId="42" xfId="9" applyFont="1" applyFill="1" applyBorder="1" applyAlignment="1">
      <alignment vertical="top" wrapText="1"/>
    </xf>
    <xf numFmtId="0" fontId="26" fillId="45" borderId="43" xfId="9" applyFont="1" applyFill="1" applyBorder="1" applyAlignment="1">
      <alignment vertical="top" wrapText="1"/>
    </xf>
    <xf numFmtId="0" fontId="26" fillId="0" borderId="47" xfId="9" applyFont="1" applyBorder="1" applyAlignment="1">
      <alignment horizontal="left" vertical="center" wrapText="1"/>
    </xf>
    <xf numFmtId="0" fontId="26" fillId="0" borderId="0" xfId="9" applyFont="1" applyAlignment="1">
      <alignment horizontal="left" vertical="center" wrapText="1"/>
    </xf>
    <xf numFmtId="0" fontId="27" fillId="43" borderId="44" xfId="9" applyFont="1" applyFill="1" applyBorder="1" applyAlignment="1">
      <alignment horizontal="center" vertical="center" wrapText="1" readingOrder="1"/>
    </xf>
    <xf numFmtId="173" fontId="27" fillId="42" borderId="44" xfId="9" applyNumberFormat="1" applyFont="1" applyFill="1" applyBorder="1" applyAlignment="1">
      <alignment horizontal="center" vertical="center" wrapText="1" readingOrder="1"/>
    </xf>
    <xf numFmtId="173" fontId="27" fillId="43" borderId="44" xfId="9" applyNumberFormat="1" applyFont="1" applyFill="1" applyBorder="1" applyAlignment="1">
      <alignment horizontal="center" vertical="center" wrapText="1" readingOrder="1"/>
    </xf>
    <xf numFmtId="0" fontId="26" fillId="39" borderId="56" xfId="9" applyFont="1" applyFill="1" applyBorder="1" applyAlignment="1">
      <alignment vertical="top" wrapText="1"/>
    </xf>
    <xf numFmtId="0" fontId="26" fillId="0" borderId="57" xfId="9" applyFont="1" applyBorder="1" applyAlignment="1">
      <alignment vertical="top" wrapText="1"/>
    </xf>
    <xf numFmtId="0" fontId="26" fillId="39" borderId="59" xfId="9" applyFont="1" applyFill="1" applyBorder="1" applyAlignment="1">
      <alignment vertical="top" wrapText="1"/>
    </xf>
    <xf numFmtId="0" fontId="26" fillId="0" borderId="39" xfId="9" applyFont="1" applyBorder="1" applyAlignment="1">
      <alignment vertical="top" wrapText="1"/>
    </xf>
    <xf numFmtId="0" fontId="26" fillId="0" borderId="40" xfId="9" applyFont="1" applyBorder="1" applyAlignment="1">
      <alignment vertical="top" wrapText="1"/>
    </xf>
    <xf numFmtId="173" fontId="27" fillId="39" borderId="44" xfId="9" applyNumberFormat="1" applyFont="1" applyFill="1" applyBorder="1" applyAlignment="1">
      <alignment horizontal="center" vertical="center" wrapText="1" readingOrder="1"/>
    </xf>
    <xf numFmtId="0" fontId="31" fillId="39" borderId="41" xfId="9" applyFont="1" applyFill="1" applyBorder="1" applyAlignment="1">
      <alignment horizontal="left" vertical="top" wrapText="1" readingOrder="1"/>
    </xf>
    <xf numFmtId="0" fontId="32" fillId="39" borderId="41" xfId="9" applyFont="1" applyFill="1" applyBorder="1" applyAlignment="1">
      <alignment horizontal="left" vertical="top" wrapText="1" readingOrder="1"/>
    </xf>
    <xf numFmtId="0" fontId="30" fillId="0" borderId="37" xfId="9" applyFont="1" applyBorder="1" applyAlignment="1">
      <alignment vertical="center" wrapText="1" readingOrder="1"/>
    </xf>
    <xf numFmtId="0" fontId="27" fillId="0" borderId="44" xfId="9" applyFont="1" applyBorder="1" applyAlignment="1">
      <alignment horizontal="center" vertical="center" wrapText="1" readingOrder="1"/>
    </xf>
    <xf numFmtId="173" fontId="27" fillId="42" borderId="44" xfId="9" applyNumberFormat="1" applyFont="1" applyFill="1" applyBorder="1" applyAlignment="1">
      <alignment horizontal="right" vertical="center" wrapText="1" readingOrder="1"/>
    </xf>
    <xf numFmtId="0" fontId="27" fillId="39" borderId="44" xfId="9" applyFont="1" applyFill="1" applyBorder="1" applyAlignment="1">
      <alignment horizontal="right" vertical="center" wrapText="1" readingOrder="1"/>
    </xf>
    <xf numFmtId="0" fontId="26" fillId="0" borderId="49" xfId="9" applyFont="1" applyBorder="1" applyAlignment="1">
      <alignment vertical="top" wrapText="1"/>
    </xf>
    <xf numFmtId="0" fontId="26" fillId="0" borderId="54" xfId="9" applyFont="1" applyBorder="1" applyAlignment="1">
      <alignment vertical="top" wrapText="1"/>
    </xf>
    <xf numFmtId="173" fontId="27" fillId="0" borderId="44" xfId="9" applyNumberFormat="1" applyFont="1" applyBorder="1" applyAlignment="1">
      <alignment horizontal="center" vertical="center" wrapText="1" readingOrder="1"/>
    </xf>
    <xf numFmtId="0" fontId="33" fillId="41" borderId="44" xfId="9" applyFont="1" applyFill="1" applyBorder="1" applyAlignment="1">
      <alignment horizontal="center" vertical="center" wrapText="1" readingOrder="1"/>
    </xf>
    <xf numFmtId="0" fontId="29" fillId="38" borderId="0" xfId="9" applyFont="1" applyFill="1" applyAlignment="1">
      <alignment vertical="center" wrapText="1" readingOrder="1"/>
    </xf>
    <xf numFmtId="0" fontId="32" fillId="39" borderId="41" xfId="9" applyFont="1" applyFill="1" applyBorder="1" applyAlignment="1">
      <alignment vertical="top" wrapText="1" readingOrder="1"/>
    </xf>
    <xf numFmtId="0" fontId="28" fillId="39" borderId="41" xfId="9" applyFont="1" applyFill="1" applyBorder="1" applyAlignment="1">
      <alignment horizontal="left" vertical="center" wrapText="1" readingOrder="1"/>
    </xf>
    <xf numFmtId="0" fontId="27" fillId="39" borderId="41" xfId="9" applyFont="1" applyFill="1" applyBorder="1" applyAlignment="1">
      <alignment vertical="top" wrapText="1" readingOrder="1"/>
    </xf>
    <xf numFmtId="0" fontId="27" fillId="0" borderId="0" xfId="9" applyFont="1" applyAlignment="1">
      <alignment vertical="center" wrapText="1" readingOrder="1"/>
    </xf>
    <xf numFmtId="0" fontId="27" fillId="40" borderId="34" xfId="9" applyFont="1" applyFill="1" applyBorder="1" applyAlignment="1">
      <alignment vertical="center" wrapText="1" readingOrder="1"/>
    </xf>
    <xf numFmtId="0" fontId="26" fillId="0" borderId="35" xfId="9" applyFont="1" applyBorder="1" applyAlignment="1">
      <alignment vertical="top" wrapText="1"/>
    </xf>
    <xf numFmtId="0" fontId="26" fillId="0" borderId="36" xfId="9" applyFont="1" applyBorder="1" applyAlignment="1">
      <alignment vertical="top" wrapText="1"/>
    </xf>
    <xf numFmtId="0" fontId="28" fillId="0" borderId="0" xfId="9" applyFont="1" applyAlignment="1">
      <alignment horizontal="left" vertical="center" wrapText="1" readingOrder="1"/>
    </xf>
    <xf numFmtId="0" fontId="27" fillId="0" borderId="0" xfId="9" applyFont="1" applyAlignment="1">
      <alignment horizontal="right" vertical="center" wrapText="1" readingOrder="1"/>
    </xf>
    <xf numFmtId="0" fontId="27" fillId="0" borderId="0" xfId="9" applyFont="1" applyAlignment="1">
      <alignment horizontal="left" vertical="center" wrapText="1" readingOrder="1"/>
    </xf>
    <xf numFmtId="0" fontId="28" fillId="0" borderId="0" xfId="9" applyFont="1" applyAlignment="1">
      <alignment horizontal="right" vertical="center" wrapText="1" readingOrder="1"/>
    </xf>
    <xf numFmtId="0" fontId="29" fillId="38" borderId="34" xfId="9" applyFont="1" applyFill="1" applyBorder="1" applyAlignment="1">
      <alignment vertical="center" wrapText="1" readingOrder="1"/>
    </xf>
    <xf numFmtId="0" fontId="27" fillId="40" borderId="38" xfId="9" applyFont="1" applyFill="1" applyBorder="1" applyAlignment="1">
      <alignment vertical="center" wrapText="1" readingOrder="1"/>
    </xf>
    <xf numFmtId="172" fontId="28" fillId="0" borderId="0" xfId="9" applyNumberFormat="1" applyFont="1" applyAlignment="1">
      <alignment horizontal="left" vertical="center" wrapText="1" readingOrder="1"/>
    </xf>
    <xf numFmtId="0" fontId="27" fillId="0" borderId="0" xfId="9" applyFont="1" applyAlignment="1">
      <alignment horizontal="right" vertical="top" wrapText="1" readingOrder="1"/>
    </xf>
    <xf numFmtId="0" fontId="28" fillId="0" borderId="0" xfId="9" applyFont="1" applyAlignment="1">
      <alignment horizontal="right" vertical="top" wrapText="1" readingOrder="1"/>
    </xf>
    <xf numFmtId="0" fontId="27" fillId="0" borderId="0" xfId="9" applyFont="1" applyAlignment="1">
      <alignment vertical="top" wrapText="1" readingOrder="1"/>
    </xf>
    <xf numFmtId="0" fontId="28" fillId="0" borderId="0" xfId="9" applyFont="1" applyAlignment="1">
      <alignment vertical="center" wrapText="1" readingOrder="1"/>
    </xf>
    <xf numFmtId="0" fontId="0" fillId="23" borderId="24" xfId="0" applyFill="1" applyBorder="1" applyAlignment="1">
      <alignment horizontal="left"/>
    </xf>
    <xf numFmtId="0" fontId="0" fillId="23" borderId="25" xfId="0" applyFill="1" applyBorder="1" applyAlignment="1">
      <alignment horizontal="left"/>
    </xf>
    <xf numFmtId="0" fontId="0" fillId="23" borderId="18" xfId="0" applyFill="1" applyBorder="1" applyAlignment="1">
      <alignment horizontal="left"/>
    </xf>
    <xf numFmtId="0" fontId="0" fillId="23" borderId="19" xfId="0" applyFill="1" applyBorder="1" applyAlignment="1">
      <alignment horizontal="left"/>
    </xf>
    <xf numFmtId="0" fontId="0" fillId="23" borderId="21" xfId="0" applyFill="1" applyBorder="1" applyAlignment="1">
      <alignment horizontal="left"/>
    </xf>
    <xf numFmtId="0" fontId="0" fillId="23" borderId="22" xfId="0" applyFill="1" applyBorder="1" applyAlignment="1">
      <alignment horizontal="left"/>
    </xf>
    <xf numFmtId="0" fontId="43" fillId="0" borderId="0" xfId="0" applyFont="1" applyAlignment="1">
      <alignment horizontal="center" vertical="center" wrapText="1"/>
    </xf>
    <xf numFmtId="0" fontId="0" fillId="0" borderId="0" xfId="0" applyAlignment="1">
      <alignment horizontal="center" vertical="center" wrapText="1"/>
    </xf>
    <xf numFmtId="0" fontId="18" fillId="26" borderId="4" xfId="3" applyAlignment="1" applyProtection="1">
      <alignment horizontal="left" vertical="center" wrapText="1"/>
    </xf>
    <xf numFmtId="0" fontId="17" fillId="0" borderId="0" xfId="2" applyAlignment="1"/>
    <xf numFmtId="1" fontId="17" fillId="0" borderId="0" xfId="2" applyNumberFormat="1" applyAlignment="1"/>
    <xf numFmtId="3" fontId="17" fillId="0" borderId="0" xfId="2" applyNumberFormat="1" applyAlignment="1"/>
    <xf numFmtId="0" fontId="0" fillId="47" borderId="24" xfId="0" applyFill="1" applyBorder="1" applyAlignment="1">
      <alignment horizontal="left"/>
    </xf>
    <xf numFmtId="0" fontId="0" fillId="47" borderId="25" xfId="0" applyFill="1" applyBorder="1" applyAlignment="1">
      <alignment horizontal="left"/>
    </xf>
    <xf numFmtId="3" fontId="39" fillId="25" borderId="0" xfId="0" applyNumberFormat="1" applyFont="1" applyFill="1" applyBorder="1" applyAlignment="1">
      <alignment wrapText="1" shrinkToFit="1"/>
    </xf>
  </cellXfs>
  <cellStyles count="11">
    <cellStyle name="BodyStyle" xfId="5" xr:uid="{8E62A530-51FC-4C4A-A91C-5B90E01ECF91}"/>
    <cellStyle name="Currency" xfId="6" xr:uid="{122D491A-C866-524B-9A79-1D0A6309FDA1}"/>
    <cellStyle name="HeaderStyle" xfId="4" xr:uid="{8B0C81EF-408B-BF4A-9D59-5B3D2D608630}"/>
    <cellStyle name="Hipervínculo 2" xfId="7" xr:uid="{2CE64DFC-2F06-3246-8D25-D86F0A7D8B41}"/>
    <cellStyle name="Hyperlink" xfId="10" xr:uid="{0888E4BE-42DA-E947-87DE-E7B0E0CEB1C5}"/>
    <cellStyle name="MainTitle" xfId="3" xr:uid="{547C518B-DFA8-244A-A14C-B7FA845F745F}"/>
    <cellStyle name="Moneda 2" xfId="8" xr:uid="{41F43845-EBC1-224A-88D3-5C427B8D32E9}"/>
    <cellStyle name="Normal" xfId="0" builtinId="0"/>
    <cellStyle name="Normal 2" xfId="2" xr:uid="{5D855914-FD48-3D4F-93CB-FF8026008EAB}"/>
    <cellStyle name="Normal 3" xfId="9" xr:uid="{00D6572F-9634-FB42-8839-5AF092A942B0}"/>
    <cellStyle name="Porcentaje" xfId="1" builtinId="5"/>
  </cellStyles>
  <dxfs count="69">
    <dxf>
      <font>
        <color theme="1" tint="0.499984740745262"/>
      </font>
      <fill>
        <patternFill>
          <bgColor rgb="FFFFCCCC"/>
        </patternFill>
      </fill>
    </dxf>
    <dxf>
      <fill>
        <patternFill>
          <bgColor theme="9" tint="0.59996337778862885"/>
        </patternFill>
      </fill>
    </dxf>
    <dxf>
      <fill>
        <patternFill>
          <bgColor theme="4" tint="0.79998168889431442"/>
        </patternFill>
      </fill>
    </dxf>
    <dxf>
      <font>
        <color theme="1" tint="0.499984740745262"/>
      </font>
      <fill>
        <patternFill>
          <bgColor theme="0" tint="-4.9989318521683403E-2"/>
        </patternFill>
      </fill>
    </dxf>
    <dxf>
      <fill>
        <patternFill>
          <bgColor rgb="FFFFFFCC"/>
        </patternFill>
      </fill>
    </dxf>
    <dxf>
      <font>
        <color theme="1" tint="0.499984740745262"/>
      </font>
      <fill>
        <patternFill>
          <bgColor rgb="FFFFCCCC"/>
        </patternFill>
      </fill>
    </dxf>
    <dxf>
      <fill>
        <patternFill>
          <bgColor theme="9" tint="0.59996337778862885"/>
        </patternFill>
      </fill>
    </dxf>
    <dxf>
      <fill>
        <patternFill>
          <bgColor theme="4" tint="0.79998168889431442"/>
        </patternFill>
      </fill>
    </dxf>
    <dxf>
      <font>
        <color theme="1" tint="0.499984740745262"/>
      </font>
      <fill>
        <patternFill>
          <bgColor theme="0" tint="-4.9989318521683403E-2"/>
        </patternFill>
      </fill>
    </dxf>
    <dxf>
      <fill>
        <patternFill>
          <bgColor rgb="FFFFFFCC"/>
        </patternFill>
      </fill>
    </dxf>
    <dxf>
      <font>
        <color theme="0"/>
      </font>
      <fill>
        <patternFill>
          <bgColor rgb="FFC00000"/>
        </patternFill>
      </fill>
    </dxf>
    <dxf>
      <font>
        <color theme="0"/>
      </font>
      <fill>
        <patternFill>
          <bgColor theme="9" tint="-0.24994659260841701"/>
        </patternFill>
      </fill>
    </dxf>
    <dxf>
      <font>
        <color theme="0"/>
      </font>
      <fill>
        <patternFill>
          <bgColor rgb="FFC00000"/>
        </patternFill>
      </fill>
    </dxf>
    <dxf>
      <font>
        <color theme="0"/>
      </font>
      <fill>
        <patternFill>
          <bgColor rgb="FFC00000"/>
        </patternFill>
      </fill>
    </dxf>
    <dxf>
      <font>
        <color theme="0"/>
      </font>
      <fill>
        <patternFill>
          <bgColor theme="9" tint="-0.24994659260841701"/>
        </patternFill>
      </fill>
    </dxf>
    <dxf>
      <font>
        <color theme="0"/>
      </font>
      <fill>
        <patternFill>
          <bgColor rgb="FFC00000"/>
        </patternFill>
      </fill>
    </dxf>
    <dxf>
      <font>
        <color theme="0"/>
      </font>
      <fill>
        <patternFill>
          <bgColor rgb="FFC00000"/>
        </patternFill>
      </fill>
    </dxf>
    <dxf>
      <font>
        <color theme="0"/>
      </font>
      <fill>
        <patternFill>
          <bgColor theme="9" tint="-0.24994659260841701"/>
        </patternFill>
      </fill>
    </dxf>
    <dxf>
      <font>
        <color theme="0"/>
      </font>
      <fill>
        <patternFill>
          <bgColor rgb="FFC00000"/>
        </patternFill>
      </fill>
    </dxf>
    <dxf>
      <font>
        <color theme="0"/>
      </font>
      <fill>
        <patternFill>
          <bgColor rgb="FFC00000"/>
        </patternFill>
      </fill>
    </dxf>
    <dxf>
      <font>
        <color theme="0"/>
      </font>
      <fill>
        <patternFill>
          <bgColor theme="9" tint="-0.24994659260841701"/>
        </patternFill>
      </fill>
    </dxf>
    <dxf>
      <font>
        <color theme="0"/>
      </font>
      <fill>
        <patternFill>
          <bgColor rgb="FFC00000"/>
        </patternFill>
      </fill>
    </dxf>
    <dxf>
      <font>
        <color theme="1" tint="0.499984740745262"/>
      </font>
      <fill>
        <patternFill>
          <bgColor rgb="FFFFCCCC"/>
        </patternFill>
      </fill>
    </dxf>
    <dxf>
      <fill>
        <patternFill>
          <bgColor theme="9" tint="0.59996337778862885"/>
        </patternFill>
      </fill>
    </dxf>
    <dxf>
      <fill>
        <patternFill>
          <bgColor theme="4" tint="0.79998168889431442"/>
        </patternFill>
      </fill>
    </dxf>
    <dxf>
      <font>
        <color theme="1" tint="0.499984740745262"/>
      </font>
      <fill>
        <patternFill>
          <bgColor theme="0" tint="-4.9989318521683403E-2"/>
        </patternFill>
      </fill>
    </dxf>
    <dxf>
      <fill>
        <patternFill>
          <bgColor rgb="FFFFFFCC"/>
        </patternFill>
      </fill>
    </dxf>
    <dxf>
      <font>
        <color theme="0"/>
      </font>
      <fill>
        <patternFill>
          <bgColor rgb="FFC00000"/>
        </patternFill>
      </fill>
    </dxf>
    <dxf>
      <font>
        <color theme="0"/>
      </font>
      <fill>
        <patternFill>
          <bgColor theme="9" tint="-0.24994659260841701"/>
        </patternFill>
      </fill>
    </dxf>
    <dxf>
      <font>
        <color theme="0"/>
      </font>
      <fill>
        <patternFill>
          <bgColor rgb="FFC00000"/>
        </patternFill>
      </fill>
    </dxf>
    <dxf>
      <fill>
        <patternFill patternType="lightUp">
          <fgColor theme="6"/>
        </patternFill>
      </fill>
    </dxf>
    <dxf>
      <fill>
        <patternFill patternType="lightUp">
          <fgColor theme="6"/>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fill>
        <patternFill patternType="solid">
          <fgColor rgb="FFFFFFFF"/>
          <bgColor rgb="FF000000"/>
        </patternFill>
      </fill>
    </dxf>
    <dxf>
      <numFmt numFmtId="3" formatCode="#,##0"/>
    </dxf>
    <dxf>
      <numFmt numFmtId="3" formatCode="#,##0"/>
    </dxf>
    <dxf>
      <fill>
        <patternFill patternType="solid">
          <fgColor rgb="FFFFFFFF"/>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5740</xdr:colOff>
      <xdr:row>4</xdr:row>
      <xdr:rowOff>50800</xdr:rowOff>
    </xdr:to>
    <xdr:pic>
      <xdr:nvPicPr>
        <xdr:cNvPr id="2" name="Picture 1">
          <a:extLst>
            <a:ext uri="{FF2B5EF4-FFF2-40B4-BE49-F238E27FC236}">
              <a16:creationId xmlns:a16="http://schemas.microsoft.com/office/drawing/2014/main" id="{D99AC828-EDD0-664E-AB85-1840CEE58F3B}"/>
            </a:ext>
          </a:extLst>
        </xdr:cNvPr>
        <xdr:cNvPicPr/>
      </xdr:nvPicPr>
      <xdr:blipFill>
        <a:blip xmlns:r="http://schemas.openxmlformats.org/officeDocument/2006/relationships" r:embed="rId1" cstate="print"/>
        <a:stretch>
          <a:fillRect/>
        </a:stretch>
      </xdr:blipFill>
      <xdr:spPr>
        <a:xfrm>
          <a:off x="990600" y="190500"/>
          <a:ext cx="1224940" cy="368300"/>
        </a:xfrm>
        <a:prstGeom prst="rect">
          <a:avLst/>
        </a:prstGeom>
      </xdr:spPr>
    </xdr:pic>
    <xdr:clientData/>
  </xdr:twoCellAnchor>
  <xdr:twoCellAnchor>
    <xdr:from>
      <xdr:col>22</xdr:col>
      <xdr:colOff>8445</xdr:colOff>
      <xdr:row>22</xdr:row>
      <xdr:rowOff>9601</xdr:rowOff>
    </xdr:from>
    <xdr:to>
      <xdr:col>26</xdr:col>
      <xdr:colOff>127000</xdr:colOff>
      <xdr:row>23</xdr:row>
      <xdr:rowOff>177800</xdr:rowOff>
    </xdr:to>
    <xdr:pic>
      <xdr:nvPicPr>
        <xdr:cNvPr id="3" name="Picture 2">
          <a:extLst>
            <a:ext uri="{FF2B5EF4-FFF2-40B4-BE49-F238E27FC236}">
              <a16:creationId xmlns:a16="http://schemas.microsoft.com/office/drawing/2014/main" id="{09B7B90E-5506-DB4D-AE65-47730CA79982}"/>
            </a:ext>
          </a:extLst>
        </xdr:cNvPr>
        <xdr:cNvPicPr/>
      </xdr:nvPicPr>
      <xdr:blipFill>
        <a:blip xmlns:r="http://schemas.openxmlformats.org/officeDocument/2006/relationships" r:embed="rId2" cstate="print"/>
        <a:stretch>
          <a:fillRect/>
        </a:stretch>
      </xdr:blipFill>
      <xdr:spPr>
        <a:xfrm>
          <a:off x="2624645" y="3781501"/>
          <a:ext cx="588455" cy="396799"/>
        </a:xfrm>
        <a:prstGeom prst="rect">
          <a:avLst/>
        </a:prstGeom>
      </xdr:spPr>
    </xdr:pic>
    <xdr:clientData/>
  </xdr:twoCellAnchor>
  <xdr:twoCellAnchor>
    <xdr:from>
      <xdr:col>22</xdr:col>
      <xdr:colOff>8445</xdr:colOff>
      <xdr:row>26</xdr:row>
      <xdr:rowOff>9601</xdr:rowOff>
    </xdr:from>
    <xdr:to>
      <xdr:col>26</xdr:col>
      <xdr:colOff>127000</xdr:colOff>
      <xdr:row>27</xdr:row>
      <xdr:rowOff>177800</xdr:rowOff>
    </xdr:to>
    <xdr:pic>
      <xdr:nvPicPr>
        <xdr:cNvPr id="4" name="Picture 3">
          <a:extLst>
            <a:ext uri="{FF2B5EF4-FFF2-40B4-BE49-F238E27FC236}">
              <a16:creationId xmlns:a16="http://schemas.microsoft.com/office/drawing/2014/main" id="{783707B4-3A42-7949-8486-4C485448E012}"/>
            </a:ext>
          </a:extLst>
        </xdr:cNvPr>
        <xdr:cNvPicPr/>
      </xdr:nvPicPr>
      <xdr:blipFill>
        <a:blip xmlns:r="http://schemas.openxmlformats.org/officeDocument/2006/relationships" r:embed="rId2" cstate="print"/>
        <a:stretch>
          <a:fillRect/>
        </a:stretch>
      </xdr:blipFill>
      <xdr:spPr>
        <a:xfrm>
          <a:off x="2624645" y="4568901"/>
          <a:ext cx="588455" cy="396799"/>
        </a:xfrm>
        <a:prstGeom prst="rect">
          <a:avLst/>
        </a:prstGeom>
      </xdr:spPr>
    </xdr:pic>
    <xdr:clientData/>
  </xdr:twoCellAnchor>
  <xdr:twoCellAnchor>
    <xdr:from>
      <xdr:col>0</xdr:col>
      <xdr:colOff>0</xdr:colOff>
      <xdr:row>32</xdr:row>
      <xdr:rowOff>0</xdr:rowOff>
    </xdr:from>
    <xdr:to>
      <xdr:col>10</xdr:col>
      <xdr:colOff>0</xdr:colOff>
      <xdr:row>32</xdr:row>
      <xdr:rowOff>228600</xdr:rowOff>
    </xdr:to>
    <xdr:pic>
      <xdr:nvPicPr>
        <xdr:cNvPr id="5" name="Picture 4">
          <a:extLst>
            <a:ext uri="{FF2B5EF4-FFF2-40B4-BE49-F238E27FC236}">
              <a16:creationId xmlns:a16="http://schemas.microsoft.com/office/drawing/2014/main" id="{4D86E229-B512-D847-852A-9BE47EDABF7B}"/>
            </a:ext>
          </a:extLst>
        </xdr:cNvPr>
        <xdr:cNvPicPr/>
      </xdr:nvPicPr>
      <xdr:blipFill>
        <a:blip xmlns:r="http://schemas.openxmlformats.org/officeDocument/2006/relationships" r:embed="rId3" cstate="print"/>
        <a:stretch>
          <a:fillRect/>
        </a:stretch>
      </xdr:blipFill>
      <xdr:spPr>
        <a:xfrm>
          <a:off x="0" y="5448300"/>
          <a:ext cx="2159000" cy="228600"/>
        </a:xfrm>
        <a:prstGeom prst="rect">
          <a:avLst/>
        </a:prstGeom>
      </xdr:spPr>
    </xdr:pic>
    <xdr:clientData/>
  </xdr:twoCellAnchor>
  <xdr:twoCellAnchor>
    <xdr:from>
      <xdr:col>11</xdr:col>
      <xdr:colOff>0</xdr:colOff>
      <xdr:row>32</xdr:row>
      <xdr:rowOff>0</xdr:rowOff>
    </xdr:from>
    <xdr:to>
      <xdr:col>32</xdr:col>
      <xdr:colOff>0</xdr:colOff>
      <xdr:row>32</xdr:row>
      <xdr:rowOff>228600</xdr:rowOff>
    </xdr:to>
    <xdr:pic>
      <xdr:nvPicPr>
        <xdr:cNvPr id="6" name="Picture 5">
          <a:extLst>
            <a:ext uri="{FF2B5EF4-FFF2-40B4-BE49-F238E27FC236}">
              <a16:creationId xmlns:a16="http://schemas.microsoft.com/office/drawing/2014/main" id="{EFECD57F-8A13-7941-84C3-20D154EFEDEC}"/>
            </a:ext>
          </a:extLst>
        </xdr:cNvPr>
        <xdr:cNvPicPr/>
      </xdr:nvPicPr>
      <xdr:blipFill>
        <a:blip xmlns:r="http://schemas.openxmlformats.org/officeDocument/2006/relationships" r:embed="rId4" cstate="print"/>
        <a:stretch>
          <a:fillRect/>
        </a:stretch>
      </xdr:blipFill>
      <xdr:spPr>
        <a:xfrm>
          <a:off x="2171700" y="5448300"/>
          <a:ext cx="1282700" cy="228600"/>
        </a:xfrm>
        <a:prstGeom prst="rect">
          <a:avLst/>
        </a:prstGeom>
      </xdr:spPr>
    </xdr:pic>
    <xdr:clientData/>
  </xdr:twoCellAnchor>
  <xdr:twoCellAnchor>
    <xdr:from>
      <xdr:col>33</xdr:col>
      <xdr:colOff>0</xdr:colOff>
      <xdr:row>32</xdr:row>
      <xdr:rowOff>0</xdr:rowOff>
    </xdr:from>
    <xdr:to>
      <xdr:col>55</xdr:col>
      <xdr:colOff>0</xdr:colOff>
      <xdr:row>32</xdr:row>
      <xdr:rowOff>228600</xdr:rowOff>
    </xdr:to>
    <xdr:pic>
      <xdr:nvPicPr>
        <xdr:cNvPr id="7" name="Picture 6">
          <a:extLst>
            <a:ext uri="{FF2B5EF4-FFF2-40B4-BE49-F238E27FC236}">
              <a16:creationId xmlns:a16="http://schemas.microsoft.com/office/drawing/2014/main" id="{1E2DF008-7483-9448-8BE5-CE65BBABB707}"/>
            </a:ext>
          </a:extLst>
        </xdr:cNvPr>
        <xdr:cNvPicPr/>
      </xdr:nvPicPr>
      <xdr:blipFill>
        <a:blip xmlns:r="http://schemas.openxmlformats.org/officeDocument/2006/relationships" r:embed="rId5" cstate="print"/>
        <a:stretch>
          <a:fillRect/>
        </a:stretch>
      </xdr:blipFill>
      <xdr:spPr>
        <a:xfrm>
          <a:off x="3467100" y="5448300"/>
          <a:ext cx="1498600" cy="228600"/>
        </a:xfrm>
        <a:prstGeom prst="rect">
          <a:avLst/>
        </a:prstGeom>
      </xdr:spPr>
    </xdr:pic>
    <xdr:clientData/>
  </xdr:twoCellAnchor>
  <xdr:twoCellAnchor>
    <xdr:from>
      <xdr:col>56</xdr:col>
      <xdr:colOff>0</xdr:colOff>
      <xdr:row>32</xdr:row>
      <xdr:rowOff>0</xdr:rowOff>
    </xdr:from>
    <xdr:to>
      <xdr:col>89</xdr:col>
      <xdr:colOff>0</xdr:colOff>
      <xdr:row>32</xdr:row>
      <xdr:rowOff>228600</xdr:rowOff>
    </xdr:to>
    <xdr:pic>
      <xdr:nvPicPr>
        <xdr:cNvPr id="8" name="Picture 7">
          <a:extLst>
            <a:ext uri="{FF2B5EF4-FFF2-40B4-BE49-F238E27FC236}">
              <a16:creationId xmlns:a16="http://schemas.microsoft.com/office/drawing/2014/main" id="{64AC09BA-C89B-2545-9090-8B3F4EB80100}"/>
            </a:ext>
          </a:extLst>
        </xdr:cNvPr>
        <xdr:cNvPicPr/>
      </xdr:nvPicPr>
      <xdr:blipFill>
        <a:blip xmlns:r="http://schemas.openxmlformats.org/officeDocument/2006/relationships" r:embed="rId6" cstate="print"/>
        <a:stretch>
          <a:fillRect/>
        </a:stretch>
      </xdr:blipFill>
      <xdr:spPr>
        <a:xfrm>
          <a:off x="4978400" y="5448300"/>
          <a:ext cx="2209800" cy="228600"/>
        </a:xfrm>
        <a:prstGeom prst="rect">
          <a:avLst/>
        </a:prstGeom>
      </xdr:spPr>
    </xdr:pic>
    <xdr:clientData/>
  </xdr:twoCellAnchor>
  <xdr:twoCellAnchor>
    <xdr:from>
      <xdr:col>0</xdr:col>
      <xdr:colOff>0</xdr:colOff>
      <xdr:row>33</xdr:row>
      <xdr:rowOff>0</xdr:rowOff>
    </xdr:from>
    <xdr:to>
      <xdr:col>10</xdr:col>
      <xdr:colOff>0</xdr:colOff>
      <xdr:row>33</xdr:row>
      <xdr:rowOff>228600</xdr:rowOff>
    </xdr:to>
    <xdr:pic>
      <xdr:nvPicPr>
        <xdr:cNvPr id="9" name="Picture 8">
          <a:extLst>
            <a:ext uri="{FF2B5EF4-FFF2-40B4-BE49-F238E27FC236}">
              <a16:creationId xmlns:a16="http://schemas.microsoft.com/office/drawing/2014/main" id="{6374D10B-293C-6E48-9EFE-511F01309AA5}"/>
            </a:ext>
          </a:extLst>
        </xdr:cNvPr>
        <xdr:cNvPicPr/>
      </xdr:nvPicPr>
      <xdr:blipFill>
        <a:blip xmlns:r="http://schemas.openxmlformats.org/officeDocument/2006/relationships" r:embed="rId7" cstate="print"/>
        <a:stretch>
          <a:fillRect/>
        </a:stretch>
      </xdr:blipFill>
      <xdr:spPr>
        <a:xfrm>
          <a:off x="0" y="5676900"/>
          <a:ext cx="2159000" cy="228600"/>
        </a:xfrm>
        <a:prstGeom prst="rect">
          <a:avLst/>
        </a:prstGeom>
      </xdr:spPr>
    </xdr:pic>
    <xdr:clientData/>
  </xdr:twoCellAnchor>
  <xdr:twoCellAnchor>
    <xdr:from>
      <xdr:col>11</xdr:col>
      <xdr:colOff>0</xdr:colOff>
      <xdr:row>33</xdr:row>
      <xdr:rowOff>0</xdr:rowOff>
    </xdr:from>
    <xdr:to>
      <xdr:col>32</xdr:col>
      <xdr:colOff>0</xdr:colOff>
      <xdr:row>33</xdr:row>
      <xdr:rowOff>228600</xdr:rowOff>
    </xdr:to>
    <xdr:pic>
      <xdr:nvPicPr>
        <xdr:cNvPr id="10" name="Picture 9">
          <a:extLst>
            <a:ext uri="{FF2B5EF4-FFF2-40B4-BE49-F238E27FC236}">
              <a16:creationId xmlns:a16="http://schemas.microsoft.com/office/drawing/2014/main" id="{430D6D9B-9088-6C4A-8E27-9C5EB0E0D0C0}"/>
            </a:ext>
          </a:extLst>
        </xdr:cNvPr>
        <xdr:cNvPicPr/>
      </xdr:nvPicPr>
      <xdr:blipFill>
        <a:blip xmlns:r="http://schemas.openxmlformats.org/officeDocument/2006/relationships" r:embed="rId8" cstate="print"/>
        <a:stretch>
          <a:fillRect/>
        </a:stretch>
      </xdr:blipFill>
      <xdr:spPr>
        <a:xfrm>
          <a:off x="2171700" y="5676900"/>
          <a:ext cx="1282700" cy="228600"/>
        </a:xfrm>
        <a:prstGeom prst="rect">
          <a:avLst/>
        </a:prstGeom>
      </xdr:spPr>
    </xdr:pic>
    <xdr:clientData/>
  </xdr:twoCellAnchor>
  <xdr:twoCellAnchor>
    <xdr:from>
      <xdr:col>33</xdr:col>
      <xdr:colOff>0</xdr:colOff>
      <xdr:row>33</xdr:row>
      <xdr:rowOff>0</xdr:rowOff>
    </xdr:from>
    <xdr:to>
      <xdr:col>55</xdr:col>
      <xdr:colOff>0</xdr:colOff>
      <xdr:row>33</xdr:row>
      <xdr:rowOff>228600</xdr:rowOff>
    </xdr:to>
    <xdr:pic>
      <xdr:nvPicPr>
        <xdr:cNvPr id="11" name="Picture 10">
          <a:extLst>
            <a:ext uri="{FF2B5EF4-FFF2-40B4-BE49-F238E27FC236}">
              <a16:creationId xmlns:a16="http://schemas.microsoft.com/office/drawing/2014/main" id="{AEC4B9DA-9325-204F-972B-A7C2528FACBB}"/>
            </a:ext>
          </a:extLst>
        </xdr:cNvPr>
        <xdr:cNvPicPr/>
      </xdr:nvPicPr>
      <xdr:blipFill>
        <a:blip xmlns:r="http://schemas.openxmlformats.org/officeDocument/2006/relationships" r:embed="rId9" cstate="print"/>
        <a:stretch>
          <a:fillRect/>
        </a:stretch>
      </xdr:blipFill>
      <xdr:spPr>
        <a:xfrm>
          <a:off x="3467100" y="5676900"/>
          <a:ext cx="1498600" cy="228600"/>
        </a:xfrm>
        <a:prstGeom prst="rect">
          <a:avLst/>
        </a:prstGeom>
      </xdr:spPr>
    </xdr:pic>
    <xdr:clientData/>
  </xdr:twoCellAnchor>
  <xdr:twoCellAnchor>
    <xdr:from>
      <xdr:col>56</xdr:col>
      <xdr:colOff>0</xdr:colOff>
      <xdr:row>33</xdr:row>
      <xdr:rowOff>0</xdr:rowOff>
    </xdr:from>
    <xdr:to>
      <xdr:col>89</xdr:col>
      <xdr:colOff>0</xdr:colOff>
      <xdr:row>33</xdr:row>
      <xdr:rowOff>228600</xdr:rowOff>
    </xdr:to>
    <xdr:pic>
      <xdr:nvPicPr>
        <xdr:cNvPr id="12" name="Picture 11">
          <a:extLst>
            <a:ext uri="{FF2B5EF4-FFF2-40B4-BE49-F238E27FC236}">
              <a16:creationId xmlns:a16="http://schemas.microsoft.com/office/drawing/2014/main" id="{90D77731-1ECD-4C45-A8B4-4E8908617B1B}"/>
            </a:ext>
          </a:extLst>
        </xdr:cNvPr>
        <xdr:cNvPicPr/>
      </xdr:nvPicPr>
      <xdr:blipFill>
        <a:blip xmlns:r="http://schemas.openxmlformats.org/officeDocument/2006/relationships" r:embed="rId10" cstate="print"/>
        <a:stretch>
          <a:fillRect/>
        </a:stretch>
      </xdr:blipFill>
      <xdr:spPr>
        <a:xfrm>
          <a:off x="4978400" y="5676900"/>
          <a:ext cx="2209800" cy="228600"/>
        </a:xfrm>
        <a:prstGeom prst="rect">
          <a:avLst/>
        </a:prstGeom>
      </xdr:spPr>
    </xdr:pic>
    <xdr:clientData/>
  </xdr:twoCellAnchor>
  <xdr:twoCellAnchor>
    <xdr:from>
      <xdr:col>23</xdr:col>
      <xdr:colOff>6350</xdr:colOff>
      <xdr:row>40</xdr:row>
      <xdr:rowOff>8763</xdr:rowOff>
    </xdr:from>
    <xdr:to>
      <xdr:col>29</xdr:col>
      <xdr:colOff>25400</xdr:colOff>
      <xdr:row>42</xdr:row>
      <xdr:rowOff>127000</xdr:rowOff>
    </xdr:to>
    <xdr:pic>
      <xdr:nvPicPr>
        <xdr:cNvPr id="13" name="Picture 12">
          <a:extLst>
            <a:ext uri="{FF2B5EF4-FFF2-40B4-BE49-F238E27FC236}">
              <a16:creationId xmlns:a16="http://schemas.microsoft.com/office/drawing/2014/main" id="{526EBAD4-8A46-7F4C-A6C5-917BA0CF4F33}"/>
            </a:ext>
          </a:extLst>
        </xdr:cNvPr>
        <xdr:cNvPicPr/>
      </xdr:nvPicPr>
      <xdr:blipFill>
        <a:blip xmlns:r="http://schemas.openxmlformats.org/officeDocument/2006/relationships" r:embed="rId11" cstate="print"/>
        <a:stretch>
          <a:fillRect/>
        </a:stretch>
      </xdr:blipFill>
      <xdr:spPr>
        <a:xfrm>
          <a:off x="2736850" y="6854063"/>
          <a:ext cx="615950" cy="372237"/>
        </a:xfrm>
        <a:prstGeom prst="rect">
          <a:avLst/>
        </a:prstGeom>
      </xdr:spPr>
    </xdr:pic>
    <xdr:clientData/>
  </xdr:twoCellAnchor>
  <xdr:twoCellAnchor>
    <xdr:from>
      <xdr:col>23</xdr:col>
      <xdr:colOff>6350</xdr:colOff>
      <xdr:row>43</xdr:row>
      <xdr:rowOff>8763</xdr:rowOff>
    </xdr:from>
    <xdr:to>
      <xdr:col>29</xdr:col>
      <xdr:colOff>25400</xdr:colOff>
      <xdr:row>45</xdr:row>
      <xdr:rowOff>127000</xdr:rowOff>
    </xdr:to>
    <xdr:pic>
      <xdr:nvPicPr>
        <xdr:cNvPr id="14" name="Picture 13">
          <a:extLst>
            <a:ext uri="{FF2B5EF4-FFF2-40B4-BE49-F238E27FC236}">
              <a16:creationId xmlns:a16="http://schemas.microsoft.com/office/drawing/2014/main" id="{04F35883-2937-F74D-AA28-87B12FC7CB07}"/>
            </a:ext>
          </a:extLst>
        </xdr:cNvPr>
        <xdr:cNvPicPr/>
      </xdr:nvPicPr>
      <xdr:blipFill>
        <a:blip xmlns:r="http://schemas.openxmlformats.org/officeDocument/2006/relationships" r:embed="rId11" cstate="print"/>
        <a:stretch>
          <a:fillRect/>
        </a:stretch>
      </xdr:blipFill>
      <xdr:spPr>
        <a:xfrm>
          <a:off x="2736850" y="7235063"/>
          <a:ext cx="615950" cy="372237"/>
        </a:xfrm>
        <a:prstGeom prst="rect">
          <a:avLst/>
        </a:prstGeom>
      </xdr:spPr>
    </xdr:pic>
    <xdr:clientData/>
  </xdr:twoCellAnchor>
  <xdr:twoCellAnchor>
    <xdr:from>
      <xdr:col>23</xdr:col>
      <xdr:colOff>6350</xdr:colOff>
      <xdr:row>50</xdr:row>
      <xdr:rowOff>8763</xdr:rowOff>
    </xdr:from>
    <xdr:to>
      <xdr:col>29</xdr:col>
      <xdr:colOff>25400</xdr:colOff>
      <xdr:row>52</xdr:row>
      <xdr:rowOff>127000</xdr:rowOff>
    </xdr:to>
    <xdr:pic>
      <xdr:nvPicPr>
        <xdr:cNvPr id="15" name="Picture 14">
          <a:extLst>
            <a:ext uri="{FF2B5EF4-FFF2-40B4-BE49-F238E27FC236}">
              <a16:creationId xmlns:a16="http://schemas.microsoft.com/office/drawing/2014/main" id="{5AD6687B-940E-2D42-99DB-23B6FEDEBC4C}"/>
            </a:ext>
          </a:extLst>
        </xdr:cNvPr>
        <xdr:cNvPicPr/>
      </xdr:nvPicPr>
      <xdr:blipFill>
        <a:blip xmlns:r="http://schemas.openxmlformats.org/officeDocument/2006/relationships" r:embed="rId11" cstate="print"/>
        <a:stretch>
          <a:fillRect/>
        </a:stretch>
      </xdr:blipFill>
      <xdr:spPr>
        <a:xfrm>
          <a:off x="2736850" y="8289163"/>
          <a:ext cx="615950" cy="372237"/>
        </a:xfrm>
        <a:prstGeom prst="rect">
          <a:avLst/>
        </a:prstGeom>
      </xdr:spPr>
    </xdr:pic>
    <xdr:clientData/>
  </xdr:twoCellAnchor>
  <xdr:twoCellAnchor>
    <xdr:from>
      <xdr:col>23</xdr:col>
      <xdr:colOff>6350</xdr:colOff>
      <xdr:row>53</xdr:row>
      <xdr:rowOff>8763</xdr:rowOff>
    </xdr:from>
    <xdr:to>
      <xdr:col>29</xdr:col>
      <xdr:colOff>25400</xdr:colOff>
      <xdr:row>55</xdr:row>
      <xdr:rowOff>127000</xdr:rowOff>
    </xdr:to>
    <xdr:pic>
      <xdr:nvPicPr>
        <xdr:cNvPr id="16" name="Picture 15">
          <a:extLst>
            <a:ext uri="{FF2B5EF4-FFF2-40B4-BE49-F238E27FC236}">
              <a16:creationId xmlns:a16="http://schemas.microsoft.com/office/drawing/2014/main" id="{F4332E8F-0E32-124E-B0BA-24ACE59A2409}"/>
            </a:ext>
          </a:extLst>
        </xdr:cNvPr>
        <xdr:cNvPicPr/>
      </xdr:nvPicPr>
      <xdr:blipFill>
        <a:blip xmlns:r="http://schemas.openxmlformats.org/officeDocument/2006/relationships" r:embed="rId11" cstate="print"/>
        <a:stretch>
          <a:fillRect/>
        </a:stretch>
      </xdr:blipFill>
      <xdr:spPr>
        <a:xfrm>
          <a:off x="2736850" y="8670163"/>
          <a:ext cx="615950" cy="372237"/>
        </a:xfrm>
        <a:prstGeom prst="rect">
          <a:avLst/>
        </a:prstGeom>
      </xdr:spPr>
    </xdr:pic>
    <xdr:clientData/>
  </xdr:twoCellAnchor>
  <xdr:twoCellAnchor>
    <xdr:from>
      <xdr:col>23</xdr:col>
      <xdr:colOff>6350</xdr:colOff>
      <xdr:row>59</xdr:row>
      <xdr:rowOff>8763</xdr:rowOff>
    </xdr:from>
    <xdr:to>
      <xdr:col>29</xdr:col>
      <xdr:colOff>25400</xdr:colOff>
      <xdr:row>61</xdr:row>
      <xdr:rowOff>127000</xdr:rowOff>
    </xdr:to>
    <xdr:pic>
      <xdr:nvPicPr>
        <xdr:cNvPr id="17" name="Picture 16">
          <a:extLst>
            <a:ext uri="{FF2B5EF4-FFF2-40B4-BE49-F238E27FC236}">
              <a16:creationId xmlns:a16="http://schemas.microsoft.com/office/drawing/2014/main" id="{94B6B92D-6585-E841-A921-373A1D895924}"/>
            </a:ext>
          </a:extLst>
        </xdr:cNvPr>
        <xdr:cNvPicPr/>
      </xdr:nvPicPr>
      <xdr:blipFill>
        <a:blip xmlns:r="http://schemas.openxmlformats.org/officeDocument/2006/relationships" r:embed="rId11" cstate="print"/>
        <a:stretch>
          <a:fillRect/>
        </a:stretch>
      </xdr:blipFill>
      <xdr:spPr>
        <a:xfrm>
          <a:off x="2736850" y="9724263"/>
          <a:ext cx="615950" cy="372237"/>
        </a:xfrm>
        <a:prstGeom prst="rect">
          <a:avLst/>
        </a:prstGeom>
      </xdr:spPr>
    </xdr:pic>
    <xdr:clientData/>
  </xdr:twoCellAnchor>
  <xdr:twoCellAnchor>
    <xdr:from>
      <xdr:col>23</xdr:col>
      <xdr:colOff>6350</xdr:colOff>
      <xdr:row>63</xdr:row>
      <xdr:rowOff>8763</xdr:rowOff>
    </xdr:from>
    <xdr:to>
      <xdr:col>29</xdr:col>
      <xdr:colOff>25400</xdr:colOff>
      <xdr:row>65</xdr:row>
      <xdr:rowOff>127000</xdr:rowOff>
    </xdr:to>
    <xdr:pic>
      <xdr:nvPicPr>
        <xdr:cNvPr id="18" name="Picture 17">
          <a:extLst>
            <a:ext uri="{FF2B5EF4-FFF2-40B4-BE49-F238E27FC236}">
              <a16:creationId xmlns:a16="http://schemas.microsoft.com/office/drawing/2014/main" id="{A4D2076F-EBC5-2041-B66D-2321331D5E37}"/>
            </a:ext>
          </a:extLst>
        </xdr:cNvPr>
        <xdr:cNvPicPr/>
      </xdr:nvPicPr>
      <xdr:blipFill>
        <a:blip xmlns:r="http://schemas.openxmlformats.org/officeDocument/2006/relationships" r:embed="rId11" cstate="print"/>
        <a:stretch>
          <a:fillRect/>
        </a:stretch>
      </xdr:blipFill>
      <xdr:spPr>
        <a:xfrm>
          <a:off x="2736850" y="10105263"/>
          <a:ext cx="615950" cy="372237"/>
        </a:xfrm>
        <a:prstGeom prst="rect">
          <a:avLst/>
        </a:prstGeom>
      </xdr:spPr>
    </xdr:pic>
    <xdr:clientData/>
  </xdr:twoCellAnchor>
  <xdr:twoCellAnchor>
    <xdr:from>
      <xdr:col>0</xdr:col>
      <xdr:colOff>0</xdr:colOff>
      <xdr:row>68</xdr:row>
      <xdr:rowOff>0</xdr:rowOff>
    </xdr:from>
    <xdr:to>
      <xdr:col>11</xdr:col>
      <xdr:colOff>38100</xdr:colOff>
      <xdr:row>68</xdr:row>
      <xdr:rowOff>228600</xdr:rowOff>
    </xdr:to>
    <xdr:pic>
      <xdr:nvPicPr>
        <xdr:cNvPr id="19" name="Picture 18">
          <a:extLst>
            <a:ext uri="{FF2B5EF4-FFF2-40B4-BE49-F238E27FC236}">
              <a16:creationId xmlns:a16="http://schemas.microsoft.com/office/drawing/2014/main" id="{DCC86684-4251-AA48-BDAA-A6C9A7EC7CE4}"/>
            </a:ext>
          </a:extLst>
        </xdr:cNvPr>
        <xdr:cNvPicPr/>
      </xdr:nvPicPr>
      <xdr:blipFill>
        <a:blip xmlns:r="http://schemas.openxmlformats.org/officeDocument/2006/relationships" r:embed="rId12" cstate="print"/>
        <a:stretch>
          <a:fillRect/>
        </a:stretch>
      </xdr:blipFill>
      <xdr:spPr>
        <a:xfrm>
          <a:off x="0" y="10566400"/>
          <a:ext cx="2209800" cy="228600"/>
        </a:xfrm>
        <a:prstGeom prst="rect">
          <a:avLst/>
        </a:prstGeom>
      </xdr:spPr>
    </xdr:pic>
    <xdr:clientData/>
  </xdr:twoCellAnchor>
  <xdr:twoCellAnchor>
    <xdr:from>
      <xdr:col>12</xdr:col>
      <xdr:colOff>0</xdr:colOff>
      <xdr:row>68</xdr:row>
      <xdr:rowOff>0</xdr:rowOff>
    </xdr:from>
    <xdr:to>
      <xdr:col>32</xdr:col>
      <xdr:colOff>0</xdr:colOff>
      <xdr:row>68</xdr:row>
      <xdr:rowOff>228600</xdr:rowOff>
    </xdr:to>
    <xdr:pic>
      <xdr:nvPicPr>
        <xdr:cNvPr id="20" name="Picture 19">
          <a:extLst>
            <a:ext uri="{FF2B5EF4-FFF2-40B4-BE49-F238E27FC236}">
              <a16:creationId xmlns:a16="http://schemas.microsoft.com/office/drawing/2014/main" id="{57BCEB21-2951-7A43-940E-D9A82E071C3D}"/>
            </a:ext>
          </a:extLst>
        </xdr:cNvPr>
        <xdr:cNvPicPr/>
      </xdr:nvPicPr>
      <xdr:blipFill>
        <a:blip xmlns:r="http://schemas.openxmlformats.org/officeDocument/2006/relationships" r:embed="rId13" cstate="print"/>
        <a:stretch>
          <a:fillRect/>
        </a:stretch>
      </xdr:blipFill>
      <xdr:spPr>
        <a:xfrm>
          <a:off x="2209800" y="10566400"/>
          <a:ext cx="1244600" cy="228600"/>
        </a:xfrm>
        <a:prstGeom prst="rect">
          <a:avLst/>
        </a:prstGeom>
      </xdr:spPr>
    </xdr:pic>
    <xdr:clientData/>
  </xdr:twoCellAnchor>
  <xdr:twoCellAnchor>
    <xdr:from>
      <xdr:col>33</xdr:col>
      <xdr:colOff>0</xdr:colOff>
      <xdr:row>68</xdr:row>
      <xdr:rowOff>0</xdr:rowOff>
    </xdr:from>
    <xdr:to>
      <xdr:col>58</xdr:col>
      <xdr:colOff>76200</xdr:colOff>
      <xdr:row>68</xdr:row>
      <xdr:rowOff>228600</xdr:rowOff>
    </xdr:to>
    <xdr:pic>
      <xdr:nvPicPr>
        <xdr:cNvPr id="21" name="Picture 20">
          <a:extLst>
            <a:ext uri="{FF2B5EF4-FFF2-40B4-BE49-F238E27FC236}">
              <a16:creationId xmlns:a16="http://schemas.microsoft.com/office/drawing/2014/main" id="{C25CA2E3-10B9-A245-AD36-9AB3CEDA7683}"/>
            </a:ext>
          </a:extLst>
        </xdr:cNvPr>
        <xdr:cNvPicPr/>
      </xdr:nvPicPr>
      <xdr:blipFill>
        <a:blip xmlns:r="http://schemas.openxmlformats.org/officeDocument/2006/relationships" r:embed="rId14" cstate="print"/>
        <a:stretch>
          <a:fillRect/>
        </a:stretch>
      </xdr:blipFill>
      <xdr:spPr>
        <a:xfrm>
          <a:off x="3467100" y="10566400"/>
          <a:ext cx="1612900" cy="228600"/>
        </a:xfrm>
        <a:prstGeom prst="rect">
          <a:avLst/>
        </a:prstGeom>
      </xdr:spPr>
    </xdr:pic>
    <xdr:clientData/>
  </xdr:twoCellAnchor>
  <xdr:twoCellAnchor>
    <xdr:from>
      <xdr:col>59</xdr:col>
      <xdr:colOff>0</xdr:colOff>
      <xdr:row>68</xdr:row>
      <xdr:rowOff>0</xdr:rowOff>
    </xdr:from>
    <xdr:to>
      <xdr:col>90</xdr:col>
      <xdr:colOff>76200</xdr:colOff>
      <xdr:row>68</xdr:row>
      <xdr:rowOff>228600</xdr:rowOff>
    </xdr:to>
    <xdr:pic>
      <xdr:nvPicPr>
        <xdr:cNvPr id="22" name="Picture 21">
          <a:extLst>
            <a:ext uri="{FF2B5EF4-FFF2-40B4-BE49-F238E27FC236}">
              <a16:creationId xmlns:a16="http://schemas.microsoft.com/office/drawing/2014/main" id="{F592423D-6AB4-5C4C-A18A-B67ABA7BFC6B}"/>
            </a:ext>
          </a:extLst>
        </xdr:cNvPr>
        <xdr:cNvPicPr/>
      </xdr:nvPicPr>
      <xdr:blipFill>
        <a:blip xmlns:r="http://schemas.openxmlformats.org/officeDocument/2006/relationships" r:embed="rId15" cstate="print"/>
        <a:stretch>
          <a:fillRect/>
        </a:stretch>
      </xdr:blipFill>
      <xdr:spPr>
        <a:xfrm>
          <a:off x="5118100" y="10566400"/>
          <a:ext cx="2159000" cy="228600"/>
        </a:xfrm>
        <a:prstGeom prst="rect">
          <a:avLst/>
        </a:prstGeom>
      </xdr:spPr>
    </xdr:pic>
    <xdr:clientData/>
  </xdr:twoCellAnchor>
  <xdr:twoCellAnchor>
    <xdr:from>
      <xdr:col>0</xdr:col>
      <xdr:colOff>0</xdr:colOff>
      <xdr:row>69</xdr:row>
      <xdr:rowOff>0</xdr:rowOff>
    </xdr:from>
    <xdr:to>
      <xdr:col>11</xdr:col>
      <xdr:colOff>38100</xdr:colOff>
      <xdr:row>69</xdr:row>
      <xdr:rowOff>228600</xdr:rowOff>
    </xdr:to>
    <xdr:pic>
      <xdr:nvPicPr>
        <xdr:cNvPr id="23" name="Picture 22">
          <a:extLst>
            <a:ext uri="{FF2B5EF4-FFF2-40B4-BE49-F238E27FC236}">
              <a16:creationId xmlns:a16="http://schemas.microsoft.com/office/drawing/2014/main" id="{10EE1DF6-04DC-FF48-91D3-42F795B68425}"/>
            </a:ext>
          </a:extLst>
        </xdr:cNvPr>
        <xdr:cNvPicPr/>
      </xdr:nvPicPr>
      <xdr:blipFill>
        <a:blip xmlns:r="http://schemas.openxmlformats.org/officeDocument/2006/relationships" r:embed="rId16" cstate="print"/>
        <a:stretch>
          <a:fillRect/>
        </a:stretch>
      </xdr:blipFill>
      <xdr:spPr>
        <a:xfrm>
          <a:off x="0" y="10795000"/>
          <a:ext cx="2209800" cy="228600"/>
        </a:xfrm>
        <a:prstGeom prst="rect">
          <a:avLst/>
        </a:prstGeom>
      </xdr:spPr>
    </xdr:pic>
    <xdr:clientData/>
  </xdr:twoCellAnchor>
  <xdr:twoCellAnchor>
    <xdr:from>
      <xdr:col>12</xdr:col>
      <xdr:colOff>0</xdr:colOff>
      <xdr:row>69</xdr:row>
      <xdr:rowOff>0</xdr:rowOff>
    </xdr:from>
    <xdr:to>
      <xdr:col>32</xdr:col>
      <xdr:colOff>0</xdr:colOff>
      <xdr:row>69</xdr:row>
      <xdr:rowOff>228600</xdr:rowOff>
    </xdr:to>
    <xdr:pic>
      <xdr:nvPicPr>
        <xdr:cNvPr id="24" name="Picture 23">
          <a:extLst>
            <a:ext uri="{FF2B5EF4-FFF2-40B4-BE49-F238E27FC236}">
              <a16:creationId xmlns:a16="http://schemas.microsoft.com/office/drawing/2014/main" id="{BE16BC78-BF5D-264A-B7FD-5856B82A25B5}"/>
            </a:ext>
          </a:extLst>
        </xdr:cNvPr>
        <xdr:cNvPicPr/>
      </xdr:nvPicPr>
      <xdr:blipFill>
        <a:blip xmlns:r="http://schemas.openxmlformats.org/officeDocument/2006/relationships" r:embed="rId17" cstate="print"/>
        <a:stretch>
          <a:fillRect/>
        </a:stretch>
      </xdr:blipFill>
      <xdr:spPr>
        <a:xfrm>
          <a:off x="2209800" y="10795000"/>
          <a:ext cx="1244600" cy="228600"/>
        </a:xfrm>
        <a:prstGeom prst="rect">
          <a:avLst/>
        </a:prstGeom>
      </xdr:spPr>
    </xdr:pic>
    <xdr:clientData/>
  </xdr:twoCellAnchor>
  <xdr:twoCellAnchor>
    <xdr:from>
      <xdr:col>33</xdr:col>
      <xdr:colOff>0</xdr:colOff>
      <xdr:row>69</xdr:row>
      <xdr:rowOff>0</xdr:rowOff>
    </xdr:from>
    <xdr:to>
      <xdr:col>58</xdr:col>
      <xdr:colOff>76200</xdr:colOff>
      <xdr:row>69</xdr:row>
      <xdr:rowOff>228600</xdr:rowOff>
    </xdr:to>
    <xdr:pic>
      <xdr:nvPicPr>
        <xdr:cNvPr id="25" name="Picture 24">
          <a:extLst>
            <a:ext uri="{FF2B5EF4-FFF2-40B4-BE49-F238E27FC236}">
              <a16:creationId xmlns:a16="http://schemas.microsoft.com/office/drawing/2014/main" id="{278260BC-611C-C741-BE19-60E02E2B0ED7}"/>
            </a:ext>
          </a:extLst>
        </xdr:cNvPr>
        <xdr:cNvPicPr/>
      </xdr:nvPicPr>
      <xdr:blipFill>
        <a:blip xmlns:r="http://schemas.openxmlformats.org/officeDocument/2006/relationships" r:embed="rId18" cstate="print"/>
        <a:stretch>
          <a:fillRect/>
        </a:stretch>
      </xdr:blipFill>
      <xdr:spPr>
        <a:xfrm>
          <a:off x="3467100" y="10795000"/>
          <a:ext cx="1612900" cy="228600"/>
        </a:xfrm>
        <a:prstGeom prst="rect">
          <a:avLst/>
        </a:prstGeom>
      </xdr:spPr>
    </xdr:pic>
    <xdr:clientData/>
  </xdr:twoCellAnchor>
  <xdr:twoCellAnchor>
    <xdr:from>
      <xdr:col>59</xdr:col>
      <xdr:colOff>0</xdr:colOff>
      <xdr:row>69</xdr:row>
      <xdr:rowOff>0</xdr:rowOff>
    </xdr:from>
    <xdr:to>
      <xdr:col>90</xdr:col>
      <xdr:colOff>76200</xdr:colOff>
      <xdr:row>69</xdr:row>
      <xdr:rowOff>228600</xdr:rowOff>
    </xdr:to>
    <xdr:pic>
      <xdr:nvPicPr>
        <xdr:cNvPr id="26" name="Picture 25">
          <a:extLst>
            <a:ext uri="{FF2B5EF4-FFF2-40B4-BE49-F238E27FC236}">
              <a16:creationId xmlns:a16="http://schemas.microsoft.com/office/drawing/2014/main" id="{FAAE5E00-A997-DB44-A72A-64962A07AB07}"/>
            </a:ext>
          </a:extLst>
        </xdr:cNvPr>
        <xdr:cNvPicPr/>
      </xdr:nvPicPr>
      <xdr:blipFill>
        <a:blip xmlns:r="http://schemas.openxmlformats.org/officeDocument/2006/relationships" r:embed="rId19" cstate="print"/>
        <a:stretch>
          <a:fillRect/>
        </a:stretch>
      </xdr:blipFill>
      <xdr:spPr>
        <a:xfrm>
          <a:off x="5118100" y="10795000"/>
          <a:ext cx="2159000" cy="228600"/>
        </a:xfrm>
        <a:prstGeom prst="rect">
          <a:avLst/>
        </a:prstGeom>
      </xdr:spPr>
    </xdr:pic>
    <xdr:clientData/>
  </xdr:twoCellAnchor>
  <xdr:twoCellAnchor>
    <xdr:from>
      <xdr:col>29</xdr:col>
      <xdr:colOff>7924</xdr:colOff>
      <xdr:row>74</xdr:row>
      <xdr:rowOff>9601</xdr:rowOff>
    </xdr:from>
    <xdr:to>
      <xdr:col>41</xdr:col>
      <xdr:colOff>0</xdr:colOff>
      <xdr:row>75</xdr:row>
      <xdr:rowOff>177800</xdr:rowOff>
    </xdr:to>
    <xdr:pic>
      <xdr:nvPicPr>
        <xdr:cNvPr id="27" name="Picture 26">
          <a:extLst>
            <a:ext uri="{FF2B5EF4-FFF2-40B4-BE49-F238E27FC236}">
              <a16:creationId xmlns:a16="http://schemas.microsoft.com/office/drawing/2014/main" id="{EC7DF34A-A9B9-F746-8C42-91DFDA2AC9A4}"/>
            </a:ext>
          </a:extLst>
        </xdr:cNvPr>
        <xdr:cNvPicPr/>
      </xdr:nvPicPr>
      <xdr:blipFill>
        <a:blip xmlns:r="http://schemas.openxmlformats.org/officeDocument/2006/relationships" r:embed="rId11" cstate="print"/>
        <a:stretch>
          <a:fillRect/>
        </a:stretch>
      </xdr:blipFill>
      <xdr:spPr>
        <a:xfrm>
          <a:off x="3335324" y="11820601"/>
          <a:ext cx="614376" cy="396799"/>
        </a:xfrm>
        <a:prstGeom prst="rect">
          <a:avLst/>
        </a:prstGeom>
      </xdr:spPr>
    </xdr:pic>
    <xdr:clientData/>
  </xdr:twoCellAnchor>
  <xdr:twoCellAnchor>
    <xdr:from>
      <xdr:col>29</xdr:col>
      <xdr:colOff>7924</xdr:colOff>
      <xdr:row>85</xdr:row>
      <xdr:rowOff>9601</xdr:rowOff>
    </xdr:from>
    <xdr:to>
      <xdr:col>41</xdr:col>
      <xdr:colOff>0</xdr:colOff>
      <xdr:row>86</xdr:row>
      <xdr:rowOff>177800</xdr:rowOff>
    </xdr:to>
    <xdr:pic>
      <xdr:nvPicPr>
        <xdr:cNvPr id="28" name="Picture 27">
          <a:extLst>
            <a:ext uri="{FF2B5EF4-FFF2-40B4-BE49-F238E27FC236}">
              <a16:creationId xmlns:a16="http://schemas.microsoft.com/office/drawing/2014/main" id="{FC11889F-15C7-6841-9A70-8EF58268EEF3}"/>
            </a:ext>
          </a:extLst>
        </xdr:cNvPr>
        <xdr:cNvPicPr/>
      </xdr:nvPicPr>
      <xdr:blipFill>
        <a:blip xmlns:r="http://schemas.openxmlformats.org/officeDocument/2006/relationships" r:embed="rId11" cstate="print"/>
        <a:stretch>
          <a:fillRect/>
        </a:stretch>
      </xdr:blipFill>
      <xdr:spPr>
        <a:xfrm>
          <a:off x="3335324" y="13941501"/>
          <a:ext cx="614376" cy="396799"/>
        </a:xfrm>
        <a:prstGeom prst="rect">
          <a:avLst/>
        </a:prstGeom>
      </xdr:spPr>
    </xdr:pic>
    <xdr:clientData/>
  </xdr:twoCellAnchor>
  <xdr:twoCellAnchor>
    <xdr:from>
      <xdr:col>29</xdr:col>
      <xdr:colOff>7924</xdr:colOff>
      <xdr:row>105</xdr:row>
      <xdr:rowOff>9601</xdr:rowOff>
    </xdr:from>
    <xdr:to>
      <xdr:col>41</xdr:col>
      <xdr:colOff>0</xdr:colOff>
      <xdr:row>106</xdr:row>
      <xdr:rowOff>177800</xdr:rowOff>
    </xdr:to>
    <xdr:pic>
      <xdr:nvPicPr>
        <xdr:cNvPr id="29" name="Picture 28">
          <a:extLst>
            <a:ext uri="{FF2B5EF4-FFF2-40B4-BE49-F238E27FC236}">
              <a16:creationId xmlns:a16="http://schemas.microsoft.com/office/drawing/2014/main" id="{43FACCC9-867D-9043-9634-80E2C933F494}"/>
            </a:ext>
          </a:extLst>
        </xdr:cNvPr>
        <xdr:cNvPicPr/>
      </xdr:nvPicPr>
      <xdr:blipFill>
        <a:blip xmlns:r="http://schemas.openxmlformats.org/officeDocument/2006/relationships" r:embed="rId11" cstate="print"/>
        <a:stretch>
          <a:fillRect/>
        </a:stretch>
      </xdr:blipFill>
      <xdr:spPr>
        <a:xfrm>
          <a:off x="3335324" y="17802301"/>
          <a:ext cx="614376" cy="396799"/>
        </a:xfrm>
        <a:prstGeom prst="rect">
          <a:avLst/>
        </a:prstGeom>
      </xdr:spPr>
    </xdr:pic>
    <xdr:clientData/>
  </xdr:twoCellAnchor>
  <xdr:twoCellAnchor>
    <xdr:from>
      <xdr:col>29</xdr:col>
      <xdr:colOff>7924</xdr:colOff>
      <xdr:row>119</xdr:row>
      <xdr:rowOff>9601</xdr:rowOff>
    </xdr:from>
    <xdr:to>
      <xdr:col>41</xdr:col>
      <xdr:colOff>0</xdr:colOff>
      <xdr:row>120</xdr:row>
      <xdr:rowOff>177800</xdr:rowOff>
    </xdr:to>
    <xdr:pic>
      <xdr:nvPicPr>
        <xdr:cNvPr id="30" name="Picture 29">
          <a:extLst>
            <a:ext uri="{FF2B5EF4-FFF2-40B4-BE49-F238E27FC236}">
              <a16:creationId xmlns:a16="http://schemas.microsoft.com/office/drawing/2014/main" id="{ECACEC22-4EFF-6245-9C8E-C1558C2B1472}"/>
            </a:ext>
          </a:extLst>
        </xdr:cNvPr>
        <xdr:cNvPicPr/>
      </xdr:nvPicPr>
      <xdr:blipFill>
        <a:blip xmlns:r="http://schemas.openxmlformats.org/officeDocument/2006/relationships" r:embed="rId11" cstate="print"/>
        <a:stretch>
          <a:fillRect/>
        </a:stretch>
      </xdr:blipFill>
      <xdr:spPr>
        <a:xfrm>
          <a:off x="3335324" y="20494701"/>
          <a:ext cx="614376" cy="396799"/>
        </a:xfrm>
        <a:prstGeom prst="rect">
          <a:avLst/>
        </a:prstGeom>
      </xdr:spPr>
    </xdr:pic>
    <xdr:clientData/>
  </xdr:twoCellAnchor>
  <xdr:twoCellAnchor>
    <xdr:from>
      <xdr:col>29</xdr:col>
      <xdr:colOff>7924</xdr:colOff>
      <xdr:row>127</xdr:row>
      <xdr:rowOff>9601</xdr:rowOff>
    </xdr:from>
    <xdr:to>
      <xdr:col>41</xdr:col>
      <xdr:colOff>0</xdr:colOff>
      <xdr:row>128</xdr:row>
      <xdr:rowOff>177800</xdr:rowOff>
    </xdr:to>
    <xdr:pic>
      <xdr:nvPicPr>
        <xdr:cNvPr id="31" name="Picture 30">
          <a:extLst>
            <a:ext uri="{FF2B5EF4-FFF2-40B4-BE49-F238E27FC236}">
              <a16:creationId xmlns:a16="http://schemas.microsoft.com/office/drawing/2014/main" id="{57AC23D3-5AF5-4345-8CD2-C4BDC9DD33E6}"/>
            </a:ext>
          </a:extLst>
        </xdr:cNvPr>
        <xdr:cNvPicPr/>
      </xdr:nvPicPr>
      <xdr:blipFill>
        <a:blip xmlns:r="http://schemas.openxmlformats.org/officeDocument/2006/relationships" r:embed="rId11" cstate="print"/>
        <a:stretch>
          <a:fillRect/>
        </a:stretch>
      </xdr:blipFill>
      <xdr:spPr>
        <a:xfrm>
          <a:off x="3335324" y="22056801"/>
          <a:ext cx="614376" cy="396799"/>
        </a:xfrm>
        <a:prstGeom prst="rect">
          <a:avLst/>
        </a:prstGeom>
      </xdr:spPr>
    </xdr:pic>
    <xdr:clientData/>
  </xdr:twoCellAnchor>
  <xdr:twoCellAnchor>
    <xdr:from>
      <xdr:col>29</xdr:col>
      <xdr:colOff>7924</xdr:colOff>
      <xdr:row>147</xdr:row>
      <xdr:rowOff>9601</xdr:rowOff>
    </xdr:from>
    <xdr:to>
      <xdr:col>41</xdr:col>
      <xdr:colOff>0</xdr:colOff>
      <xdr:row>148</xdr:row>
      <xdr:rowOff>177800</xdr:rowOff>
    </xdr:to>
    <xdr:pic>
      <xdr:nvPicPr>
        <xdr:cNvPr id="32" name="Picture 31">
          <a:extLst>
            <a:ext uri="{FF2B5EF4-FFF2-40B4-BE49-F238E27FC236}">
              <a16:creationId xmlns:a16="http://schemas.microsoft.com/office/drawing/2014/main" id="{3395FE50-B4CD-9B43-8CB4-67CE0AA67D40}"/>
            </a:ext>
          </a:extLst>
        </xdr:cNvPr>
        <xdr:cNvPicPr/>
      </xdr:nvPicPr>
      <xdr:blipFill>
        <a:blip xmlns:r="http://schemas.openxmlformats.org/officeDocument/2006/relationships" r:embed="rId11" cstate="print"/>
        <a:stretch>
          <a:fillRect/>
        </a:stretch>
      </xdr:blipFill>
      <xdr:spPr>
        <a:xfrm>
          <a:off x="3335324" y="25917601"/>
          <a:ext cx="614376" cy="396799"/>
        </a:xfrm>
        <a:prstGeom prst="rect">
          <a:avLst/>
        </a:prstGeom>
      </xdr:spPr>
    </xdr:pic>
    <xdr:clientData/>
  </xdr:twoCellAnchor>
  <xdr:twoCellAnchor>
    <xdr:from>
      <xdr:col>29</xdr:col>
      <xdr:colOff>7924</xdr:colOff>
      <xdr:row>155</xdr:row>
      <xdr:rowOff>9601</xdr:rowOff>
    </xdr:from>
    <xdr:to>
      <xdr:col>41</xdr:col>
      <xdr:colOff>0</xdr:colOff>
      <xdr:row>156</xdr:row>
      <xdr:rowOff>177800</xdr:rowOff>
    </xdr:to>
    <xdr:pic>
      <xdr:nvPicPr>
        <xdr:cNvPr id="33" name="Picture 32">
          <a:extLst>
            <a:ext uri="{FF2B5EF4-FFF2-40B4-BE49-F238E27FC236}">
              <a16:creationId xmlns:a16="http://schemas.microsoft.com/office/drawing/2014/main" id="{E6187E0D-3626-5044-80CC-91AF0DCA214B}"/>
            </a:ext>
          </a:extLst>
        </xdr:cNvPr>
        <xdr:cNvPicPr/>
      </xdr:nvPicPr>
      <xdr:blipFill>
        <a:blip xmlns:r="http://schemas.openxmlformats.org/officeDocument/2006/relationships" r:embed="rId11" cstate="print"/>
        <a:stretch>
          <a:fillRect/>
        </a:stretch>
      </xdr:blipFill>
      <xdr:spPr>
        <a:xfrm>
          <a:off x="3335324" y="27467001"/>
          <a:ext cx="614376" cy="396799"/>
        </a:xfrm>
        <a:prstGeom prst="rect">
          <a:avLst/>
        </a:prstGeom>
      </xdr:spPr>
    </xdr:pic>
    <xdr:clientData/>
  </xdr:twoCellAnchor>
  <xdr:twoCellAnchor>
    <xdr:from>
      <xdr:col>29</xdr:col>
      <xdr:colOff>7924</xdr:colOff>
      <xdr:row>165</xdr:row>
      <xdr:rowOff>9601</xdr:rowOff>
    </xdr:from>
    <xdr:to>
      <xdr:col>41</xdr:col>
      <xdr:colOff>0</xdr:colOff>
      <xdr:row>166</xdr:row>
      <xdr:rowOff>177800</xdr:rowOff>
    </xdr:to>
    <xdr:pic>
      <xdr:nvPicPr>
        <xdr:cNvPr id="34" name="Picture 33">
          <a:extLst>
            <a:ext uri="{FF2B5EF4-FFF2-40B4-BE49-F238E27FC236}">
              <a16:creationId xmlns:a16="http://schemas.microsoft.com/office/drawing/2014/main" id="{05ED4824-97B4-7346-842F-F0DD852989D7}"/>
            </a:ext>
          </a:extLst>
        </xdr:cNvPr>
        <xdr:cNvPicPr/>
      </xdr:nvPicPr>
      <xdr:blipFill>
        <a:blip xmlns:r="http://schemas.openxmlformats.org/officeDocument/2006/relationships" r:embed="rId11" cstate="print"/>
        <a:stretch>
          <a:fillRect/>
        </a:stretch>
      </xdr:blipFill>
      <xdr:spPr>
        <a:xfrm>
          <a:off x="3335324" y="29511701"/>
          <a:ext cx="614376" cy="396799"/>
        </a:xfrm>
        <a:prstGeom prst="rect">
          <a:avLst/>
        </a:prstGeom>
      </xdr:spPr>
    </xdr:pic>
    <xdr:clientData/>
  </xdr:twoCellAnchor>
  <xdr:twoCellAnchor>
    <xdr:from>
      <xdr:col>29</xdr:col>
      <xdr:colOff>7924</xdr:colOff>
      <xdr:row>176</xdr:row>
      <xdr:rowOff>9601</xdr:rowOff>
    </xdr:from>
    <xdr:to>
      <xdr:col>41</xdr:col>
      <xdr:colOff>0</xdr:colOff>
      <xdr:row>177</xdr:row>
      <xdr:rowOff>177800</xdr:rowOff>
    </xdr:to>
    <xdr:pic>
      <xdr:nvPicPr>
        <xdr:cNvPr id="35" name="Picture 34">
          <a:extLst>
            <a:ext uri="{FF2B5EF4-FFF2-40B4-BE49-F238E27FC236}">
              <a16:creationId xmlns:a16="http://schemas.microsoft.com/office/drawing/2014/main" id="{8DEC9E35-0B73-0349-A11C-FE80A4FDE157}"/>
            </a:ext>
          </a:extLst>
        </xdr:cNvPr>
        <xdr:cNvPicPr/>
      </xdr:nvPicPr>
      <xdr:blipFill>
        <a:blip xmlns:r="http://schemas.openxmlformats.org/officeDocument/2006/relationships" r:embed="rId11" cstate="print"/>
        <a:stretch>
          <a:fillRect/>
        </a:stretch>
      </xdr:blipFill>
      <xdr:spPr>
        <a:xfrm>
          <a:off x="3335324" y="31632601"/>
          <a:ext cx="614376" cy="396799"/>
        </a:xfrm>
        <a:prstGeom prst="rect">
          <a:avLst/>
        </a:prstGeom>
      </xdr:spPr>
    </xdr:pic>
    <xdr:clientData/>
  </xdr:twoCellAnchor>
  <xdr:twoCellAnchor>
    <xdr:from>
      <xdr:col>29</xdr:col>
      <xdr:colOff>7924</xdr:colOff>
      <xdr:row>184</xdr:row>
      <xdr:rowOff>9601</xdr:rowOff>
    </xdr:from>
    <xdr:to>
      <xdr:col>41</xdr:col>
      <xdr:colOff>0</xdr:colOff>
      <xdr:row>185</xdr:row>
      <xdr:rowOff>177800</xdr:rowOff>
    </xdr:to>
    <xdr:pic>
      <xdr:nvPicPr>
        <xdr:cNvPr id="36" name="Picture 35">
          <a:extLst>
            <a:ext uri="{FF2B5EF4-FFF2-40B4-BE49-F238E27FC236}">
              <a16:creationId xmlns:a16="http://schemas.microsoft.com/office/drawing/2014/main" id="{91B003D8-81BC-2148-B0FA-FFBD861E8F3C}"/>
            </a:ext>
          </a:extLst>
        </xdr:cNvPr>
        <xdr:cNvPicPr/>
      </xdr:nvPicPr>
      <xdr:blipFill>
        <a:blip xmlns:r="http://schemas.openxmlformats.org/officeDocument/2006/relationships" r:embed="rId11" cstate="print"/>
        <a:stretch>
          <a:fillRect/>
        </a:stretch>
      </xdr:blipFill>
      <xdr:spPr>
        <a:xfrm>
          <a:off x="3335324" y="33182001"/>
          <a:ext cx="614376" cy="396799"/>
        </a:xfrm>
        <a:prstGeom prst="rect">
          <a:avLst/>
        </a:prstGeom>
      </xdr:spPr>
    </xdr:pic>
    <xdr:clientData/>
  </xdr:twoCellAnchor>
  <xdr:twoCellAnchor>
    <xdr:from>
      <xdr:col>29</xdr:col>
      <xdr:colOff>7924</xdr:colOff>
      <xdr:row>188</xdr:row>
      <xdr:rowOff>9601</xdr:rowOff>
    </xdr:from>
    <xdr:to>
      <xdr:col>41</xdr:col>
      <xdr:colOff>0</xdr:colOff>
      <xdr:row>189</xdr:row>
      <xdr:rowOff>177800</xdr:rowOff>
    </xdr:to>
    <xdr:pic>
      <xdr:nvPicPr>
        <xdr:cNvPr id="37" name="Picture 36">
          <a:extLst>
            <a:ext uri="{FF2B5EF4-FFF2-40B4-BE49-F238E27FC236}">
              <a16:creationId xmlns:a16="http://schemas.microsoft.com/office/drawing/2014/main" id="{E8977A09-41FE-CC4F-9D93-54D17C4EFA0F}"/>
            </a:ext>
          </a:extLst>
        </xdr:cNvPr>
        <xdr:cNvPicPr/>
      </xdr:nvPicPr>
      <xdr:blipFill>
        <a:blip xmlns:r="http://schemas.openxmlformats.org/officeDocument/2006/relationships" r:embed="rId11" cstate="print"/>
        <a:stretch>
          <a:fillRect/>
        </a:stretch>
      </xdr:blipFill>
      <xdr:spPr>
        <a:xfrm>
          <a:off x="3335324" y="33969401"/>
          <a:ext cx="614376" cy="396799"/>
        </a:xfrm>
        <a:prstGeom prst="rect">
          <a:avLst/>
        </a:prstGeom>
      </xdr:spPr>
    </xdr:pic>
    <xdr:clientData/>
  </xdr:twoCellAnchor>
  <xdr:twoCellAnchor>
    <xdr:from>
      <xdr:col>29</xdr:col>
      <xdr:colOff>7924</xdr:colOff>
      <xdr:row>196</xdr:row>
      <xdr:rowOff>9601</xdr:rowOff>
    </xdr:from>
    <xdr:to>
      <xdr:col>41</xdr:col>
      <xdr:colOff>0</xdr:colOff>
      <xdr:row>197</xdr:row>
      <xdr:rowOff>177800</xdr:rowOff>
    </xdr:to>
    <xdr:pic>
      <xdr:nvPicPr>
        <xdr:cNvPr id="38" name="Picture 37">
          <a:extLst>
            <a:ext uri="{FF2B5EF4-FFF2-40B4-BE49-F238E27FC236}">
              <a16:creationId xmlns:a16="http://schemas.microsoft.com/office/drawing/2014/main" id="{51F5B4D9-9BC6-2F47-93E4-23F835E10B3B}"/>
            </a:ext>
          </a:extLst>
        </xdr:cNvPr>
        <xdr:cNvPicPr/>
      </xdr:nvPicPr>
      <xdr:blipFill>
        <a:blip xmlns:r="http://schemas.openxmlformats.org/officeDocument/2006/relationships" r:embed="rId11" cstate="print"/>
        <a:stretch>
          <a:fillRect/>
        </a:stretch>
      </xdr:blipFill>
      <xdr:spPr>
        <a:xfrm>
          <a:off x="3335324" y="35518801"/>
          <a:ext cx="614376" cy="396799"/>
        </a:xfrm>
        <a:prstGeom prst="rect">
          <a:avLst/>
        </a:prstGeom>
      </xdr:spPr>
    </xdr:pic>
    <xdr:clientData/>
  </xdr:twoCellAnchor>
  <xdr:twoCellAnchor>
    <xdr:from>
      <xdr:col>29</xdr:col>
      <xdr:colOff>7924</xdr:colOff>
      <xdr:row>204</xdr:row>
      <xdr:rowOff>9601</xdr:rowOff>
    </xdr:from>
    <xdr:to>
      <xdr:col>41</xdr:col>
      <xdr:colOff>0</xdr:colOff>
      <xdr:row>205</xdr:row>
      <xdr:rowOff>177800</xdr:rowOff>
    </xdr:to>
    <xdr:pic>
      <xdr:nvPicPr>
        <xdr:cNvPr id="39" name="Picture 38">
          <a:extLst>
            <a:ext uri="{FF2B5EF4-FFF2-40B4-BE49-F238E27FC236}">
              <a16:creationId xmlns:a16="http://schemas.microsoft.com/office/drawing/2014/main" id="{FBE2281F-3A54-9849-8A47-7065A8AB7243}"/>
            </a:ext>
          </a:extLst>
        </xdr:cNvPr>
        <xdr:cNvPicPr/>
      </xdr:nvPicPr>
      <xdr:blipFill>
        <a:blip xmlns:r="http://schemas.openxmlformats.org/officeDocument/2006/relationships" r:embed="rId11" cstate="print"/>
        <a:stretch>
          <a:fillRect/>
        </a:stretch>
      </xdr:blipFill>
      <xdr:spPr>
        <a:xfrm>
          <a:off x="3335324" y="37068201"/>
          <a:ext cx="614376" cy="396799"/>
        </a:xfrm>
        <a:prstGeom prst="rect">
          <a:avLst/>
        </a:prstGeom>
      </xdr:spPr>
    </xdr:pic>
    <xdr:clientData/>
  </xdr:twoCellAnchor>
  <xdr:twoCellAnchor>
    <xdr:from>
      <xdr:col>29</xdr:col>
      <xdr:colOff>7924</xdr:colOff>
      <xdr:row>212</xdr:row>
      <xdr:rowOff>9601</xdr:rowOff>
    </xdr:from>
    <xdr:to>
      <xdr:col>41</xdr:col>
      <xdr:colOff>0</xdr:colOff>
      <xdr:row>213</xdr:row>
      <xdr:rowOff>177800</xdr:rowOff>
    </xdr:to>
    <xdr:pic>
      <xdr:nvPicPr>
        <xdr:cNvPr id="40" name="Picture 39">
          <a:extLst>
            <a:ext uri="{FF2B5EF4-FFF2-40B4-BE49-F238E27FC236}">
              <a16:creationId xmlns:a16="http://schemas.microsoft.com/office/drawing/2014/main" id="{1B5EFFB7-27B4-F94C-B7C5-5AECCCD53E55}"/>
            </a:ext>
          </a:extLst>
        </xdr:cNvPr>
        <xdr:cNvPicPr/>
      </xdr:nvPicPr>
      <xdr:blipFill>
        <a:blip xmlns:r="http://schemas.openxmlformats.org/officeDocument/2006/relationships" r:embed="rId11" cstate="print"/>
        <a:stretch>
          <a:fillRect/>
        </a:stretch>
      </xdr:blipFill>
      <xdr:spPr>
        <a:xfrm>
          <a:off x="3335324" y="38617601"/>
          <a:ext cx="614376" cy="396799"/>
        </a:xfrm>
        <a:prstGeom prst="rect">
          <a:avLst/>
        </a:prstGeom>
      </xdr:spPr>
    </xdr:pic>
    <xdr:clientData/>
  </xdr:twoCellAnchor>
  <xdr:twoCellAnchor>
    <xdr:from>
      <xdr:col>29</xdr:col>
      <xdr:colOff>7924</xdr:colOff>
      <xdr:row>218</xdr:row>
      <xdr:rowOff>9601</xdr:rowOff>
    </xdr:from>
    <xdr:to>
      <xdr:col>41</xdr:col>
      <xdr:colOff>0</xdr:colOff>
      <xdr:row>219</xdr:row>
      <xdr:rowOff>177800</xdr:rowOff>
    </xdr:to>
    <xdr:pic>
      <xdr:nvPicPr>
        <xdr:cNvPr id="41" name="Picture 40">
          <a:extLst>
            <a:ext uri="{FF2B5EF4-FFF2-40B4-BE49-F238E27FC236}">
              <a16:creationId xmlns:a16="http://schemas.microsoft.com/office/drawing/2014/main" id="{C52F9719-F278-5549-975D-F96F9951ECEE}"/>
            </a:ext>
          </a:extLst>
        </xdr:cNvPr>
        <xdr:cNvPicPr/>
      </xdr:nvPicPr>
      <xdr:blipFill>
        <a:blip xmlns:r="http://schemas.openxmlformats.org/officeDocument/2006/relationships" r:embed="rId20" cstate="print"/>
        <a:stretch>
          <a:fillRect/>
        </a:stretch>
      </xdr:blipFill>
      <xdr:spPr>
        <a:xfrm>
          <a:off x="3335324" y="39900301"/>
          <a:ext cx="614376" cy="396799"/>
        </a:xfrm>
        <a:prstGeom prst="rect">
          <a:avLst/>
        </a:prstGeom>
      </xdr:spPr>
    </xdr:pic>
    <xdr:clientData/>
  </xdr:twoCellAnchor>
  <xdr:twoCellAnchor>
    <xdr:from>
      <xdr:col>29</xdr:col>
      <xdr:colOff>7924</xdr:colOff>
      <xdr:row>229</xdr:row>
      <xdr:rowOff>9601</xdr:rowOff>
    </xdr:from>
    <xdr:to>
      <xdr:col>41</xdr:col>
      <xdr:colOff>0</xdr:colOff>
      <xdr:row>230</xdr:row>
      <xdr:rowOff>177800</xdr:rowOff>
    </xdr:to>
    <xdr:pic>
      <xdr:nvPicPr>
        <xdr:cNvPr id="42" name="Picture 41">
          <a:extLst>
            <a:ext uri="{FF2B5EF4-FFF2-40B4-BE49-F238E27FC236}">
              <a16:creationId xmlns:a16="http://schemas.microsoft.com/office/drawing/2014/main" id="{0E50C7BF-E43D-2F49-A3BB-3A1AD1174B3A}"/>
            </a:ext>
          </a:extLst>
        </xdr:cNvPr>
        <xdr:cNvPicPr/>
      </xdr:nvPicPr>
      <xdr:blipFill>
        <a:blip xmlns:r="http://schemas.openxmlformats.org/officeDocument/2006/relationships" r:embed="rId11" cstate="print"/>
        <a:stretch>
          <a:fillRect/>
        </a:stretch>
      </xdr:blipFill>
      <xdr:spPr>
        <a:xfrm>
          <a:off x="3335324" y="42021201"/>
          <a:ext cx="614376" cy="396799"/>
        </a:xfrm>
        <a:prstGeom prst="rect">
          <a:avLst/>
        </a:prstGeom>
      </xdr:spPr>
    </xdr:pic>
    <xdr:clientData/>
  </xdr:twoCellAnchor>
  <xdr:twoCellAnchor>
    <xdr:from>
      <xdr:col>29</xdr:col>
      <xdr:colOff>7924</xdr:colOff>
      <xdr:row>237</xdr:row>
      <xdr:rowOff>9601</xdr:rowOff>
    </xdr:from>
    <xdr:to>
      <xdr:col>41</xdr:col>
      <xdr:colOff>0</xdr:colOff>
      <xdr:row>238</xdr:row>
      <xdr:rowOff>177800</xdr:rowOff>
    </xdr:to>
    <xdr:pic>
      <xdr:nvPicPr>
        <xdr:cNvPr id="43" name="Picture 42">
          <a:extLst>
            <a:ext uri="{FF2B5EF4-FFF2-40B4-BE49-F238E27FC236}">
              <a16:creationId xmlns:a16="http://schemas.microsoft.com/office/drawing/2014/main" id="{61B79D44-D3E2-BF47-89F3-0D73874AF302}"/>
            </a:ext>
          </a:extLst>
        </xdr:cNvPr>
        <xdr:cNvPicPr/>
      </xdr:nvPicPr>
      <xdr:blipFill>
        <a:blip xmlns:r="http://schemas.openxmlformats.org/officeDocument/2006/relationships" r:embed="rId11" cstate="print"/>
        <a:stretch>
          <a:fillRect/>
        </a:stretch>
      </xdr:blipFill>
      <xdr:spPr>
        <a:xfrm>
          <a:off x="3335324" y="43570601"/>
          <a:ext cx="614376" cy="396799"/>
        </a:xfrm>
        <a:prstGeom prst="rect">
          <a:avLst/>
        </a:prstGeom>
      </xdr:spPr>
    </xdr:pic>
    <xdr:clientData/>
  </xdr:twoCellAnchor>
  <xdr:twoCellAnchor>
    <xdr:from>
      <xdr:col>29</xdr:col>
      <xdr:colOff>7924</xdr:colOff>
      <xdr:row>245</xdr:row>
      <xdr:rowOff>9601</xdr:rowOff>
    </xdr:from>
    <xdr:to>
      <xdr:col>41</xdr:col>
      <xdr:colOff>0</xdr:colOff>
      <xdr:row>246</xdr:row>
      <xdr:rowOff>177800</xdr:rowOff>
    </xdr:to>
    <xdr:pic>
      <xdr:nvPicPr>
        <xdr:cNvPr id="44" name="Picture 43">
          <a:extLst>
            <a:ext uri="{FF2B5EF4-FFF2-40B4-BE49-F238E27FC236}">
              <a16:creationId xmlns:a16="http://schemas.microsoft.com/office/drawing/2014/main" id="{237EACA1-A649-B246-98EF-8769B400E627}"/>
            </a:ext>
          </a:extLst>
        </xdr:cNvPr>
        <xdr:cNvPicPr/>
      </xdr:nvPicPr>
      <xdr:blipFill>
        <a:blip xmlns:r="http://schemas.openxmlformats.org/officeDocument/2006/relationships" r:embed="rId11" cstate="print"/>
        <a:stretch>
          <a:fillRect/>
        </a:stretch>
      </xdr:blipFill>
      <xdr:spPr>
        <a:xfrm>
          <a:off x="3335324" y="45120001"/>
          <a:ext cx="614376" cy="396799"/>
        </a:xfrm>
        <a:prstGeom prst="rect">
          <a:avLst/>
        </a:prstGeom>
      </xdr:spPr>
    </xdr:pic>
    <xdr:clientData/>
  </xdr:twoCellAnchor>
  <xdr:twoCellAnchor>
    <xdr:from>
      <xdr:col>0</xdr:col>
      <xdr:colOff>0</xdr:colOff>
      <xdr:row>251</xdr:row>
      <xdr:rowOff>0</xdr:rowOff>
    </xdr:from>
    <xdr:to>
      <xdr:col>13</xdr:col>
      <xdr:colOff>38100</xdr:colOff>
      <xdr:row>251</xdr:row>
      <xdr:rowOff>228600</xdr:rowOff>
    </xdr:to>
    <xdr:pic>
      <xdr:nvPicPr>
        <xdr:cNvPr id="45" name="Picture 44">
          <a:extLst>
            <a:ext uri="{FF2B5EF4-FFF2-40B4-BE49-F238E27FC236}">
              <a16:creationId xmlns:a16="http://schemas.microsoft.com/office/drawing/2014/main" id="{2B594182-8735-EF4F-AAC5-1369C9258CE3}"/>
            </a:ext>
          </a:extLst>
        </xdr:cNvPr>
        <xdr:cNvPicPr/>
      </xdr:nvPicPr>
      <xdr:blipFill>
        <a:blip xmlns:r="http://schemas.openxmlformats.org/officeDocument/2006/relationships" r:embed="rId21" cstate="print"/>
        <a:stretch>
          <a:fillRect/>
        </a:stretch>
      </xdr:blipFill>
      <xdr:spPr>
        <a:xfrm>
          <a:off x="0" y="45986700"/>
          <a:ext cx="2273300" cy="228600"/>
        </a:xfrm>
        <a:prstGeom prst="rect">
          <a:avLst/>
        </a:prstGeom>
      </xdr:spPr>
    </xdr:pic>
    <xdr:clientData/>
  </xdr:twoCellAnchor>
  <xdr:twoCellAnchor>
    <xdr:from>
      <xdr:col>14</xdr:col>
      <xdr:colOff>0</xdr:colOff>
      <xdr:row>251</xdr:row>
      <xdr:rowOff>0</xdr:rowOff>
    </xdr:from>
    <xdr:to>
      <xdr:col>33</xdr:col>
      <xdr:colOff>38100</xdr:colOff>
      <xdr:row>251</xdr:row>
      <xdr:rowOff>228600</xdr:rowOff>
    </xdr:to>
    <xdr:pic>
      <xdr:nvPicPr>
        <xdr:cNvPr id="46" name="Picture 45">
          <a:extLst>
            <a:ext uri="{FF2B5EF4-FFF2-40B4-BE49-F238E27FC236}">
              <a16:creationId xmlns:a16="http://schemas.microsoft.com/office/drawing/2014/main" id="{3C135F14-AF21-484F-B616-FABD8C5E4D83}"/>
            </a:ext>
          </a:extLst>
        </xdr:cNvPr>
        <xdr:cNvPicPr/>
      </xdr:nvPicPr>
      <xdr:blipFill>
        <a:blip xmlns:r="http://schemas.openxmlformats.org/officeDocument/2006/relationships" r:embed="rId22" cstate="print"/>
        <a:stretch>
          <a:fillRect/>
        </a:stretch>
      </xdr:blipFill>
      <xdr:spPr>
        <a:xfrm>
          <a:off x="2273300" y="45986700"/>
          <a:ext cx="1231900" cy="228600"/>
        </a:xfrm>
        <a:prstGeom prst="rect">
          <a:avLst/>
        </a:prstGeom>
      </xdr:spPr>
    </xdr:pic>
    <xdr:clientData/>
  </xdr:twoCellAnchor>
  <xdr:twoCellAnchor>
    <xdr:from>
      <xdr:col>34</xdr:col>
      <xdr:colOff>0</xdr:colOff>
      <xdr:row>251</xdr:row>
      <xdr:rowOff>0</xdr:rowOff>
    </xdr:from>
    <xdr:to>
      <xdr:col>51</xdr:col>
      <xdr:colOff>101600</xdr:colOff>
      <xdr:row>251</xdr:row>
      <xdr:rowOff>228600</xdr:rowOff>
    </xdr:to>
    <xdr:pic>
      <xdr:nvPicPr>
        <xdr:cNvPr id="47" name="Picture 46">
          <a:extLst>
            <a:ext uri="{FF2B5EF4-FFF2-40B4-BE49-F238E27FC236}">
              <a16:creationId xmlns:a16="http://schemas.microsoft.com/office/drawing/2014/main" id="{F6F63B6F-E245-B14D-8D28-84A26797F2B8}"/>
            </a:ext>
          </a:extLst>
        </xdr:cNvPr>
        <xdr:cNvPicPr/>
      </xdr:nvPicPr>
      <xdr:blipFill>
        <a:blip xmlns:r="http://schemas.openxmlformats.org/officeDocument/2006/relationships" r:embed="rId23" cstate="print"/>
        <a:stretch>
          <a:fillRect/>
        </a:stretch>
      </xdr:blipFill>
      <xdr:spPr>
        <a:xfrm>
          <a:off x="3517900" y="45986700"/>
          <a:ext cx="1244600" cy="228600"/>
        </a:xfrm>
        <a:prstGeom prst="rect">
          <a:avLst/>
        </a:prstGeom>
      </xdr:spPr>
    </xdr:pic>
    <xdr:clientData/>
  </xdr:twoCellAnchor>
  <xdr:twoCellAnchor>
    <xdr:from>
      <xdr:col>52</xdr:col>
      <xdr:colOff>0</xdr:colOff>
      <xdr:row>251</xdr:row>
      <xdr:rowOff>0</xdr:rowOff>
    </xdr:from>
    <xdr:to>
      <xdr:col>83</xdr:col>
      <xdr:colOff>25400</xdr:colOff>
      <xdr:row>251</xdr:row>
      <xdr:rowOff>228600</xdr:rowOff>
    </xdr:to>
    <xdr:pic>
      <xdr:nvPicPr>
        <xdr:cNvPr id="48" name="Picture 47">
          <a:extLst>
            <a:ext uri="{FF2B5EF4-FFF2-40B4-BE49-F238E27FC236}">
              <a16:creationId xmlns:a16="http://schemas.microsoft.com/office/drawing/2014/main" id="{72945576-C5CC-0649-A643-111D1AF35960}"/>
            </a:ext>
          </a:extLst>
        </xdr:cNvPr>
        <xdr:cNvPicPr/>
      </xdr:nvPicPr>
      <xdr:blipFill>
        <a:blip xmlns:r="http://schemas.openxmlformats.org/officeDocument/2006/relationships" r:embed="rId24" cstate="print"/>
        <a:stretch>
          <a:fillRect/>
        </a:stretch>
      </xdr:blipFill>
      <xdr:spPr>
        <a:xfrm>
          <a:off x="4775200" y="45986700"/>
          <a:ext cx="2108200" cy="228600"/>
        </a:xfrm>
        <a:prstGeom prst="rect">
          <a:avLst/>
        </a:prstGeom>
      </xdr:spPr>
    </xdr:pic>
    <xdr:clientData/>
  </xdr:twoCellAnchor>
  <xdr:twoCellAnchor>
    <xdr:from>
      <xdr:col>0</xdr:col>
      <xdr:colOff>0</xdr:colOff>
      <xdr:row>252</xdr:row>
      <xdr:rowOff>0</xdr:rowOff>
    </xdr:from>
    <xdr:to>
      <xdr:col>13</xdr:col>
      <xdr:colOff>38100</xdr:colOff>
      <xdr:row>252</xdr:row>
      <xdr:rowOff>228600</xdr:rowOff>
    </xdr:to>
    <xdr:pic>
      <xdr:nvPicPr>
        <xdr:cNvPr id="49" name="Picture 48">
          <a:extLst>
            <a:ext uri="{FF2B5EF4-FFF2-40B4-BE49-F238E27FC236}">
              <a16:creationId xmlns:a16="http://schemas.microsoft.com/office/drawing/2014/main" id="{BAD9E08D-6409-D440-B6FC-1C2EC66C2F82}"/>
            </a:ext>
          </a:extLst>
        </xdr:cNvPr>
        <xdr:cNvPicPr/>
      </xdr:nvPicPr>
      <xdr:blipFill>
        <a:blip xmlns:r="http://schemas.openxmlformats.org/officeDocument/2006/relationships" r:embed="rId25" cstate="print"/>
        <a:stretch>
          <a:fillRect/>
        </a:stretch>
      </xdr:blipFill>
      <xdr:spPr>
        <a:xfrm>
          <a:off x="0" y="46215300"/>
          <a:ext cx="2273300" cy="228600"/>
        </a:xfrm>
        <a:prstGeom prst="rect">
          <a:avLst/>
        </a:prstGeom>
      </xdr:spPr>
    </xdr:pic>
    <xdr:clientData/>
  </xdr:twoCellAnchor>
  <xdr:twoCellAnchor>
    <xdr:from>
      <xdr:col>14</xdr:col>
      <xdr:colOff>0</xdr:colOff>
      <xdr:row>252</xdr:row>
      <xdr:rowOff>0</xdr:rowOff>
    </xdr:from>
    <xdr:to>
      <xdr:col>33</xdr:col>
      <xdr:colOff>38100</xdr:colOff>
      <xdr:row>252</xdr:row>
      <xdr:rowOff>228600</xdr:rowOff>
    </xdr:to>
    <xdr:pic>
      <xdr:nvPicPr>
        <xdr:cNvPr id="50" name="Picture 49">
          <a:extLst>
            <a:ext uri="{FF2B5EF4-FFF2-40B4-BE49-F238E27FC236}">
              <a16:creationId xmlns:a16="http://schemas.microsoft.com/office/drawing/2014/main" id="{35E38724-42EA-B343-B580-9D1521B2A51C}"/>
            </a:ext>
          </a:extLst>
        </xdr:cNvPr>
        <xdr:cNvPicPr/>
      </xdr:nvPicPr>
      <xdr:blipFill>
        <a:blip xmlns:r="http://schemas.openxmlformats.org/officeDocument/2006/relationships" r:embed="rId26" cstate="print"/>
        <a:stretch>
          <a:fillRect/>
        </a:stretch>
      </xdr:blipFill>
      <xdr:spPr>
        <a:xfrm>
          <a:off x="2273300" y="46215300"/>
          <a:ext cx="1231900" cy="228600"/>
        </a:xfrm>
        <a:prstGeom prst="rect">
          <a:avLst/>
        </a:prstGeom>
      </xdr:spPr>
    </xdr:pic>
    <xdr:clientData/>
  </xdr:twoCellAnchor>
  <xdr:twoCellAnchor>
    <xdr:from>
      <xdr:col>34</xdr:col>
      <xdr:colOff>0</xdr:colOff>
      <xdr:row>252</xdr:row>
      <xdr:rowOff>0</xdr:rowOff>
    </xdr:from>
    <xdr:to>
      <xdr:col>51</xdr:col>
      <xdr:colOff>101600</xdr:colOff>
      <xdr:row>252</xdr:row>
      <xdr:rowOff>228600</xdr:rowOff>
    </xdr:to>
    <xdr:pic>
      <xdr:nvPicPr>
        <xdr:cNvPr id="51" name="Picture 50">
          <a:extLst>
            <a:ext uri="{FF2B5EF4-FFF2-40B4-BE49-F238E27FC236}">
              <a16:creationId xmlns:a16="http://schemas.microsoft.com/office/drawing/2014/main" id="{54F68844-D3F7-D04D-9233-342A28FC0899}"/>
            </a:ext>
          </a:extLst>
        </xdr:cNvPr>
        <xdr:cNvPicPr/>
      </xdr:nvPicPr>
      <xdr:blipFill>
        <a:blip xmlns:r="http://schemas.openxmlformats.org/officeDocument/2006/relationships" r:embed="rId27" cstate="print"/>
        <a:stretch>
          <a:fillRect/>
        </a:stretch>
      </xdr:blipFill>
      <xdr:spPr>
        <a:xfrm>
          <a:off x="3517900" y="46215300"/>
          <a:ext cx="1244600" cy="228600"/>
        </a:xfrm>
        <a:prstGeom prst="rect">
          <a:avLst/>
        </a:prstGeom>
      </xdr:spPr>
    </xdr:pic>
    <xdr:clientData/>
  </xdr:twoCellAnchor>
  <xdr:twoCellAnchor>
    <xdr:from>
      <xdr:col>52</xdr:col>
      <xdr:colOff>0</xdr:colOff>
      <xdr:row>252</xdr:row>
      <xdr:rowOff>0</xdr:rowOff>
    </xdr:from>
    <xdr:to>
      <xdr:col>83</xdr:col>
      <xdr:colOff>25400</xdr:colOff>
      <xdr:row>252</xdr:row>
      <xdr:rowOff>228600</xdr:rowOff>
    </xdr:to>
    <xdr:pic>
      <xdr:nvPicPr>
        <xdr:cNvPr id="52" name="Picture 51">
          <a:extLst>
            <a:ext uri="{FF2B5EF4-FFF2-40B4-BE49-F238E27FC236}">
              <a16:creationId xmlns:a16="http://schemas.microsoft.com/office/drawing/2014/main" id="{04213CCC-ED7E-7349-B6B3-168A2817EE63}"/>
            </a:ext>
          </a:extLst>
        </xdr:cNvPr>
        <xdr:cNvPicPr/>
      </xdr:nvPicPr>
      <xdr:blipFill>
        <a:blip xmlns:r="http://schemas.openxmlformats.org/officeDocument/2006/relationships" r:embed="rId28" cstate="print"/>
        <a:stretch>
          <a:fillRect/>
        </a:stretch>
      </xdr:blipFill>
      <xdr:spPr>
        <a:xfrm>
          <a:off x="4775200" y="46215300"/>
          <a:ext cx="2108200" cy="2286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uario de Microsoft Office" refreshedDate="44719.981374074072" createdVersion="8" refreshedVersion="8" minRefreshableVersion="3" recordCount="118" xr:uid="{7E76BD23-38E1-2B47-A873-16186C068BEB}">
  <cacheSource type="worksheet">
    <worksheetSource ref="A1:I60" sheet="PA 2022-2023"/>
  </cacheSource>
  <cacheFields count="91">
    <cacheField name="#" numFmtId="0">
      <sharedItems containsSemiMixedTypes="0" containsString="0" containsNumber="1" containsInteger="1" minValue="1" maxValue="122"/>
    </cacheField>
    <cacheField name="Id-Componente" numFmtId="0">
      <sharedItems containsSemiMixedTypes="0" containsString="0" containsNumber="1" containsInteger="1" minValue="1" maxValue="4" count="4">
        <n v="1"/>
        <n v="2"/>
        <n v="3"/>
        <n v="4"/>
      </sharedItems>
    </cacheField>
    <cacheField name="Componente" numFmtId="0">
      <sharedItems/>
    </cacheField>
    <cacheField name="Id-Producto" numFmtId="0">
      <sharedItems count="20">
        <s v="1.1"/>
        <s v="2.1"/>
        <s v="1.2"/>
        <s v="2.3"/>
        <s v="1.3"/>
        <s v="3.4"/>
        <s v="1.4"/>
        <s v="1.5"/>
        <s v="1.6"/>
        <s v="1.7"/>
        <s v="2.2"/>
        <s v="2.4"/>
        <s v="2.5"/>
        <s v="2.6"/>
        <s v="3.1"/>
        <s v="3.2"/>
        <s v="3.3"/>
        <s v="4.1"/>
        <s v="4.2"/>
        <s v="4.3"/>
      </sharedItems>
    </cacheField>
    <cacheField name="Producto" numFmtId="0">
      <sharedItems/>
    </cacheField>
    <cacheField name="Id-Hito" numFmtId="0">
      <sharedItems/>
    </cacheField>
    <cacheField name="Hito" numFmtId="0">
      <sharedItems longText="1"/>
    </cacheField>
    <cacheField name="Proyecto de inversión" numFmtId="0">
      <sharedItems/>
    </cacheField>
    <cacheField name="Objetivo" numFmtId="0">
      <sharedItems containsBlank="1"/>
    </cacheField>
    <cacheField name="Producto2" numFmtId="0">
      <sharedItems containsBlank="1"/>
    </cacheField>
    <cacheField name="Actividad" numFmtId="0">
      <sharedItems containsBlank="1"/>
    </cacheField>
    <cacheField name="Rubro Presupuestal" numFmtId="0">
      <sharedItems containsBlank="1"/>
    </cacheField>
    <cacheField name="MET" numFmtId="0">
      <sharedItems count="8">
        <s v="SBCC"/>
        <s v="LPN"/>
        <s v="3CV"/>
        <s v="SCC"/>
        <s v="CP"/>
        <s v="CD"/>
        <s v="LPI"/>
        <s v="LOC"/>
      </sharedItems>
    </cacheField>
    <cacheField name="Identificador" numFmtId="0">
      <sharedItems/>
    </cacheField>
    <cacheField name="Código UNSPSC (cada código separado por ;)" numFmtId="0">
      <sharedItems containsBlank="1" containsMixedTypes="1" containsNumber="1" containsInteger="1" minValue="43230000" maxValue="84111601"/>
    </cacheField>
    <cacheField name="Descripción" numFmtId="0">
      <sharedItems count="100" longText="1">
        <s v="Consultoría para el diagnóstico y diseño del modelo de aseguramiento de calidad de los sistemas de información"/>
        <s v="Adquisición de herramientas de aseguramiento de calidad de los sistemas de información"/>
        <s v="Adquisición de servicios de aseguramiento de calidad de los sistemas de información"/>
        <s v="Arquitecto de software, servicios y soluciones"/>
        <s v="Consultoría para el diseño e implementación de la gobernanza y monitoreo de transformación digital"/>
        <s v="Consultoría de apoyo a la articulación en la ejecución de proyectos"/>
        <s v="Profesional del derecho apoyo a la coordinación procesos contractuales"/>
        <s v="Profesional del derecho apoyo procesos contractuales"/>
        <s v="Profesional apoyo procesos contractuales"/>
        <s v="Apoyo financiero para Financiera"/>
        <s v="Apoyo en seguimiento y monitoreo para Planeación"/>
        <s v="Suscripción del servicio al software de gestión de portafolio y proyectos"/>
        <s v="Consultoría para el dimensionamiento del impacto de la transformación digital en la operación de la Rama Judicial"/>
        <s v="Consultoría para el diseño, desarrollo e implementación de las capacidades para la gestión operativa del SJ"/>
        <s v="Consultoría para el diseño, desarrollo e implementación de las capacidades de gestión de conocimiento"/>
        <s v="Consultoría para el desarrollo de contenido e-learning"/>
        <s v="Consultoría para el diseño del acceso a las diversas fuentes de contenido jurídico (suscripción de información)"/>
        <s v="Consultoría para la producción de contenido jurídico y de relatoría"/>
        <s v="Adquisición de servicios de ERP instalado e implementados"/>
        <s v="Consultoría de servicios de identidad digital"/>
        <s v="Consultoría para el desarrollo de autoservicios digitales"/>
        <s v="Especialista en BCP-DRP y gobierno de TI"/>
        <s v="Arquitecto empresarial"/>
        <s v="Consultoría para el desarrollo de la arquitectura de datos y gestión analítica"/>
        <s v="Herramientas de software, servicios de analítica e inteligencia artificial"/>
        <s v="Modelo de open data diseñado e implementado"/>
        <s v="Especialista en datos (Arquitectura y modelamiento)"/>
        <s v="Consultor en Gobierno de Datos (Calidad, Procesos, Estrategia)"/>
        <s v="Consultor de Ingeniería de Datos (Soluciones y servicios)"/>
        <s v="Consultor de servicios al usuario"/>
        <s v="Consultoría para el dimensionamiento y el capacity planning"/>
        <s v="Analista de procesos 1"/>
        <s v="Analista de procesos 2"/>
        <s v="Consultoría para el desarrollo de herramienta mapa judicial"/>
        <s v="Consultoría para el monitoreo, seguimiento, control y evaluación del Programa de Transformación Digital"/>
        <s v="Consultoría para el diseño, desarrollo e implementación del Centro de Gobierno"/>
        <s v="Consultoría para el desarrollo e implementación de las capacidades para la gestión del relacionamiento de grupos de valor"/>
        <s v="Adquisición de herramientas de software para la gestión de grupos de valor"/>
        <s v="Consultoría para el diseño e implementación del Portal web de la Rama que incluye un WCM"/>
        <s v="Consultoría para diseño, desarrollo e implementación de las oportunidades priorizadas"/>
        <s v="Consultoría para el diseño de la estrategia de ciberseguridad y protección de la información -  Fase I"/>
        <s v="Implementación de la estrategia de ciberseguridad y protección de la información"/>
        <s v="Analista de seguridad de Datos, Soluciones y Servicios."/>
        <s v="Consultor infraestructura de redes y servidores"/>
        <s v="Analistas de seguridad de sistemas de información e infraestructura."/>
        <s v="Contratación de servicios digitales e híbridos para la Rama"/>
        <s v="Consultoría para el diseño y desarrollo de software para: servicios judiciales digitales, servicios transversales digitales, de integración, expediente digital y servicios Cloud"/>
        <s v="Adquisición de los servicios, elementos y recursos de conectividad, telecomunicaciones e internet para la Rama Judicial a Nivel nacional (redes WAN)"/>
        <s v="Soporte Azure (Parnet)"/>
        <s v="Oracle Licencias *"/>
        <s v="Actualización Cloud Oracle"/>
        <s v="Soporte Oracle"/>
        <s v="BPM Licenciamiento"/>
        <s v="BPM Soporte e implementación"/>
        <s v="Licenciamiento Datacenter"/>
        <s v="Modernización de computadores"/>
        <s v="Redes LAN"/>
        <s v="Fortalecimiento Datacenter alta disponibilidad transición"/>
        <s v="Consultor infraestructura de almacenamiento y computo."/>
        <s v="Consultoría para el diseño e implementación de la estrategia de trabajo colaborativo"/>
        <s v="Consultoría para el desarrollo e implementación del Modelo de Arquitectura Empresarial"/>
        <s v="Analista para apoyo a integraciones e interoperabilidad"/>
        <s v="Consultoría para la Arquitectura de integración e interoperabilidad"/>
        <s v="Adquisición de servicios de fábrica"/>
        <s v="Abogado procesalista 1"/>
        <s v="Abogado procesalista 2"/>
        <s v="Adquisición de equipos, software y/o prestación de servicios para el sistema oral"/>
        <s v="Consultoría para el diseño, desarrollo, implementación y actualización de la estrategia de innovación"/>
        <s v="Consultoría para el diseño, desarrollo e implementación de la estrategia de gestión del cambio"/>
        <s v="Consultoría para el diseño, desarrollo e implementación de la estrategia de sensibilización y formación para la atención de las víctimas de delitos de género"/>
        <s v="Consultoría para el diseño, desarrollo y ejecución de la estrategia de comunicaciones interna y externa"/>
        <s v="Consultoría para el diseño, desarrollo y ejecución del modelo de soporte y mesa de servicio"/>
        <s v="Consultoría para el diseño, desarrollo e implementación del modelo de servicio al ciudadano"/>
        <s v="Adquisición de modelamiento, suscripción y parametrización de las herramientas de servicio al ciudadano"/>
        <s v="Consultoría de diseño de estrategia de herramientas digitales de soporte"/>
        <s v="Adquisición de equipos de audiencias"/>
        <s v="Prestar los servicios para la Administración, Operación y Gestión de la Línea de soporte de la Rama Judicial, a través de canales telefónicos y virtuales (Chat, redes sociales, WhatsApp, Correo electrónico y Videollamada,) según las necesidades de atención a los usuarios, tanto internos como externos"/>
        <s v="Gerente UEP contratado CSJ"/>
        <s v="Especialista Monitoreo UEP contratado CSJ"/>
        <s v="Apoyo Administrativo UEP contratado CSJ"/>
        <s v="Evaluación intermedia realizada. "/>
        <s v="Encuesta Necesidades Jurídicas Insatisfechas. SBCC."/>
        <s v="Levantamiento líneas base de seguimiento"/>
        <s v="Sistematización realizada"/>
        <s v="Auditoría financiera del Programa realizada"/>
        <s v="Especialista Adquisiciones UEP contratado CSJ"/>
        <s v="Especialista Financiero UEP contratado CSJ"/>
        <s v="Especialista Tecnología UEP contratado CSJ"/>
        <s v="Especialista Gestión del Cambio UEP contratado CSJ"/>
        <s v="Consultoría para el dimensionamiento del impacto y el diseño e implementación de la gobernanza, monitoreo, seguimiento, control y evaluación de la transformación digital"/>
        <s v="Consultoría para el desarrollo, implementación y herramientas del Modelo de Arquitectura Empresarial"/>
        <s v="Adquisición de equipos para las salas de audiencia Rama Judicial"/>
        <s v="Adquisición de equipos, software y/o prestación de servicios para el sistema oral."/>
        <s v="Herramientas de proyectos y seguimiento"/>
        <s v="Interventoría de servicios de fábrica"/>
        <s v="Estrategias de atención ciudadana, programa de socialización, iniciativas de inclusión, incentivar igualdad para grupos vulnerables"/>
        <s v="Adquisición de software de gestión de servicios de TI - Herramienta de Gestión"/>
        <s v="Servicios para la realización de audiencias de la Rama Judicial"/>
        <s v="Protocolos de audiencias (consultor funcional)"/>
        <s v="Protocolos de audiencias (consultor técnico)"/>
      </sharedItems>
    </cacheField>
    <cacheField name="Estatus" numFmtId="0">
      <sharedItems/>
    </cacheField>
    <cacheField name="Monto USD" numFmtId="165">
      <sharedItems containsSemiMixedTypes="0" containsString="0" containsNumber="1" minValue="0" maxValue="8754012.2556171585"/>
    </cacheField>
    <cacheField name="Monto USD Real" numFmtId="0">
      <sharedItems containsSemiMixedTypes="0" containsString="0" containsNumber="1" minValue="0" maxValue="8754012.2556171585"/>
    </cacheField>
    <cacheField name="Inicio estructuración" numFmtId="14">
      <sharedItems containsSemiMixedTypes="0" containsNonDate="0" containsDate="1" containsString="0" minDate="2021-07-17T00:00:00" maxDate="2023-11-01T00:00:00"/>
    </cacheField>
    <cacheField name="NOB DDL SEP TDR" numFmtId="14">
      <sharedItems containsDate="1" containsBlank="1" containsMixedTypes="1" minDate="2021-10-10T00:00:00" maxDate="2024-03-02T00:00:00"/>
    </cacheField>
    <cacheField name="NOB DDL SEP TDR REAL" numFmtId="14">
      <sharedItems containsDate="1" containsBlank="1" containsMixedTypes="1" minDate="2021-10-10T00:00:00" maxDate="2024-03-02T00:00:00"/>
    </cacheField>
    <cacheField name="PUB a tiempo" numFmtId="0">
      <sharedItems containsBlank="1"/>
    </cacheField>
    <cacheField name="NOB Eval / Contrato" numFmtId="14">
      <sharedItems containsDate="1" containsBlank="1" containsMixedTypes="1" minDate="2021-11-10T00:00:00" maxDate="2024-06-02T00:00:00"/>
    </cacheField>
    <cacheField name="NOB Eval / Contrato REAL" numFmtId="14">
      <sharedItems containsDate="1" containsBlank="1" containsMixedTypes="1" minDate="2021-11-10T00:00:00" maxDate="2024-06-02T00:00:00"/>
    </cacheField>
    <cacheField name="ADQ a tiempo" numFmtId="0">
      <sharedItems containsBlank="1"/>
    </cacheField>
    <cacheField name="Días NOB Pub -NOB Adq" numFmtId="1">
      <sharedItems containsMixedTypes="1" containsNumber="1" containsInteger="1" minValue="-288" maxValue="197"/>
    </cacheField>
    <cacheField name="STD" numFmtId="1">
      <sharedItems containsSemiMixedTypes="0" containsString="0" containsNumber="1" containsInteger="1" minValue="20" maxValue="175"/>
    </cacheField>
    <cacheField name="Análisis Tiempos" numFmtId="0">
      <sharedItems/>
    </cacheField>
    <cacheField name="Firma del Contrato" numFmtId="14">
      <sharedItems containsDate="1" containsBlank="1" containsMixedTypes="1" minDate="2021-12-31T00:00:00" maxDate="2024-07-16T00:00:00"/>
    </cacheField>
    <cacheField name="Firma REAL" numFmtId="14">
      <sharedItems containsDate="1" containsBlank="1" containsMixedTypes="1" minDate="2021-12-31T00:00:00" maxDate="2024-07-16T00:00:00"/>
    </cacheField>
    <cacheField name="Días ADQ y Firma" numFmtId="1">
      <sharedItems containsBlank="1" containsMixedTypes="1" containsNumber="1" containsInteger="1" minValue="3" maxValue="51"/>
    </cacheField>
    <cacheField name="Fin Contrato " numFmtId="14">
      <sharedItems containsDate="1" containsBlank="1" containsMixedTypes="1" minDate="2021-12-31T00:00:00" maxDate="2025-01-01T00:00:00"/>
    </cacheField>
    <cacheField name="Fin Contrato REAL" numFmtId="14">
      <sharedItems containsDate="1" containsBlank="1" containsMixedTypes="1" minDate="2021-12-31T00:00:00" maxDate="2025-01-01T00:00:00"/>
    </cacheField>
    <cacheField name="Días FIN, EST v REAL" numFmtId="1">
      <sharedItems containsMixedTypes="1" containsNumber="1" containsInteger="1" minValue="0" maxValue="0"/>
    </cacheField>
    <cacheField name="PLAZO ESTIMADO" numFmtId="1">
      <sharedItems containsMixedTypes="1" containsNumber="1" containsInteger="1" minValue="-227" maxValue="710"/>
    </cacheField>
    <cacheField name="Q" numFmtId="0">
      <sharedItems/>
    </cacheField>
    <cacheField name="Notas al PA" numFmtId="0">
      <sharedItems containsBlank="1" longText="1"/>
    </cacheField>
    <cacheField name="Observaciones" numFmtId="0">
      <sharedItems containsBlank="1" longText="1"/>
    </cacheField>
    <cacheField name="Pareto $" numFmtId="0">
      <sharedItems containsString="0" containsBlank="1" containsNumber="1" minValue="83333.333333333328" maxValue="805555.5555555555"/>
    </cacheField>
    <cacheField name="Pareto #" numFmtId="0">
      <sharedItems containsBlank="1" containsMixedTypes="1" containsNumber="1" containsInteger="1" minValue="1653422700" maxValue="1653422700"/>
    </cacheField>
    <cacheField name="2022" numFmtId="180">
      <sharedItems containsSemiMixedTypes="0" containsString="0" containsNumber="1" minValue="0" maxValue="18276303080" count="29">
        <n v="0"/>
        <n v="182635200"/>
        <n v="124524000.00000001"/>
        <n v="93422700"/>
        <n v="1060000000"/>
        <n v="630000000"/>
        <n v="1000000000"/>
        <n v="800000000"/>
        <n v="200000000"/>
        <n v="2000000000"/>
        <n v="360000000"/>
        <n v="400000000"/>
        <n v="300000000"/>
        <n v="845000000"/>
        <n v="2655000000"/>
        <n v="18276303080"/>
        <n v="350000000"/>
        <n v="720000000"/>
        <n v="450000000"/>
        <n v="120000000"/>
        <n v="399514500"/>
        <n v="228294000"/>
        <n v="5300000000"/>
        <n v="7500000000"/>
        <n v="70000000"/>
        <n v="500000000"/>
        <n v="4000000000"/>
        <n v="5000000000"/>
        <n v="166666666.66666666"/>
      </sharedItems>
    </cacheField>
    <cacheField name="% 22" numFmtId="9">
      <sharedItems containsSemiMixedTypes="0" containsString="0" containsNumber="1" minValue="0" maxValue="1"/>
    </cacheField>
    <cacheField name="2023" numFmtId="180">
      <sharedItems containsString="0" containsBlank="1" containsNumber="1" minValue="0" maxValue="30000000000"/>
    </cacheField>
    <cacheField name="% 23" numFmtId="9">
      <sharedItems containsSemiMixedTypes="0" containsString="0" containsNumber="1" minValue="0" maxValue="1"/>
    </cacheField>
    <cacheField name="Total en COP" numFmtId="180">
      <sharedItems containsSemiMixedTypes="0" containsString="0" containsNumber="1" minValue="0" maxValue="30000000000"/>
    </cacheField>
    <cacheField name="2022 USD" numFmtId="179">
      <sharedItems containsSemiMixedTypes="0" containsString="0" containsNumber="1" minValue="0" maxValue="5333032.7049897872"/>
    </cacheField>
    <cacheField name="2023 USD" numFmtId="179">
      <sharedItems containsSemiMixedTypes="0" containsString="0" containsNumber="1" minValue="0" maxValue="8754012.2556171585"/>
    </cacheField>
    <cacheField name="Total en USD" numFmtId="179">
      <sharedItems containsSemiMixedTypes="0" containsString="0" containsNumber="1" minValue="0" maxValue="8754012.2556171585"/>
    </cacheField>
    <cacheField name="Monto USD NOB" numFmtId="165">
      <sharedItems containsBlank="1" containsMixedTypes="1" containsNumber="1" minValue="0" maxValue="4166666.6666666665"/>
    </cacheField>
    <cacheField name="% NOB ajustado" numFmtId="9">
      <sharedItems containsMixedTypes="1" containsNumber="1" minValue="0" maxValue="2.2562643664562896"/>
    </cacheField>
    <cacheField name="Prioridad" numFmtId="0">
      <sharedItems/>
    </cacheField>
    <cacheField name="Vigencia Futura" numFmtId="0">
      <sharedItems containsMixedTypes="1" containsNumber="1" containsInteger="1" minValue="0" maxValue="0"/>
    </cacheField>
    <cacheField name="Status BID" numFmtId="0">
      <sharedItems containsBlank="1"/>
    </cacheField>
    <cacheField name="Clasificación" numFmtId="0">
      <sharedItems/>
    </cacheField>
    <cacheField name="RESPONSABLE FUNCIONAL" numFmtId="0">
      <sharedItems containsBlank="1" longText="1"/>
    </cacheField>
    <cacheField name="RESPONSABLE UEP" numFmtId="0">
      <sharedItems containsBlank="1"/>
    </cacheField>
    <cacheField name="EQUIPO DE APOYO" numFmtId="0">
      <sharedItems containsBlank="1"/>
    </cacheField>
    <cacheField name="TASK FORCE" numFmtId="0">
      <sharedItems containsBlank="1"/>
    </cacheField>
    <cacheField name="RESPONSABLE FUNCIONAL2" numFmtId="0">
      <sharedItems containsBlank="1" count="3">
        <m/>
        <s v="NO"/>
        <s v="SI"/>
      </sharedItems>
    </cacheField>
    <cacheField name="REVISÓN ARTICULACIÓN E INSUMOS " numFmtId="0">
      <sharedItems containsBlank="1" count="3">
        <m/>
        <s v="SI"/>
        <s v="NO"/>
      </sharedItems>
    </cacheField>
    <cacheField name="ESTADO CONCATENADO" numFmtId="0">
      <sharedItems containsBlank="1" count="26">
        <m/>
        <s v="PENDIENTE RESPONSABLES TÉCNICO     _x000a_Pendiente reunión con Cendoj (Paula)_x000a_Consultoría relacionada con AE"/>
        <s v="PENDIENTE RESPONSABLES TÉCNICO _x000a_Pendiente reunión con Cendoj (Paula)"/>
        <s v="PENDIENTE RESPONSABLES TÉCNICO Pendiente reunión con Cendoj (Paula)"/>
        <s v="EN ESTRUCTURACIÓN ANEXO TÉCNICO / VIGENCIAS FUTURAS Se cuenta con una visión.  Revisar el alcance teniendo en cuenta que este proceso se reestructurará con Vigencias Futuras"/>
        <s v="VIGENCIAS FUTURAS "/>
        <s v="EN INVITACIÓN En aviso de expresión de interés_x000a_"/>
        <s v="VIGENCIAS FUTURAS Ha un contrato que se esta ejecutando con recursos propios Contrato en ejecución hasta julio que son insumos para la este contrato _x000a__x000a__x000a_"/>
        <s v="PENDIENTE RESPONSABLES TÉCNICO / VIGENCIAS FUTURAS     Pendiente reunión con Cendoj (Paula)_x000a_Consultoría relacionada con AE"/>
        <s v=" Proceso de las cortes (tema de samai) .  Se redujó el ppto desde convergencia"/>
        <s v="EN ESTRUCTURACIÓN ANEXO TÉCNICO  Se enviaron comentarios y ajustes por parte de la UEP."/>
        <s v="EN INVITACIÓN Se cierra evento de cotización el 16 de junio"/>
        <s v=" Se cierra evento de cotización el 16 de junio"/>
        <s v="EN ESTRUCTURACIÓN ANEXO TÉCNICO  Se proponene una estratégica para abordar el proyecto, que se comparte con sala.  Se cuenta con un avance del anexo técnico del 90%"/>
        <s v="PENDIENTE INICIAR  No se tiene certeza de que es? Carlos Ariel office 365 sesisibilización  _x000a_Pendiente reunión con Cendoj (Paula)"/>
        <s v="PENDIENTE RESPONSABLES TÉCNICO "/>
        <s v="PENDIENTE RESPONSABLES TÉCNICO Se cuenta con un avance conceptual y una alineación estratégica"/>
        <s v="NO SE VA A REALIZAR SE REEMPLAZA POR EL ESTUDIO DE TIEMPOS Y COSTOS PROCESALES Se tiene programada reunión con la UDAE el 19 de abril_x000a_"/>
        <s v="EN REVISIÓN CON LA UDAE Se tiene programada reunión con la UDAE el 19 de abril_x000a_"/>
        <s v="EN ESTRUCTURACIÓN ANEXO TÉCNICO  pendiente TDR otra semana"/>
        <s v="CONTRATADO "/>
        <s v="EN ESTRUCTURACIÓN ANEXO TÉCNICO / PENDIENTE DEFINIR RESPONSABLE TÉCNICO Se debe validar con la UDAE el responsable técnico.  Se cuenta con una versión avanzada de anexo técnico. "/>
        <s v="EN ESTRUCTURACIÓN ANEXO TÉCNICO / VIGENCIAS FUTURAS "/>
        <s v="PENDIENTE INICIAR  Urgente la herramienta de pryectos licenicada hasta junio OJO"/>
        <s v="PENDIENTE RESPONSABLES TÉCNICO No hay avance - modelo con servicio a la ciudadania toca hablar con ana yaneth"/>
        <s v="EN ESTRUCTURACIÓN ANEXO TÉCNICO  Se espera contar con el anexo técnico el 10 junio, se espera presentar en sala la tercera semana  de junio"/>
      </sharedItems>
    </cacheField>
    <cacheField name="ESTADO" numFmtId="0">
      <sharedItems containsBlank="1"/>
    </cacheField>
    <cacheField name="OBSERVACIONES2" numFmtId="0">
      <sharedItems containsBlank="1" longText="1"/>
    </cacheField>
    <cacheField name="PRESENTACIÓN SALA" numFmtId="0">
      <sharedItems containsDate="1" containsBlank="1" containsMixedTypes="1" minDate="2022-04-20T00:00:00" maxDate="2022-06-30T00:00:00"/>
    </cacheField>
    <cacheField name="INVITACIÓN" numFmtId="0">
      <sharedItems containsNonDate="0" containsDate="1" containsString="0" containsBlank="1" minDate="2022-04-27T00:00:00" maxDate="2022-06-07T00:00:00"/>
    </cacheField>
    <cacheField name="PRESENTACIÓN PROPUESTA" numFmtId="0">
      <sharedItems containsNonDate="0" containsDate="1" containsString="0" containsBlank="1" minDate="2022-05-02T00:00:00" maxDate="2022-06-11T00:00:00"/>
    </cacheField>
    <cacheField name="Proyecto" numFmtId="0">
      <sharedItems count="20">
        <s v="Modelo de aseguramiento de la calidad de los sistemas de información "/>
        <s v="Expediente digital"/>
        <s v="Capacidades del SJ desarrollado"/>
        <s v="arquitectura empresarial"/>
        <s v="Arquitectura institucional para la gestión de datos"/>
        <s v="Implantación de las herramientas digitales "/>
        <s v="Dimensionamiento y capacity planning"/>
        <s v="Fortalecimiento de procesos (monitoreo, seguimiento y control del SJ)"/>
        <s v="Proyectos priorizados"/>
        <s v="Ciberseguridad y protección de la información"/>
        <s v="Infraestructura y Servicios TIC"/>
        <s v=" interoperabilidad e integración "/>
        <s v="Servicios para el sistema de justicia oral"/>
        <s v="Despliegue de soluciones "/>
        <s v="Gestión del cambio y las comunicaciones "/>
        <s v="Servicios de apoyo a la transformación digital del SJ "/>
        <s v="Servicio al ciudadano"/>
        <s v="Administración UEP"/>
        <s v="Evaluaciones"/>
        <s v="Auditoría"/>
      </sharedItems>
    </cacheField>
    <cacheField name="Fecha remisión BID" numFmtId="0">
      <sharedItems containsNonDate="0" containsDate="1" containsString="0" containsBlank="1" minDate="2022-04-07T00:00:00" maxDate="2022-05-14T00:00:00"/>
    </cacheField>
    <cacheField name="Fecha No Objeción" numFmtId="0">
      <sharedItems containsNonDate="0" containsDate="1" containsString="0" containsBlank="1" minDate="2022-04-19T00:00:00" maxDate="2022-05-17T00:00:00"/>
    </cacheField>
    <cacheField name="Fecha remisión BID - Informe de evaluación" numFmtId="0">
      <sharedItems containsNonDate="0" containsDate="1" containsString="0" containsBlank="1" minDate="2021-05-31T00:00:00" maxDate="2022-05-14T00:00:00"/>
    </cacheField>
    <cacheField name="Fecha No Objeción - Informe de evaluación" numFmtId="0">
      <sharedItems containsNonDate="0" containsDate="1" containsString="0" containsBlank="1" minDate="2022-05-16T00:00:00" maxDate="2022-05-17T00:00:00"/>
    </cacheField>
    <cacheField name="FECHA MÁXIMA REMISIÓN DOCUMENTOS" numFmtId="0">
      <sharedItems containsNonDate="0" containsDate="1" containsString="0" containsBlank="1" minDate="2022-05-18T00:00:00" maxDate="2022-05-19T00:00:00"/>
    </cacheField>
    <cacheField name="CDP" numFmtId="0">
      <sharedItems containsBlank="1" containsMixedTypes="1" containsNumber="1" containsInteger="1" minValue="122" maxValue="922"/>
    </cacheField>
    <cacheField name="FECHA" numFmtId="0">
      <sharedItems containsNonDate="0" containsDate="1" containsString="0" containsBlank="1" minDate="2022-01-10T00:00:00" maxDate="2022-05-18T00:00:00"/>
    </cacheField>
    <cacheField name="RP" numFmtId="0">
      <sharedItems containsString="0" containsBlank="1" containsNumber="1" containsInteger="1" minValue="122" maxValue="722"/>
    </cacheField>
    <cacheField name="FECHA2" numFmtId="0">
      <sharedItems containsNonDate="0" containsDate="1" containsString="0" containsBlank="1" minDate="2022-01-24T00:00:00" maxDate="2022-03-23T00:00:00"/>
    </cacheField>
    <cacheField name="VALOR HONORARIOS" numFmtId="0">
      <sharedItems containsString="0" containsBlank="1" containsNumber="1" containsInteger="1" minValue="8000000" maxValue="16000000"/>
    </cacheField>
    <cacheField name="VALOR COP" numFmtId="0">
      <sharedItems containsString="0" containsBlank="1" containsNumber="1" containsInteger="1" minValue="140000000" maxValue="220000000"/>
    </cacheField>
    <cacheField name="VALOR USD" numFmtId="0">
      <sharedItems containsNonDate="0" containsString="0" containsBlank="1"/>
    </cacheField>
    <cacheField name="CONTRATO" numFmtId="0">
      <sharedItems containsNonDate="0" containsString="0" containsBlank="1"/>
    </cacheField>
    <cacheField name="FECHA INCIO" numFmtId="0">
      <sharedItems containsNonDate="0" containsString="0" containsBlank="1"/>
    </cacheField>
    <cacheField name="FECHA FINALIZACIÓN" numFmtId="0">
      <sharedItems containsNonDate="0" containsString="0" containsBlank="1"/>
    </cacheField>
    <cacheField name="CONSULTOR" numFmtId="0">
      <sharedItems containsNonDate="0" containsString="0" containsBlank="1"/>
    </cacheField>
    <cacheField name="ID" numFmtId="0">
      <sharedItems containsNonDate="0" containsString="0" containsBlank="1"/>
    </cacheField>
    <cacheField name="Valor Adición / reducción 1 (Pesos)" numFmtId="0">
      <sharedItems containsNonDate="0" containsString="0" containsBlank="1"/>
    </cacheField>
    <cacheField name="Valor Adición / reducción 2 (Pesos)" numFmtId="0">
      <sharedItems containsNonDate="0" containsString="0" containsBlank="1"/>
    </cacheField>
    <cacheField name="Valor Adición/ reducción 1 USD$)" numFmtId="0">
      <sharedItems containsNonDate="0" containsString="0" containsBlank="1"/>
    </cacheField>
    <cacheField name="Valor Adición/ reducción 2 USD$)" numFmtId="0">
      <sharedItems containsNonDate="0" containsString="0" containsBlank="1"/>
    </cacheField>
    <cacheField name="Total Contrato Recursos BID (Pesos)" numFmtId="0">
      <sharedItems containsNonDate="0" containsString="0" containsBlank="1"/>
    </cacheField>
    <cacheField name="Total Contrato Recursos BID (USD$)"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8">
  <r>
    <n v="1"/>
    <x v="0"/>
    <s v="1. Fortalecimiento institucional del Sistema de Justicia (Capital Institucional/Modelo de Gobernanza)"/>
    <x v="0"/>
    <s v="1.1 Modelo de aseguramiento de la calidad de los sistemas de información diseñado, desarrollado e implementado"/>
    <s v="1.1.1"/>
    <s v="1.1.1 Diagnóstico y modelo para identificar brechas entre el modelo de calidad y los sistemas de información actuales diseñado."/>
    <s v="TRANSFORMACION DIGITAL DE LA RAMA JUDICIAL NACIONAL"/>
    <m/>
    <m/>
    <m/>
    <m/>
    <x v="0"/>
    <s v="CSJ-CO-L1256-1"/>
    <m/>
    <x v="0"/>
    <s v="Previsto"/>
    <n v="0"/>
    <n v="0"/>
    <d v="2023-07-14T00:00:00"/>
    <m/>
    <m/>
    <m/>
    <m/>
    <m/>
    <m/>
    <n v="0"/>
    <n v="145"/>
    <s v="Cumple"/>
    <m/>
    <m/>
    <m/>
    <m/>
    <m/>
    <n v="0"/>
    <n v="0"/>
    <s v="1Q24"/>
    <s v="Se contrata con recursos de la Nación en el periodo 2022-2023."/>
    <m/>
    <m/>
    <m/>
    <x v="0"/>
    <n v="0"/>
    <n v="0"/>
    <n v="0"/>
    <n v="0"/>
    <n v="0"/>
    <n v="0"/>
    <n v="0"/>
    <n v="32000"/>
    <n v="0"/>
    <s v="No"/>
    <s v="No"/>
    <s v="Cancelado"/>
    <s v="E"/>
    <m/>
    <m/>
    <m/>
    <m/>
    <x v="0"/>
    <x v="0"/>
    <x v="0"/>
    <m/>
    <m/>
    <m/>
    <m/>
    <m/>
    <x v="0"/>
    <m/>
    <m/>
    <m/>
    <m/>
    <m/>
    <m/>
    <m/>
    <m/>
    <m/>
    <m/>
    <m/>
    <m/>
    <m/>
    <m/>
    <m/>
    <m/>
    <m/>
    <m/>
    <m/>
    <m/>
    <m/>
    <m/>
    <m/>
  </r>
  <r>
    <n v="2"/>
    <x v="0"/>
    <s v="1. Fortalecimiento institucional del Sistema de Justicia (Capital Institucional/Modelo de Gobernanza)"/>
    <x v="0"/>
    <s v="1.1 Modelo de aseguramiento de la calidad de los sistemas de información diseñado, desarrollado e implementado"/>
    <s v="1.1.2"/>
    <s v="1.1.2 Modelo de aseguramiento de calidad de los sistemas de información implementado"/>
    <s v="TRANSFORMACION DIGITAL DE LA RAMA JUDICIAL NACIONAL"/>
    <m/>
    <m/>
    <m/>
    <m/>
    <x v="1"/>
    <s v="CSJ-CO-L1256-2"/>
    <m/>
    <x v="1"/>
    <s v="Previsto"/>
    <n v="0"/>
    <n v="0"/>
    <d v="2023-08-14T00:00:00"/>
    <m/>
    <m/>
    <m/>
    <m/>
    <m/>
    <m/>
    <n v="0"/>
    <n v="125"/>
    <s v="Cumple"/>
    <m/>
    <m/>
    <m/>
    <m/>
    <m/>
    <n v="0"/>
    <n v="0"/>
    <s v="1Q24"/>
    <s v="Se contrata con recursos de la Nación en el periodo 2022-2023."/>
    <m/>
    <m/>
    <m/>
    <x v="0"/>
    <n v="0"/>
    <n v="0"/>
    <n v="0"/>
    <n v="0"/>
    <n v="0"/>
    <n v="0"/>
    <n v="0"/>
    <n v="266666.66666666669"/>
    <n v="0"/>
    <s v="No"/>
    <s v="No"/>
    <s v="Cancelado"/>
    <s v="E"/>
    <m/>
    <m/>
    <m/>
    <m/>
    <x v="0"/>
    <x v="0"/>
    <x v="0"/>
    <m/>
    <m/>
    <m/>
    <m/>
    <m/>
    <x v="0"/>
    <m/>
    <m/>
    <m/>
    <m/>
    <m/>
    <m/>
    <m/>
    <m/>
    <m/>
    <m/>
    <m/>
    <m/>
    <m/>
    <m/>
    <m/>
    <m/>
    <m/>
    <m/>
    <m/>
    <m/>
    <m/>
    <m/>
    <m/>
  </r>
  <r>
    <n v="3"/>
    <x v="0"/>
    <s v="1. Fortalecimiento institucional del Sistema de Justicia (Capital Institucional/Modelo de Gobernanza)"/>
    <x v="0"/>
    <s v="1.1 Modelo de aseguramiento de la calidad de los sistemas de información diseñado, desarrollado e implementado"/>
    <s v="1.1.2"/>
    <s v="1.1.2 Modelo de aseguramiento de calidad de los sistemas de información implementado"/>
    <s v="TRANSFORMACION DIGITAL DE LA RAMA JUDICIAL NACIONAL"/>
    <m/>
    <m/>
    <m/>
    <m/>
    <x v="1"/>
    <s v="CSJ-CO-L1256-3"/>
    <m/>
    <x v="2"/>
    <s v="Previsto"/>
    <n v="0"/>
    <n v="0"/>
    <d v="2023-08-14T00:00:00"/>
    <m/>
    <m/>
    <m/>
    <m/>
    <m/>
    <m/>
    <n v="0"/>
    <n v="125"/>
    <s v="Cumple"/>
    <m/>
    <m/>
    <m/>
    <m/>
    <m/>
    <n v="0"/>
    <n v="0"/>
    <s v="1Q24"/>
    <s v="Se contrata con recursos de la Nación en el periodo 2022-2023."/>
    <m/>
    <m/>
    <m/>
    <x v="0"/>
    <n v="0"/>
    <n v="0"/>
    <n v="0"/>
    <n v="0"/>
    <n v="0"/>
    <n v="0"/>
    <n v="0"/>
    <n v="400000"/>
    <n v="0"/>
    <s v="No"/>
    <s v="No"/>
    <s v="Cancelado"/>
    <s v="E"/>
    <m/>
    <m/>
    <m/>
    <m/>
    <x v="0"/>
    <x v="0"/>
    <x v="0"/>
    <m/>
    <m/>
    <m/>
    <m/>
    <m/>
    <x v="0"/>
    <m/>
    <m/>
    <m/>
    <m/>
    <m/>
    <m/>
    <m/>
    <m/>
    <m/>
    <m/>
    <m/>
    <m/>
    <m/>
    <m/>
    <m/>
    <m/>
    <m/>
    <m/>
    <m/>
    <m/>
    <m/>
    <m/>
    <m/>
  </r>
  <r>
    <n v="4"/>
    <x v="1"/>
    <s v="2. Fortalecimiento de los Servicios Digitales y Tecnología para la Justicia (Capital Físico)"/>
    <x v="1"/>
    <s v="2.1 Expediente digital a través de módulos y funcionalidades diseñado e implementado"/>
    <s v="2.1.1"/>
    <s v="2.1.1 Estrategia para la gestión y preservación documental de contenidos asociados a expedientes electrónicos e híbridos actualizada e implementada."/>
    <s v="TRANSFORMACION DIGITAL DE LA RAMA JUDICIAL NACIONAL"/>
    <s v="4. Mejorar la capacidad institucional en la gestión judicial"/>
    <s v="1. Servicio de apoyo en la gestión Judicial"/>
    <s v="1.1 Mejorar la capacidad tecnológica"/>
    <s v="C-2701-0800-36-0-2701048-022"/>
    <x v="2"/>
    <s v="CSJ-CO-L1256-4"/>
    <n v="81155555"/>
    <x v="3"/>
    <s v="Previsto"/>
    <n v="109250.70323898454"/>
    <n v="109250.70323898454"/>
    <d v="2022-01-14T00:00:00"/>
    <d v="2022-04-18T00:00:00"/>
    <d v="2022-04-18T00:00:00"/>
    <s v="A tiempo"/>
    <d v="2022-05-16T00:00:00"/>
    <d v="2022-05-16T00:00:00"/>
    <s v="A tiempo"/>
    <n v="28"/>
    <n v="20"/>
    <s v="No cumple"/>
    <d v="2022-05-31T00:00:00"/>
    <d v="2022-05-31T00:00:00"/>
    <n v="15"/>
    <d v="2022-12-31T00:00:00"/>
    <d v="2022-12-31T00:00:00"/>
    <n v="0"/>
    <n v="214"/>
    <s v="3Q22"/>
    <m/>
    <m/>
    <m/>
    <m/>
    <x v="1"/>
    <n v="0.48780487804878048"/>
    <n v="191766960"/>
    <n v="0.51219512195121952"/>
    <n v="374402160"/>
    <n v="53293.025970236362"/>
    <n v="49133.220599538814"/>
    <n v="109250.70323898454"/>
    <n v="117000"/>
    <n v="0.93376669435029525"/>
    <s v="No"/>
    <s v="No"/>
    <s v="Requiere ajuste"/>
    <s v="A"/>
    <m/>
    <m/>
    <m/>
    <m/>
    <x v="0"/>
    <x v="0"/>
    <x v="0"/>
    <s v="PENDIENTE INVITAR"/>
    <s v="Se remitió a la UEP candidatos para invitación formal (06/06/2022)_x000a__x000a_Se remitió carpeta con las hojas de vida (Carlos Gómez) (01/06/2022)"/>
    <s v="NA"/>
    <m/>
    <m/>
    <x v="1"/>
    <d v="2022-04-07T00:00:00"/>
    <d v="2022-04-19T00:00:00"/>
    <m/>
    <m/>
    <m/>
    <n v="422"/>
    <d v="2022-05-17T00:00:00"/>
    <m/>
    <m/>
    <n v="16000000"/>
    <m/>
    <m/>
    <m/>
    <m/>
    <m/>
    <m/>
    <m/>
    <m/>
    <m/>
    <m/>
    <m/>
    <m/>
    <m/>
  </r>
  <r>
    <n v="5"/>
    <x v="0"/>
    <s v="1. Fortalecimiento institucional del Sistema de Justicia (Capital Institucional/Modelo de Gobernanza)"/>
    <x v="2"/>
    <s v="1.2 Modelo de capacidades del SJ desarrollado"/>
    <s v="1.2.1; 1.2.3"/>
    <s v="1.2.1 Compendio de estrategias que contemplen los dominios de la gobernanza y dimensionamiento del impacto de la Transformación Digital, Identidad Digital, Gestión del Conocimiento, contenidos digitales y producción y acceso a fuentes de contenido jurídico diseñado._x000a_1.2.3 Compendio de estrategias que contemplen los dominios de dimensionamiento del impacto y la gobernanza de la Transformación Digital implementadas."/>
    <s v="TRANSFORMACION DIGITAL DE LA RAMA JUDICIAL NACIONAL"/>
    <m/>
    <m/>
    <m/>
    <m/>
    <x v="3"/>
    <s v="CSJ-CO-L1256-5"/>
    <m/>
    <x v="4"/>
    <s v="Proceso Cancelado"/>
    <n v="85351.619492267288"/>
    <n v="85351.619492267288"/>
    <d v="2022-08-13T00:00:00"/>
    <d v="2023-12-07T00:00:00"/>
    <d v="2023-12-07T00:00:00"/>
    <s v="A tiempo"/>
    <d v="2023-04-10T00:00:00"/>
    <d v="2023-04-10T00:00:00"/>
    <s v="A tiempo"/>
    <n v="-241"/>
    <n v="60"/>
    <s v="Cumple"/>
    <d v="2023-04-30T00:00:00"/>
    <d v="2023-04-30T00:00:00"/>
    <n v="20"/>
    <d v="2023-12-31T00:00:00"/>
    <d v="2023-12-31T00:00:00"/>
    <n v="0"/>
    <n v="245"/>
    <s v="1Q23"/>
    <s v="Se propone fusionar las líneas 5, 15 y 37 en un solo contrato para 2023: La nueva línea es la 102."/>
    <m/>
    <m/>
    <m/>
    <x v="0"/>
    <n v="0"/>
    <n v="292500000"/>
    <n v="1"/>
    <n v="292500000"/>
    <n v="0"/>
    <n v="85351.619492267288"/>
    <n v="85351.619492267288"/>
    <s v="(USD 75000)"/>
    <s v=""/>
    <s v="No"/>
    <s v="No"/>
    <s v="Cancelado"/>
    <s v="A"/>
    <m/>
    <m/>
    <m/>
    <m/>
    <x v="0"/>
    <x v="0"/>
    <x v="0"/>
    <m/>
    <m/>
    <m/>
    <m/>
    <m/>
    <x v="2"/>
    <m/>
    <m/>
    <m/>
    <m/>
    <m/>
    <m/>
    <m/>
    <m/>
    <m/>
    <m/>
    <m/>
    <m/>
    <m/>
    <m/>
    <m/>
    <m/>
    <m/>
    <m/>
    <m/>
    <m/>
    <m/>
    <m/>
    <m/>
  </r>
  <r>
    <n v="6"/>
    <x v="0"/>
    <s v="1. Fortalecimiento institucional del Sistema de Justicia (Capital Institucional/Modelo de Gobernanza)"/>
    <x v="2"/>
    <s v="1.2 Modelo de capacidades del SJ desarrollado"/>
    <s v="1.2.2"/>
    <s v="1.2.2 Compendio de estrategias que contemplen los dominios de la articulación con los proyectos para la Transformación Digital, capacidades para la gestión operativa y la excelencia operativa diseñadas."/>
    <s v="TRANSFORMACION DIGITAL DE LA RAMA JUDICIAL NACIONAL"/>
    <m/>
    <m/>
    <m/>
    <m/>
    <x v="3"/>
    <s v="CSJ-CO-L1256-6"/>
    <m/>
    <x v="5"/>
    <s v="Previsto"/>
    <n v="0"/>
    <n v="0"/>
    <d v="2023-07-29T00:00:00"/>
    <d v="2024-03-01T00:00:00"/>
    <d v="2024-03-01T00:00:00"/>
    <s v="A tiempo"/>
    <d v="2024-06-01T00:00:00"/>
    <d v="2024-06-01T00:00:00"/>
    <s v="A tiempo"/>
    <n v="92"/>
    <n v="125"/>
    <s v="Cumple"/>
    <d v="2024-07-15T00:00:00"/>
    <d v="2024-07-15T00:00:00"/>
    <n v="44"/>
    <d v="2024-12-31T00:00:00"/>
    <d v="2024-12-31T00:00:00"/>
    <n v="0"/>
    <n v="169"/>
    <s v="1Q24"/>
    <s v="No se ejecutará en el periodo 2022-2023."/>
    <m/>
    <m/>
    <m/>
    <x v="0"/>
    <n v="0"/>
    <n v="0"/>
    <n v="0"/>
    <n v="0"/>
    <n v="0"/>
    <n v="0"/>
    <n v="0"/>
    <n v="75000"/>
    <n v="0"/>
    <s v="No"/>
    <s v="No"/>
    <s v="Sin observaciones"/>
    <s v="E"/>
    <m/>
    <m/>
    <m/>
    <m/>
    <x v="0"/>
    <x v="0"/>
    <x v="0"/>
    <m/>
    <m/>
    <m/>
    <m/>
    <m/>
    <x v="2"/>
    <m/>
    <m/>
    <m/>
    <m/>
    <m/>
    <m/>
    <m/>
    <m/>
    <m/>
    <m/>
    <m/>
    <m/>
    <m/>
    <m/>
    <m/>
    <m/>
    <m/>
    <m/>
    <m/>
    <m/>
    <m/>
    <m/>
    <m/>
  </r>
  <r>
    <n v="7"/>
    <x v="0"/>
    <s v="1. Fortalecimiento institucional del Sistema de Justicia (Capital Institucional/Modelo de Gobernanza)"/>
    <x v="2"/>
    <s v="1.2 Modelo de capacidades del SJ desarrollado"/>
    <s v="1.2.2"/>
    <s v="1.2.2 Compendio de estrategias que contemplen los dominios de la articulación con los proyectos para la Transformación Digital, capacidades para la gestión operativa y la excelencia operativa diseñadas."/>
    <s v="TRANSFORMACION DIGITAL DE LA RAMA JUDICIAL NACIONAL"/>
    <s v="4. Mejorar la capacidad institucional en la gestión judicial"/>
    <s v="1. Servicio de apoyo en la gestión Judicial"/>
    <s v="1.2 Implementar herramientas de apoyo para la Rama"/>
    <s v="C-2701-0800-36-0-2701048-021"/>
    <x v="2"/>
    <s v="CSJ-CO-L1256-7"/>
    <n v="80101500"/>
    <x v="6"/>
    <s v="Previsto"/>
    <n v="109250.70323898454"/>
    <n v="109250.70323898454"/>
    <d v="2022-01-14T00:00:00"/>
    <d v="2022-04-18T00:00:00"/>
    <d v="2022-04-18T00:00:00"/>
    <s v="A tiempo"/>
    <d v="2022-05-16T00:00:00"/>
    <d v="2022-05-16T00:00:00"/>
    <s v="A tiempo"/>
    <n v="28"/>
    <n v="20"/>
    <s v="No cumple"/>
    <d v="2022-05-31T00:00:00"/>
    <d v="2022-05-31T00:00:00"/>
    <n v="15"/>
    <d v="2022-12-31T00:00:00"/>
    <d v="2022-12-31T00:00:00"/>
    <n v="0"/>
    <n v="214"/>
    <s v="3Q22"/>
    <s v="Se estima que el monto asignado no es consistente con el perfil requerido (COP 10 M/mes)._x000a_Se homologan sus honorarios al nivel de especialista senior (COP 16 M/mes)."/>
    <m/>
    <m/>
    <m/>
    <x v="1"/>
    <n v="0.48780487804878048"/>
    <n v="191766960"/>
    <n v="0.51219512195121952"/>
    <n v="374402160"/>
    <n v="53293.025970236362"/>
    <n v="49133.220599538814"/>
    <n v="109250.70323898454"/>
    <n v="75252.222222222219"/>
    <n v="1.451793714694082"/>
    <s v="No"/>
    <s v="No"/>
    <s v="Requiere ajuste"/>
    <s v="B"/>
    <m/>
    <m/>
    <m/>
    <m/>
    <x v="0"/>
    <x v="0"/>
    <x v="0"/>
    <s v="EVALUACIÓN"/>
    <s v="EN EVALUACION_x000a__x000a_Invitacion enviada: 26/05/2022_x000a_Cierre: 31/05/2022 4 pm.  Se solicitó aclaraciones a uno de los proponentes_x000a_Llegaron 2 HV_x000a__x000a_El 2 6 22 se solicitó nuevamente al 3er perfil la remisión de la información_x000a__x000a_Se remitió a la Unidad de Compras carpeta con las hojas de vida (18/05/2022)"/>
    <s v="NA"/>
    <d v="2022-05-26T00:00:00"/>
    <d v="2022-05-31T00:00:00"/>
    <x v="2"/>
    <d v="2022-04-21T00:00:00"/>
    <d v="2022-04-27T00:00:00"/>
    <m/>
    <m/>
    <m/>
    <n v="522"/>
    <d v="2022-05-17T00:00:00"/>
    <m/>
    <m/>
    <n v="16000000"/>
    <m/>
    <m/>
    <m/>
    <m/>
    <m/>
    <m/>
    <m/>
    <m/>
    <m/>
    <m/>
    <m/>
    <m/>
    <m/>
  </r>
  <r>
    <n v="8"/>
    <x v="0"/>
    <s v="1. Fortalecimiento institucional del Sistema de Justicia (Capital Institucional/Modelo de Gobernanza)"/>
    <x v="2"/>
    <s v="1.2 Modelo de capacidades del SJ desarrollado"/>
    <s v="1.2.2"/>
    <s v="1.2.2 Compendio de estrategias que contemplen los dominios de la articulación con los proyectos para la Transformación Digital, capacidades para la gestión operativa y la excelencia operativa diseñadas."/>
    <s v="TRANSFORMACION DIGITAL DE LA RAMA JUDICIAL NACIONAL"/>
    <s v="4. Mejorar la capacidad institucional en la gestión judicial"/>
    <s v="1. Servicio de apoyo en la gestión Judicial"/>
    <s v="1.2 Implementar herramientas de apoyo para la Rama"/>
    <s v="C-2701-0800-36-0-2701048-021"/>
    <x v="2"/>
    <s v="CSJ-CO-L1256-8"/>
    <n v="80101500"/>
    <x v="7"/>
    <s v="Previsto"/>
    <n v="74489.115844762186"/>
    <n v="74489.115844762186"/>
    <d v="2022-01-14T00:00:00"/>
    <d v="2022-04-18T00:00:00"/>
    <d v="2022-04-18T00:00:00"/>
    <s v="A tiempo"/>
    <d v="2022-05-16T00:00:00"/>
    <d v="2022-05-16T00:00:00"/>
    <s v="A tiempo"/>
    <n v="28"/>
    <n v="20"/>
    <s v="No cumple"/>
    <d v="2022-05-31T00:00:00"/>
    <d v="2022-05-31T00:00:00"/>
    <n v="15"/>
    <d v="2022-12-31T00:00:00"/>
    <d v="2022-12-31T00:00:00"/>
    <n v="0"/>
    <n v="214"/>
    <s v="3Q22"/>
    <s v="Se estima que el monto asignado no es consistente con el perfil requerido (COP 8 M/mes)._x000a_Se homologan sus honorarios al nivel de especialista junior (COP 12 M/mes)."/>
    <m/>
    <m/>
    <m/>
    <x v="2"/>
    <n v="0.48780487804878048"/>
    <n v="130750200.00000001"/>
    <n v="0.51219512195121952"/>
    <n v="255274200.00000003"/>
    <n v="36336.154070615703"/>
    <n v="33499.923136049198"/>
    <n v="74489.115844762186"/>
    <n v="60201.777777777781"/>
    <n v="1.2373241886597288"/>
    <s v="No"/>
    <s v="No"/>
    <s v="Requiere ajuste"/>
    <s v="B"/>
    <m/>
    <m/>
    <m/>
    <m/>
    <x v="0"/>
    <x v="0"/>
    <x v="0"/>
    <s v="EVALUACIÓN"/>
    <s v="EN EVALUACION_x000a__x000a_Invitacion enviada: 26/05/2022_x000a_Cierre: 31/05/2022 4 pm_x000a_Llegaron 2 HV_x000a__x000a_Se remitió a la Unidad de Compras carpeta con las hojas de vida (18/05/2022)"/>
    <s v="NA"/>
    <d v="2022-05-26T00:00:00"/>
    <d v="2022-05-31T00:00:00"/>
    <x v="2"/>
    <d v="2022-04-21T00:00:00"/>
    <d v="2022-04-27T00:00:00"/>
    <m/>
    <m/>
    <m/>
    <n v="622"/>
    <d v="2022-05-17T00:00:00"/>
    <m/>
    <m/>
    <n v="11900000"/>
    <m/>
    <m/>
    <m/>
    <m/>
    <m/>
    <m/>
    <m/>
    <m/>
    <m/>
    <m/>
    <m/>
    <m/>
    <m/>
  </r>
  <r>
    <n v="9"/>
    <x v="0"/>
    <s v="1. Fortalecimiento institucional del Sistema de Justicia (Capital Institucional/Modelo de Gobernanza)"/>
    <x v="2"/>
    <s v="1.2 Modelo de capacidades del SJ desarrollado"/>
    <s v="1.2.2"/>
    <s v="1.2.2 Compendio de estrategias que contemplen los dominios de la articulación con los proyectos para la Transformación Digital, capacidades para la gestión operativa y la excelencia operativa diseñadas."/>
    <s v="TRANSFORMACION DIGITAL DE LA RAMA JUDICIAL NACIONAL"/>
    <s v="4. Mejorar la capacidad institucional en la gestión judicial"/>
    <s v="1. Servicio de apoyo en la gestión Judicial"/>
    <s v="1.2 Implementar herramientas de apoyo para la Rama"/>
    <s v="C-2701-0800-36-0-2701048-021"/>
    <x v="2"/>
    <s v="CSJ-CO-L1256-9"/>
    <n v="80101500"/>
    <x v="8"/>
    <s v="Previsto"/>
    <n v="74489.115844762186"/>
    <n v="74489.115844762186"/>
    <d v="2022-01-14T00:00:00"/>
    <d v="2022-04-18T00:00:00"/>
    <d v="2022-04-18T00:00:00"/>
    <s v="A tiempo"/>
    <d v="2022-05-16T00:00:00"/>
    <d v="2022-05-16T00:00:00"/>
    <s v="A tiempo"/>
    <n v="28"/>
    <n v="20"/>
    <s v="No cumple"/>
    <d v="2022-05-31T00:00:00"/>
    <d v="2022-05-31T00:00:00"/>
    <n v="15"/>
    <d v="2022-12-31T00:00:00"/>
    <d v="2022-12-31T00:00:00"/>
    <n v="0"/>
    <n v="214"/>
    <s v="3Q22"/>
    <s v="Se estima que el monto asignado no es consistente con el perfil requerido (COP 8 M/mes)._x000a_Se homologan sus honorarios al nivel de especialista junior (COP 12 M/mes)."/>
    <m/>
    <m/>
    <m/>
    <x v="2"/>
    <n v="0.48780487804878048"/>
    <n v="130750200.00000001"/>
    <n v="0.51219512195121952"/>
    <n v="255274200.00000003"/>
    <n v="36336.154070615703"/>
    <n v="33499.923136049198"/>
    <n v="74489.115844762186"/>
    <n v="60201.777777777781"/>
    <n v="1.2373241886597288"/>
    <s v="No"/>
    <s v="No"/>
    <s v="Requiere ajuste"/>
    <s v="B"/>
    <m/>
    <m/>
    <m/>
    <m/>
    <x v="0"/>
    <x v="0"/>
    <x v="0"/>
    <s v="EN INVITACIÓN"/>
    <s v="_x000a_EN INVITACIÓN (06/06)_x000a_Se cuenta con una hoja de vida (07/06)_x000a__x000a_Se remitió a la Unidad de Compras carpeta con las hojas de vida (18/05/2022)"/>
    <s v="NA"/>
    <d v="2022-06-06T00:00:00"/>
    <d v="2022-06-08T00:00:00"/>
    <x v="2"/>
    <d v="2022-04-21T00:00:00"/>
    <d v="2022-04-27T00:00:00"/>
    <m/>
    <m/>
    <m/>
    <n v="722"/>
    <d v="2022-05-17T00:00:00"/>
    <m/>
    <m/>
    <n v="8000000"/>
    <m/>
    <m/>
    <m/>
    <m/>
    <m/>
    <m/>
    <m/>
    <m/>
    <m/>
    <m/>
    <m/>
    <m/>
    <m/>
  </r>
  <r>
    <n v="10"/>
    <x v="0"/>
    <s v="1. Fortalecimiento institucional del Sistema de Justicia (Capital Institucional/Modelo de Gobernanza)"/>
    <x v="2"/>
    <s v="1.2 Modelo de capacidades del SJ desarrollado"/>
    <s v="1.2.2"/>
    <s v="1.2.2 Compendio de estrategias que contemplen los dominios de la articulación con los proyectos para la Transformación Digital, capacidades para la gestión operativa y la excelencia operativa diseñadas."/>
    <s v="TRANSFORMACION DIGITAL DE LA RAMA JUDICIAL NACIONAL"/>
    <s v="4. Mejorar la capacidad institucional en la gestión judicial"/>
    <s v="1. Servicio de apoyo en la gestión Judicial"/>
    <s v="1.2 Implementar herramientas de apoyo para la Rama"/>
    <s v="C-2701-0800-36-0-2701048-021"/>
    <x v="2"/>
    <s v="CSJ-CO-L1256-10"/>
    <n v="80101500"/>
    <x v="7"/>
    <s v="Previsto"/>
    <n v="55884.603151444411"/>
    <n v="55884.603151444411"/>
    <d v="2022-01-14T00:00:00"/>
    <d v="2022-04-18T00:00:00"/>
    <d v="2022-04-18T00:00:00"/>
    <s v="A tiempo"/>
    <d v="2022-05-16T00:00:00"/>
    <d v="2022-05-16T00:00:00"/>
    <s v="A tiempo"/>
    <n v="28"/>
    <n v="20"/>
    <s v="No cumple"/>
    <d v="2022-05-31T00:00:00"/>
    <d v="2022-05-31T00:00:00"/>
    <n v="15"/>
    <d v="2022-12-31T00:00:00"/>
    <d v="2022-12-31T00:00:00"/>
    <n v="0"/>
    <n v="214"/>
    <s v="3Q22"/>
    <s v="Se estima que el monto asignado no es consistente con el perfil requerido (COP 4 M/mes)_x000a_Se homologan sus honorarios al nivel de apoyo administrativo UEP (COP 8 M/mes)."/>
    <m/>
    <m/>
    <m/>
    <x v="3"/>
    <n v="0.48780487804878048"/>
    <n v="98093835"/>
    <n v="0.51219512195121952"/>
    <n v="191516535"/>
    <n v="27260.782025094835"/>
    <n v="25132.932359723291"/>
    <n v="55884.603151444411"/>
    <n v="30100.888888888891"/>
    <n v="1.8565765070171412"/>
    <s v="No"/>
    <s v="No"/>
    <s v="Requiere ajuste"/>
    <s v="B"/>
    <m/>
    <m/>
    <m/>
    <m/>
    <x v="0"/>
    <x v="0"/>
    <x v="0"/>
    <s v="EN INVITACIÓN"/>
    <s v="Llegaron dos hojas de vida (02/06) y (03/06). _x000a__x000a_EN INVITACIÓN_x000a_01/06/2022_x000a__x000a_Se remitió a la Unidad de Compras carpeta con las hojas de vida (18/05/2022)"/>
    <s v="NA"/>
    <d v="2022-06-01T00:00:00"/>
    <d v="2022-06-06T00:00:00"/>
    <x v="2"/>
    <d v="2022-04-21T00:00:00"/>
    <d v="2022-04-27T00:00:00"/>
    <m/>
    <m/>
    <m/>
    <n v="822"/>
    <d v="2022-05-17T00:00:00"/>
    <m/>
    <m/>
    <n v="8000000"/>
    <m/>
    <m/>
    <m/>
    <m/>
    <m/>
    <m/>
    <m/>
    <m/>
    <m/>
    <m/>
    <m/>
    <m/>
    <m/>
  </r>
  <r>
    <n v="11"/>
    <x v="0"/>
    <s v="1. Fortalecimiento institucional del Sistema de Justicia (Capital Institucional/Modelo de Gobernanza)"/>
    <x v="2"/>
    <s v="1.2 Modelo de capacidades del SJ desarrollado"/>
    <s v="1.2.2"/>
    <s v="1.2.2 Compendio de estrategias que contemplen los dominios de la articulación con los proyectos para la Transformación Digital, capacidades para la gestión operativa y la excelencia operativa diseñadas."/>
    <s v="TRANSFORMACION DIGITAL DE LA RAMA JUDICIAL NACIONAL"/>
    <s v="4. Mejorar la capacidad institucional en la gestión judicial"/>
    <s v="1. Servicio de apoyo en la gestión Judicial"/>
    <s v="1.2 Implementar herramientas de apoyo para la Rama"/>
    <s v="C-2701-0800-36-0-2701048-021"/>
    <x v="2"/>
    <s v="CSJ-CO-L1256-11"/>
    <n v="80101500"/>
    <x v="8"/>
    <s v="Previsto"/>
    <n v="55884.603151444411"/>
    <n v="55884.603151444411"/>
    <d v="2022-01-14T00:00:00"/>
    <d v="2022-04-18T00:00:00"/>
    <d v="2022-04-18T00:00:00"/>
    <s v="A tiempo"/>
    <d v="2022-05-16T00:00:00"/>
    <d v="2022-05-16T00:00:00"/>
    <s v="A tiempo"/>
    <n v="28"/>
    <n v="20"/>
    <s v="No cumple"/>
    <d v="2022-05-31T00:00:00"/>
    <d v="2022-05-31T00:00:00"/>
    <n v="15"/>
    <d v="2022-12-31T00:00:00"/>
    <d v="2022-12-31T00:00:00"/>
    <n v="0"/>
    <n v="214"/>
    <s v="3Q22"/>
    <s v="Se estima que el monto asignado no es consistente con el perfil requerido (COP 4 M/mes)_x000a_Se homologan sus honorarios al nivel de apoyo administrativo UEP (COP 8 M/mes)."/>
    <m/>
    <m/>
    <m/>
    <x v="3"/>
    <n v="0.48780487804878048"/>
    <n v="98093835"/>
    <n v="0.51219512195121952"/>
    <n v="191516535"/>
    <n v="27260.782025094835"/>
    <n v="25132.932359723291"/>
    <n v="55884.603151444411"/>
    <n v="30100.888888888891"/>
    <n v="1.8565765070171412"/>
    <s v="No"/>
    <s v="No"/>
    <s v="Sin observaciones"/>
    <s v="B"/>
    <m/>
    <m/>
    <m/>
    <m/>
    <x v="0"/>
    <x v="0"/>
    <x v="0"/>
    <s v="EN INVITACIÓN"/>
    <s v="llegó una hoja de vida 2 junio_x000a__x000a_EN INVITACIÓN_x000a_01/06/2022_x000a__x000a_Se remitió a la Unidad de Compras carpeta con las hojas de vida (18/05/2022)"/>
    <s v="NA"/>
    <d v="2022-06-01T00:00:00"/>
    <d v="2022-06-06T00:00:00"/>
    <x v="2"/>
    <d v="2022-04-21T00:00:00"/>
    <d v="2022-04-27T00:00:00"/>
    <m/>
    <m/>
    <m/>
    <n v="922"/>
    <d v="2022-05-17T00:00:00"/>
    <m/>
    <m/>
    <n v="8000000"/>
    <m/>
    <m/>
    <m/>
    <m/>
    <m/>
    <m/>
    <m/>
    <m/>
    <m/>
    <m/>
    <m/>
    <m/>
    <m/>
  </r>
  <r>
    <n v="12"/>
    <x v="0"/>
    <s v="1. Fortalecimiento institucional del Sistema de Justicia (Capital Institucional/Modelo de Gobernanza)"/>
    <x v="2"/>
    <s v="1.2 Modelo de capacidades del SJ desarrollado"/>
    <s v="1.2.2"/>
    <s v="1.2.2 Compendio de estrategias que contemplen los dominios de la articulación con los proyectos para la Transformación Digital, capacidades para la gestión operativa y la excelencia operativa diseñadas."/>
    <s v="TRANSFORMACION DIGITAL DE LA RAMA JUDICIAL NACIONAL"/>
    <s v="4. Mejorar la capacidad institucional en la gestión judicial"/>
    <s v="1. Servicio de apoyo en la gestión Judicial"/>
    <s v="1.2 Implementar herramientas de apoyo para la Rama"/>
    <s v="C-2701-0800-36-0-2701048-021"/>
    <x v="2"/>
    <s v="CSJ-CO-L1256-12"/>
    <n v="80101500"/>
    <x v="9"/>
    <s v="Previsto"/>
    <n v="74489.115844762186"/>
    <n v="74489.115844762186"/>
    <d v="2022-01-14T00:00:00"/>
    <d v="2022-04-18T00:00:00"/>
    <d v="2022-04-18T00:00:00"/>
    <s v="A tiempo"/>
    <d v="2022-05-16T00:00:00"/>
    <d v="2022-05-16T00:00:00"/>
    <s v="A tiempo"/>
    <n v="28"/>
    <n v="20"/>
    <s v="No cumple"/>
    <d v="2022-05-31T00:00:00"/>
    <d v="2022-05-31T00:00:00"/>
    <n v="15"/>
    <d v="2022-12-31T00:00:00"/>
    <d v="2022-12-31T00:00:00"/>
    <n v="0"/>
    <n v="214"/>
    <s v="3Q22"/>
    <m/>
    <m/>
    <m/>
    <m/>
    <x v="2"/>
    <n v="0.48780487804878048"/>
    <n v="130750200.00000001"/>
    <n v="0.51219512195121952"/>
    <n v="255274200.00000003"/>
    <n v="36336.154070615703"/>
    <n v="33499.923136049198"/>
    <n v="74489.115844762186"/>
    <n v="75252.222222222219"/>
    <n v="0.98985935092778321"/>
    <s v="No"/>
    <s v="No"/>
    <s v="Sin observaciones"/>
    <s v="A"/>
    <m/>
    <m/>
    <m/>
    <m/>
    <x v="0"/>
    <x v="0"/>
    <x v="0"/>
    <s v="EVALUACIÓN"/>
    <s v="Envían informe el 2/6/22 pero la calificación debe ajustarse_x000a__x000a_EN EVALUACIÖN_x000a_En evaluación de las hojas de vida (23/05/2022)_x000a__x000a_El comité evaluador manifiesta que solo un perfil cuenta con los soportes  (23/05/2022)_x000a_"/>
    <s v="NA"/>
    <d v="2022-05-13T00:00:00"/>
    <d v="2022-05-18T00:00:00"/>
    <x v="2"/>
    <d v="2022-04-07T00:00:00"/>
    <d v="2022-04-19T00:00:00"/>
    <m/>
    <m/>
    <m/>
    <m/>
    <m/>
    <m/>
    <m/>
    <m/>
    <m/>
    <m/>
    <m/>
    <m/>
    <m/>
    <m/>
    <m/>
    <m/>
    <m/>
    <m/>
    <m/>
    <m/>
    <m/>
  </r>
  <r>
    <n v="13"/>
    <x v="0"/>
    <s v="1. Fortalecimiento institucional del Sistema de Justicia (Capital Institucional/Modelo de Gobernanza)"/>
    <x v="2"/>
    <s v="1.2 Modelo de capacidades del SJ desarrollado"/>
    <s v="1.2.2"/>
    <s v="1.2.2 Compendio de estrategias que contemplen los dominios de la articulación con los proyectos para la Transformación Digital, capacidades para la gestión operativa y la excelencia operativa diseñadas."/>
    <s v="TRANSFORMACION DIGITAL DE LA RAMA JUDICIAL NACIONAL"/>
    <s v="4. Mejorar la capacidad institucional en la gestión judicial"/>
    <s v="1. Servicio de apoyo en la gestión Judicial"/>
    <s v="1.2 Implementar herramientas de apoyo para la Rama"/>
    <s v="C-2701-0800-36-0-2701048-021"/>
    <x v="2"/>
    <s v="CSJ-CO-L1256-13"/>
    <n v="80101500"/>
    <x v="10"/>
    <s v="Previsto"/>
    <n v="74489.115844762186"/>
    <n v="74489.115844762186"/>
    <d v="2022-01-14T00:00:00"/>
    <d v="2022-04-18T00:00:00"/>
    <d v="2022-04-18T00:00:00"/>
    <s v="A tiempo"/>
    <d v="2022-05-16T00:00:00"/>
    <d v="2022-05-16T00:00:00"/>
    <s v="A tiempo"/>
    <n v="28"/>
    <n v="20"/>
    <s v="No cumple"/>
    <d v="2022-05-31T00:00:00"/>
    <d v="2022-05-31T00:00:00"/>
    <n v="15"/>
    <d v="2022-12-31T00:00:00"/>
    <d v="2022-12-31T00:00:00"/>
    <n v="0"/>
    <n v="214"/>
    <s v="3Q22"/>
    <m/>
    <m/>
    <m/>
    <m/>
    <x v="2"/>
    <n v="0.48780487804878048"/>
    <n v="130750200.00000001"/>
    <n v="0.51219512195121952"/>
    <n v="255274200.00000003"/>
    <n v="36336.154070615703"/>
    <n v="33499.923136049198"/>
    <n v="74489.115844762186"/>
    <n v="75252.222222222219"/>
    <n v="0.98985935092778321"/>
    <s v="No"/>
    <s v="No"/>
    <s v="Sin observaciones"/>
    <s v="A"/>
    <m/>
    <m/>
    <m/>
    <m/>
    <x v="0"/>
    <x v="0"/>
    <x v="0"/>
    <s v="EN NOB BID"/>
    <s v="Se remitió al BID para NOB la evaluación de las hojas de vida (31/5/22)"/>
    <s v="NA"/>
    <d v="2022-05-13T00:00:00"/>
    <d v="2022-05-18T00:00:00"/>
    <x v="2"/>
    <d v="2022-04-07T00:00:00"/>
    <d v="2022-04-19T00:00:00"/>
    <d v="2021-05-31T00:00:00"/>
    <m/>
    <m/>
    <m/>
    <m/>
    <m/>
    <m/>
    <m/>
    <m/>
    <m/>
    <m/>
    <m/>
    <m/>
    <m/>
    <m/>
    <m/>
    <m/>
    <m/>
    <m/>
    <m/>
    <m/>
  </r>
  <r>
    <n v="14"/>
    <x v="0"/>
    <s v="1. Fortalecimiento institucional del Sistema de Justicia (Capital Institucional/Modelo de Gobernanza)"/>
    <x v="2"/>
    <s v="1.2 Modelo de capacidades del SJ desarrollado"/>
    <s v="1.2.2"/>
    <s v="1.2.2 Compendio de estrategias que contemplen los dominios de la articulación con los proyectos para la Transformación Digital, capacidades para la gestión operativa y la excelencia operativa diseñadas."/>
    <s v="TRANSFORMACION DIGITAL DE LA RAMA JUDICIAL NACIONAL"/>
    <m/>
    <m/>
    <m/>
    <m/>
    <x v="4"/>
    <s v="CSJ-CO-L1256-14"/>
    <m/>
    <x v="11"/>
    <s v="Proceso Cancelado"/>
    <n v="0"/>
    <n v="0"/>
    <d v="2021-07-17T00:00:00"/>
    <d v="2022-01-15T00:00:00"/>
    <d v="2022-01-15T00:00:00"/>
    <s v="A tiempo"/>
    <d v="2022-05-31T00:00:00"/>
    <d v="2022-05-31T00:00:00"/>
    <s v="A tiempo"/>
    <n v="136"/>
    <n v="20"/>
    <s v="No cumple"/>
    <d v="2022-06-15T00:00:00"/>
    <d v="2022-06-15T00:00:00"/>
    <n v="15"/>
    <d v="2022-12-31T00:00:00"/>
    <d v="2022-12-31T00:00:00"/>
    <n v="0"/>
    <n v="199"/>
    <s v="4Q21"/>
    <s v="Se propone fusionar los recursos de la línea 14 y parte de los recursos no ejecutados de la línea 42: La nueva línea es la 115."/>
    <s v="Pendiente aclarar cuál será la herramienta definitiva para indicadores y seguimiento de proyectos. Se elimina del alcance de esta línea la herramienta de arquitectura empresarial."/>
    <m/>
    <m/>
    <x v="0"/>
    <n v="0"/>
    <n v="0"/>
    <n v="0"/>
    <n v="0"/>
    <n v="0"/>
    <n v="0"/>
    <n v="0"/>
    <s v="(USD 200.000)"/>
    <s v=""/>
    <s v="No"/>
    <s v="No"/>
    <s v="Cancelado"/>
    <s v="F"/>
    <m/>
    <m/>
    <m/>
    <m/>
    <x v="0"/>
    <x v="0"/>
    <x v="0"/>
    <m/>
    <m/>
    <m/>
    <m/>
    <m/>
    <x v="2"/>
    <m/>
    <m/>
    <m/>
    <m/>
    <m/>
    <m/>
    <m/>
    <m/>
    <m/>
    <m/>
    <m/>
    <m/>
    <m/>
    <m/>
    <m/>
    <m/>
    <m/>
    <m/>
    <m/>
    <m/>
    <m/>
    <m/>
    <m/>
  </r>
  <r>
    <n v="15"/>
    <x v="0"/>
    <s v="1. Fortalecimiento institucional del Sistema de Justicia (Capital Institucional/Modelo de Gobernanza)"/>
    <x v="2"/>
    <s v="1.2 Modelo de capacidades del SJ desarrollado"/>
    <s v="1.2.1; 1.2.3"/>
    <s v="1.2.1 Compendio de estrategias que contemplen los dominios de la gobernanza y dimensionamiento del impacto de la Transformación Digital, Identidad Digital, Gestión del Conocimiento, contenidos digitales y producción y acceso a fuentes de contenido jurídico diseñado._x000a_1.2.3 Compendio de estrategias que contemplen los dominios de dimensionamiento del impacto y la gobernanza de la Transformación Digital implementadas."/>
    <s v="TRANSFORMACION DIGITAL DE LA RAMA JUDICIAL NACIONAL"/>
    <m/>
    <m/>
    <m/>
    <m/>
    <x v="3"/>
    <s v="CSJ-CO-L1256-15"/>
    <m/>
    <x v="12"/>
    <s v="Proceso Cancelado"/>
    <n v="0"/>
    <n v="0"/>
    <d v="2021-12-13T00:00:00"/>
    <d v="2022-08-01T00:00:00"/>
    <d v="2022-08-01T00:00:00"/>
    <s v="A tiempo"/>
    <d v="2022-10-17T00:00:00"/>
    <d v="2022-10-17T00:00:00"/>
    <s v="A tiempo"/>
    <n v="77"/>
    <n v="60"/>
    <s v="No cumple"/>
    <d v="2022-11-01T00:00:00"/>
    <d v="2022-11-01T00:00:00"/>
    <n v="15"/>
    <d v="2023-09-01T00:00:00"/>
    <d v="2023-09-01T00:00:00"/>
    <n v="0"/>
    <n v="304"/>
    <s v="4Q22"/>
    <s v="Se propone fusionar las líneas 5, 15 y 37 en un solo contrato para 2023: La nueva línea es la 102."/>
    <m/>
    <m/>
    <m/>
    <x v="0"/>
    <n v="0"/>
    <n v="0"/>
    <n v="0"/>
    <n v="0"/>
    <n v="0"/>
    <n v="0"/>
    <n v="0"/>
    <s v="(USD 180000)"/>
    <s v=""/>
    <s v="No"/>
    <s v="No"/>
    <s v="Cancelado"/>
    <s v="F"/>
    <m/>
    <m/>
    <m/>
    <m/>
    <x v="0"/>
    <x v="0"/>
    <x v="0"/>
    <m/>
    <m/>
    <m/>
    <m/>
    <m/>
    <x v="2"/>
    <m/>
    <m/>
    <m/>
    <m/>
    <m/>
    <m/>
    <m/>
    <m/>
    <m/>
    <m/>
    <m/>
    <m/>
    <m/>
    <m/>
    <m/>
    <m/>
    <m/>
    <m/>
    <m/>
    <m/>
    <m/>
    <m/>
    <m/>
  </r>
  <r>
    <n v="16"/>
    <x v="0"/>
    <s v="1. Fortalecimiento institucional del Sistema de Justicia (Capital Institucional/Modelo de Gobernanza)"/>
    <x v="2"/>
    <s v="1.2 Modelo de capacidades del SJ desarrollado"/>
    <s v="1.2.2; 1.2.5"/>
    <s v="1.2.2 Compendio de estrategias que contemplen los dominios de la articulación con los proyectos para la Transformación Digital, capacidades para la gestión operativa y la excelencia operativa diseñadas._x000a_1.2.5 Compendio de estrategias que contemplen los dominios de gestión de conocimiento, capacidades para la gestión operativa y la excelencia operativa implementadas."/>
    <s v="TRANSFORMACION DIGITAL DE LA RAMA JUDICIAL NACIONAL"/>
    <m/>
    <m/>
    <m/>
    <m/>
    <x v="0"/>
    <s v="CSJ-CO-L1256-16"/>
    <m/>
    <x v="13"/>
    <s v="Proceso Cancelado"/>
    <n v="0"/>
    <n v="0"/>
    <d v="2021-12-13T00:00:00"/>
    <d v="2022-02-01T00:00:00"/>
    <d v="2022-02-01T00:00:00"/>
    <s v="A tiempo"/>
    <d v="2022-07-17T00:00:00"/>
    <d v="2022-07-17T00:00:00"/>
    <s v="A tiempo"/>
    <n v="166"/>
    <n v="60"/>
    <s v="No cumple"/>
    <d v="2022-08-01T00:00:00"/>
    <d v="2022-08-01T00:00:00"/>
    <n v="15"/>
    <d v="2023-12-31T00:00:00"/>
    <d v="2023-12-31T00:00:00"/>
    <n v="0"/>
    <n v="517"/>
    <s v="3Q22"/>
    <s v="Se propone fusionar las líneas 16, 67 y los recursos destinados a la herramienta de arquitectura empresarial de la línea 42 en dos contrataciones por fases: i) la línea 103 para la vigencia 2022; y ii) línea 104 para la vigencia 2023."/>
    <s v="El alcance de la consultoría de arquitectura empresarial puede incluir el diagnóstico y análisis de las capacidades operativas para la gestión operativa del SJ y es recomendable que se incluya aquí la adquisición de las herramientas."/>
    <m/>
    <m/>
    <x v="0"/>
    <n v="0"/>
    <n v="0"/>
    <n v="0"/>
    <n v="0"/>
    <n v="0"/>
    <n v="0"/>
    <n v="0"/>
    <s v="(USD 380000)"/>
    <s v=""/>
    <s v="No"/>
    <s v="No"/>
    <s v="Cancelado"/>
    <s v="F"/>
    <m/>
    <m/>
    <m/>
    <m/>
    <x v="0"/>
    <x v="0"/>
    <x v="0"/>
    <m/>
    <m/>
    <m/>
    <m/>
    <m/>
    <x v="2"/>
    <m/>
    <m/>
    <m/>
    <m/>
    <m/>
    <m/>
    <m/>
    <m/>
    <m/>
    <m/>
    <m/>
    <m/>
    <m/>
    <m/>
    <m/>
    <m/>
    <m/>
    <m/>
    <m/>
    <m/>
    <m/>
    <m/>
    <m/>
  </r>
  <r>
    <n v="17"/>
    <x v="0"/>
    <s v="1. Fortalecimiento institucional del Sistema de Justicia (Capital Institucional/Modelo de Gobernanza)"/>
    <x v="2"/>
    <s v="1.2 Modelo de capacidades del SJ desarrollado"/>
    <s v="1.2.2, 1.2.5"/>
    <s v="1.2.2 Compendio de estrategias que contemplen los dominios de la articulación con los proyectos para la Transformación Digital, capacidades para la gestión operativa y la excelencia operativa diseñadas._x000a_1.2.5 Compendio de estrategias que contemplen los dominios de gestión de conocimiento, capacidades para la gestión operativa y la excelencia operativa implementadas."/>
    <s v="TRANSFORMACION DIGITAL DE LA RAMA JUDICIAL NACIONAL"/>
    <s v="4. Mejorar la capacidad institucional en la gestión judicial"/>
    <s v="1. Servicio de apoyo en la gestión Judicial"/>
    <s v="1.2 Implementar herramientas de apoyo para la Rama"/>
    <s v="C-2701-0800-36-0-2701048-021"/>
    <x v="0"/>
    <s v="CSJ-CO-L1256-17"/>
    <s v="81131500; 80101507"/>
    <x v="14"/>
    <s v="Previsto"/>
    <n v="309308.43303180626"/>
    <n v="309308.43303180626"/>
    <d v="2021-11-28T00:00:00"/>
    <d v="2022-05-10T00:00:00"/>
    <d v="2022-05-10T00:00:00"/>
    <s v="A tiempo"/>
    <d v="2022-07-26T00:00:00"/>
    <d v="2022-07-26T00:00:00"/>
    <s v="A tiempo"/>
    <n v="77"/>
    <n v="145"/>
    <s v="Cumple"/>
    <d v="2022-08-15T00:00:00"/>
    <d v="2022-08-15T00:00:00"/>
    <n v="20"/>
    <d v="2022-12-31T00:00:00"/>
    <d v="2022-12-31T00:00:00"/>
    <n v="0"/>
    <n v="138"/>
    <s v="3Q22"/>
    <s v="Se distribuye en dos contratos por fases: i) línea 17 en la vigencia 2022 y línea 105 para la vigencia 2023."/>
    <m/>
    <m/>
    <m/>
    <x v="4"/>
    <n v="1"/>
    <n v="0"/>
    <n v="0"/>
    <n v="1060000000"/>
    <n v="309308.43303180626"/>
    <n v="0"/>
    <n v="309308.43303180626"/>
    <n v="297196.26168224303"/>
    <n v="1.0407547903900398"/>
    <s v="Sí"/>
    <s v="No"/>
    <s v="Requiere ajuste"/>
    <s v="A"/>
    <s v="CENDOJ_x000a_Francisco Serrato_x000a_Álvaro Garzón _x000a_Paola Zuluaga (opcional)_x000a_GGP_x000a_Juan Manuel Caro (Analítica)_x000a_Augusto Rafael Gutiérrez (Gestión del conocimiento)_x000a_Raul Ernesto Perilla (Tecnología)._x000a_Carlos Ariel Useda (opcional)_x000a_GEP_x000a_Francisco González_x000a_Oswaldo Useche_x000a_Escuela Judicial_x000a_Mary Lucero Novoa_x000a_Apoyo: Augusto Gutiérrez (GGP)​"/>
    <s v="Alexander Aldana"/>
    <s v="Analista de procesos 1"/>
    <s v="Sara Perez"/>
    <x v="1"/>
    <x v="1"/>
    <x v="1"/>
    <s v="PENDIENTE RESPONSABLES TÉCNICO"/>
    <s v="    _x000a_Pendiente reunión con Cendoj (Paula)_x000a_Consultoría relacionada con AE"/>
    <m/>
    <m/>
    <m/>
    <x v="2"/>
    <m/>
    <m/>
    <m/>
    <m/>
    <m/>
    <s v=" "/>
    <m/>
    <m/>
    <m/>
    <m/>
    <m/>
    <m/>
    <m/>
    <m/>
    <m/>
    <m/>
    <m/>
    <m/>
    <m/>
    <m/>
    <m/>
    <m/>
    <m/>
  </r>
  <r>
    <n v="18"/>
    <x v="0"/>
    <s v="1. Fortalecimiento institucional del Sistema de Justicia (Capital Institucional/Modelo de Gobernanza)"/>
    <x v="2"/>
    <s v="1.2 Modelo de capacidades del SJ desarrollado"/>
    <s v="1.2.5"/>
    <s v="1.2.5 Compendio de estrategias que contemplen los dominios de gestión de conocimiento, capacidades para la gestión operativa y la excelencia operativa implementadas."/>
    <s v="TRANSFORMACION DIGITAL DE LA RAMA JUDICIAL NACIONAL"/>
    <m/>
    <m/>
    <m/>
    <m/>
    <x v="0"/>
    <s v="CSJ-CO-L1256-18"/>
    <m/>
    <x v="15"/>
    <s v="Previsto"/>
    <n v="0"/>
    <n v="0"/>
    <d v="2023-07-14T00:00:00"/>
    <d v="2024-03-01T00:00:00"/>
    <d v="2024-03-01T00:00:00"/>
    <s v="A tiempo"/>
    <d v="2024-06-01T00:00:00"/>
    <d v="2024-06-01T00:00:00"/>
    <s v="A tiempo"/>
    <n v="92"/>
    <n v="125"/>
    <s v="Cumple"/>
    <d v="2024-07-15T00:00:00"/>
    <d v="2024-07-15T00:00:00"/>
    <n v="44"/>
    <d v="2024-12-31T00:00:00"/>
    <d v="2024-12-31T00:00:00"/>
    <n v="0"/>
    <n v="169"/>
    <s v="1Q24"/>
    <s v="No se ejecutará en el periodo 2022-2023."/>
    <s v="Para el periodo 2022-2023 se emplearán las capacidades instaladas en la Escuela Judicial."/>
    <m/>
    <m/>
    <x v="0"/>
    <n v="0"/>
    <n v="0"/>
    <n v="0"/>
    <n v="0"/>
    <n v="0"/>
    <n v="0"/>
    <n v="0"/>
    <n v="2496000"/>
    <n v="0"/>
    <s v="No"/>
    <s v="No"/>
    <s v="Requiere ajuste"/>
    <s v="E"/>
    <m/>
    <m/>
    <m/>
    <m/>
    <x v="0"/>
    <x v="0"/>
    <x v="0"/>
    <m/>
    <m/>
    <m/>
    <m/>
    <m/>
    <x v="2"/>
    <m/>
    <m/>
    <m/>
    <m/>
    <m/>
    <m/>
    <m/>
    <m/>
    <m/>
    <m/>
    <m/>
    <m/>
    <m/>
    <m/>
    <m/>
    <m/>
    <m/>
    <m/>
    <m/>
    <m/>
    <m/>
    <m/>
    <m/>
  </r>
  <r>
    <n v="19"/>
    <x v="0"/>
    <s v="1. Fortalecimiento institucional del Sistema de Justicia (Capital Institucional/Modelo de Gobernanza)"/>
    <x v="2"/>
    <s v="1.2 Modelo de capacidades del SJ desarrollado"/>
    <s v="1.2.1; 1.2.4"/>
    <s v="1.2.1 Compendio de estrategias que contemplen los dominios de la gobernanza y dimensionamiento del impacto de la Transformación Digital, Identidad Digital, Gestión del Conocimiento, contenidos digitales y producción y acceso a fuentes de contenido jurídico diseñado._x000a_1.2.4 Compendio de estrategias que contemplen los dominios de la Identidad Digital, contenidos digitales y, producción y acceso a fuentes de contenido jurídico implementadas."/>
    <s v="TRANSFORMACION DIGITAL DE LA RAMA JUDICIAL NACIONAL"/>
    <s v="2. Optimizar los mecanismos de control en la gestión judicial"/>
    <s v="1. Servicio de procesamiento de_x000a_información jurisprudencial,_x000a_normativa y doctrinaria"/>
    <s v="1.3 Mejorar la producción, análisis y uso de Información"/>
    <s v="C-2701-0800-36-0-2701042-021"/>
    <x v="3"/>
    <s v="CSJ-CO-L1256-19"/>
    <n v="81131500"/>
    <x v="16"/>
    <s v="Previsto"/>
    <n v="183834.25736796032"/>
    <n v="183834.25736796032"/>
    <d v="2021-11-26T00:00:00"/>
    <d v="2022-05-10T00:00:00"/>
    <d v="2022-05-10T00:00:00"/>
    <s v="A tiempo"/>
    <d v="2022-07-26T00:00:00"/>
    <d v="2022-07-26T00:00:00"/>
    <s v="A tiempo"/>
    <n v="77"/>
    <n v="60"/>
    <s v="No cumple"/>
    <d v="2022-08-15T00:00:00"/>
    <d v="2022-08-15T00:00:00"/>
    <n v="20"/>
    <d v="2022-12-31T00:00:00"/>
    <d v="2022-12-31T00:00:00"/>
    <n v="0"/>
    <n v="138"/>
    <s v="2Q22"/>
    <m/>
    <m/>
    <m/>
    <m/>
    <x v="5"/>
    <n v="1"/>
    <n v="0"/>
    <n v="0"/>
    <n v="630000000"/>
    <n v="183834.25736796032"/>
    <n v="0"/>
    <n v="183834.25736796032"/>
    <n v="175000"/>
    <n v="1.0504814706740591"/>
    <s v="Sí"/>
    <s v="No"/>
    <s v="Sin observaciones"/>
    <s v="A"/>
    <s v="Responsable Carlos A. Gómez_x000a__x000a_CENDOJ_x000a_Francisco Serrato_x000a_Álvaro Garzón_x000a_Paola Zuluaga (op)_x000a__x000a_GGP_x000a_Juan Manuel Caro_x000a_Augusto Rafaél Gutierrez_x000a_Raul Ernesto Perilla_x000a_Carlos Ariel Useda (op)_x000a__x000a_GEP_x000a_Francisco González_x000a__x000a_Escuela Judicial_x000a_Mary Lucero Novoa_x000a__x000a_Coordinación con enlances relatoria Cortes"/>
    <s v="Alexander Aldana"/>
    <s v="Abogado Procesal 1"/>
    <s v="Sara Perez"/>
    <x v="1"/>
    <x v="1"/>
    <x v="2"/>
    <s v="PENDIENTE RESPONSABLES TÉCNICO"/>
    <s v="_x000a_Pendiente reunión con Cendoj (Paula)"/>
    <m/>
    <m/>
    <m/>
    <x v="2"/>
    <m/>
    <m/>
    <m/>
    <m/>
    <m/>
    <m/>
    <m/>
    <m/>
    <m/>
    <m/>
    <m/>
    <m/>
    <m/>
    <m/>
    <m/>
    <m/>
    <m/>
    <m/>
    <m/>
    <m/>
    <m/>
    <m/>
    <m/>
  </r>
  <r>
    <n v="20"/>
    <x v="0"/>
    <s v="1. Fortalecimiento institucional del Sistema de Justicia (Capital Institucional/Modelo de Gobernanza)"/>
    <x v="2"/>
    <s v="1.2 Modelo de capacidades del SJ desarrollado"/>
    <s v="1.2.1; 1.2.4"/>
    <s v="1.2.1 Compendio de estrategias que contemplen los dominios de la gobernanza y dimensionamiento del impacto de la Transformación Digital, Identidad Digital, Gestión del Conocimiento, contenidos digitales y producción y acceso a fuentes de contenido jurídico diseñado._x000a_1.2.4 Compendio de estrategias que contemplen los dominios de la Identidad Digital, contenidos digitales y, producción y acceso a fuentes de contenido jurídico implementadas."/>
    <s v="TRANSFORMACION DIGITAL DE LA RAMA JUDICIAL NACIONAL"/>
    <s v="2. Optimizar los mecanismos de control en la gestión judicial"/>
    <s v="1. Servicio de procesamiento de_x000a_información jurisprudencial,_x000a_normativa y doctrinaria"/>
    <s v="1.3 Mejorar la producción, análisis y uso de Información"/>
    <s v="C-2701-0800-36-0-2701042-021"/>
    <x v="0"/>
    <s v="CSJ-CO-L1256-20"/>
    <n v="81131500"/>
    <x v="17"/>
    <s v="Previsto"/>
    <n v="291800.40852057195"/>
    <n v="291800.40852057195"/>
    <d v="2021-11-28T00:00:00"/>
    <d v="2022-05-10T00:00:00"/>
    <d v="2022-05-10T00:00:00"/>
    <s v="A tiempo"/>
    <d v="2022-07-26T00:00:00"/>
    <d v="2022-07-26T00:00:00"/>
    <s v="A tiempo"/>
    <n v="77"/>
    <n v="145"/>
    <s v="Cumple"/>
    <d v="2022-08-15T00:00:00"/>
    <d v="2022-08-15T00:00:00"/>
    <n v="20"/>
    <d v="2022-12-31T00:00:00"/>
    <d v="2022-12-31T00:00:00"/>
    <n v="0"/>
    <n v="138"/>
    <s v="3Q22"/>
    <m/>
    <s v="pendiente revisar si requiere vigencias futuras y si requiere presupuesto en 2023 en adelante._x000a_Esta línea está desfinanciada para 2023: revisar aportes CENDOJ y más recursos del crédito."/>
    <m/>
    <m/>
    <x v="6"/>
    <n v="1"/>
    <n v="0"/>
    <n v="0"/>
    <n v="1000000000"/>
    <n v="291800.40852057195"/>
    <n v="0"/>
    <n v="291800.40852057195"/>
    <n v="250000"/>
    <n v="1.1672016340822877"/>
    <s v="Sí"/>
    <s v="No"/>
    <s v="Sin observaciones"/>
    <s v="D"/>
    <s v="Responsable Carlos A. Gómez_x000a__x000a_CENDOJ_x000a_Francisco Serrato_x000a_Álvaro Garzón_x000a_Paola Zuluaga (op)_x000a__x000a_GGP_x000a_Juan Manuel Caro_x000a_Augusto Rafaél Gutierrez_x000a_Raul Ernesto Perilla_x000a_Carlos Ariel Useda (op)_x000a__x000a_GEP_x000a_Francisco González_x000a__x000a_Escuela Judicial_x000a_Mary Lucero Novoa_x000a__x000a_Coordinación con enlances relatoria Cortes"/>
    <s v="Alexander Aldana"/>
    <s v="Abogado Procesal 2"/>
    <s v="Sara Perez"/>
    <x v="1"/>
    <x v="1"/>
    <x v="3"/>
    <s v="PENDIENTE RESPONSABLES TÉCNICO"/>
    <s v="Pendiente reunión con Cendoj (Paula)"/>
    <m/>
    <m/>
    <m/>
    <x v="2"/>
    <m/>
    <m/>
    <m/>
    <m/>
    <m/>
    <m/>
    <m/>
    <m/>
    <m/>
    <m/>
    <m/>
    <m/>
    <m/>
    <m/>
    <m/>
    <m/>
    <m/>
    <m/>
    <m/>
    <m/>
    <m/>
    <m/>
    <m/>
  </r>
  <r>
    <n v="21"/>
    <x v="0"/>
    <s v="1. Fortalecimiento institucional del Sistema de Justicia (Capital Institucional/Modelo de Gobernanza)"/>
    <x v="2"/>
    <s v="1.2 Modelo de capacidades del SJ desarrollado"/>
    <s v="1.2.5"/>
    <s v="1.2.5 Compendio de estrategias que contemplen los dominios de gestión de conocimiento, capacidades para la gestión operativa y la excelencia operativa implementadas."/>
    <s v="TRANSFORMACION DIGITAL DE LA RAMA JUDICIAL NACIONAL"/>
    <m/>
    <m/>
    <m/>
    <m/>
    <x v="4"/>
    <s v="CSJ-CO-L1256-21"/>
    <m/>
    <x v="18"/>
    <s v="Previsto"/>
    <n v="0"/>
    <n v="0"/>
    <d v="2023-08-31T00:00:00"/>
    <d v="2024-03-01T00:00:00"/>
    <d v="2024-03-01T00:00:00"/>
    <s v="A tiempo"/>
    <d v="2024-06-01T00:00:00"/>
    <d v="2024-06-01T00:00:00"/>
    <s v="A tiempo"/>
    <n v="92"/>
    <n v="125"/>
    <s v="Cumple"/>
    <d v="2024-07-15T00:00:00"/>
    <d v="2024-07-15T00:00:00"/>
    <n v="44"/>
    <d v="2024-12-31T00:00:00"/>
    <d v="2024-12-31T00:00:00"/>
    <n v="0"/>
    <n v="169"/>
    <s v="1Q24"/>
    <s v="No se ejecutará en el periodo 2022-2023."/>
    <s v="Pendiente por los resultados del diagnóstico de Capacity planning y el desarrollo del SIUGJ."/>
    <m/>
    <m/>
    <x v="0"/>
    <n v="0"/>
    <n v="0"/>
    <n v="0"/>
    <n v="0"/>
    <n v="0"/>
    <n v="0"/>
    <n v="0"/>
    <n v="400000"/>
    <n v="0"/>
    <s v="No"/>
    <s v="No"/>
    <s v="Sin observaciones"/>
    <s v="E"/>
    <m/>
    <m/>
    <m/>
    <m/>
    <x v="0"/>
    <x v="0"/>
    <x v="0"/>
    <m/>
    <m/>
    <m/>
    <m/>
    <m/>
    <x v="2"/>
    <m/>
    <m/>
    <m/>
    <m/>
    <m/>
    <m/>
    <m/>
    <m/>
    <m/>
    <m/>
    <m/>
    <m/>
    <m/>
    <m/>
    <m/>
    <m/>
    <m/>
    <m/>
    <m/>
    <m/>
    <m/>
    <m/>
    <m/>
  </r>
  <r>
    <n v="22"/>
    <x v="0"/>
    <s v="1. Fortalecimiento institucional del Sistema de Justicia (Capital Institucional/Modelo de Gobernanza)"/>
    <x v="2"/>
    <s v="1.2 Modelo de capacidades del SJ desarrollado"/>
    <s v="1.2.1; 1.2.4"/>
    <s v="1.2.1 Compendio de estrategias que contemplen los dominios de la gobernanza y dimensionamiento del impacto de la Transformación Digital, Identidad Digital, Gestión del Conocimiento, contenidos digitales y producción y acceso a fuentes de contenido jurídico diseñado._x000a_1.2.4 Compendio de estrategias que contemplen los dominios de la Identidad Digital, contenidos digitales y, producción y acceso a fuentes de contenido jurídico implementadas."/>
    <s v="TRANSFORMACION DIGITAL DE LA RAMA JUDICIAL NACIONAL"/>
    <s v="1. Facilitar el acceso al ciudadano a los servicios judiciales"/>
    <s v="Servicio de información de procesos judiciales actualizados"/>
    <s v="1.2 Adaptar el sistema de Información"/>
    <s v="C-2701-0800-36-0-2701052-021"/>
    <x v="3"/>
    <s v="CSJ-CO-L1256-22"/>
    <n v="43231507"/>
    <x v="19"/>
    <s v="Previsto"/>
    <n v="233440.32681645756"/>
    <n v="233440.32681645756"/>
    <d v="2021-11-12T00:00:00"/>
    <d v="2022-05-10T00:00:00"/>
    <d v="2022-05-10T00:00:00"/>
    <s v="A tiempo"/>
    <d v="2022-07-26T00:00:00"/>
    <d v="2022-07-26T00:00:00"/>
    <s v="A tiempo"/>
    <n v="77"/>
    <n v="60"/>
    <s v="No cumple"/>
    <d v="2022-08-15T00:00:00"/>
    <d v="2022-08-15T00:00:00"/>
    <n v="20"/>
    <d v="2022-12-31T00:00:00"/>
    <d v="2022-12-31T00:00:00"/>
    <n v="0"/>
    <n v="138"/>
    <s v="3Q22"/>
    <s v="La línea se distribuye en contratos por fases: i) la línea 22 en la vigencia 2022 y ii) la línea 106 en la vigencia 2023. Cambia el método de SBCC a SCC por el monto."/>
    <m/>
    <m/>
    <m/>
    <x v="7"/>
    <n v="1"/>
    <n v="0"/>
    <n v="0"/>
    <n v="800000000"/>
    <n v="233440.32681645756"/>
    <n v="0"/>
    <n v="233440.32681645756"/>
    <n v="255319.14893617021"/>
    <n v="0.91430794669779214"/>
    <s v="Sí"/>
    <s v="No"/>
    <s v="Sin observaciones"/>
    <s v="C"/>
    <s v="      Responsables: Enrique Farfán​_x000a_    Laura Almeida​"/>
    <s v="Diego Rocha"/>
    <s v="Analista de seguridad de datos, soluciones y servicios"/>
    <s v="Diego Hernán Perez"/>
    <x v="2"/>
    <x v="1"/>
    <x v="4"/>
    <s v="EN ESTRUCTURACIÓN ANEXO TÉCNICO / VIGENCIAS FUTURAS"/>
    <s v="Se cuenta con una visión.  Revisar el alcance teniendo en cuenta que este proceso se reestructurará con Vigencias Futuras"/>
    <d v="2022-06-29T00:00:00"/>
    <m/>
    <m/>
    <x v="2"/>
    <m/>
    <m/>
    <m/>
    <m/>
    <m/>
    <m/>
    <m/>
    <m/>
    <m/>
    <m/>
    <m/>
    <m/>
    <m/>
    <m/>
    <m/>
    <m/>
    <m/>
    <m/>
    <m/>
    <m/>
    <m/>
    <m/>
    <m/>
  </r>
  <r>
    <n v="23"/>
    <x v="0"/>
    <s v="1. Fortalecimiento institucional del Sistema de Justicia (Capital Institucional/Modelo de Gobernanza)"/>
    <x v="2"/>
    <s v="1.2 Modelo de capacidades del SJ desarrollado"/>
    <s v="1.2.5"/>
    <s v="1.2.5 Compendio de estrategias que contemplen los dominios de gestión de conocimiento, capacidades para la gestión operativa y la excelencia operativa implementadas."/>
    <s v="TRANSFORMACION DIGITAL DE LA RAMA JUDICIAL NACIONAL"/>
    <m/>
    <m/>
    <m/>
    <m/>
    <x v="0"/>
    <s v="CSJ-CO-L1256-23"/>
    <m/>
    <x v="20"/>
    <s v="Previsto"/>
    <n v="0"/>
    <n v="0"/>
    <d v="2023-07-14T00:00:00"/>
    <d v="2024-03-01T00:00:00"/>
    <d v="2024-03-01T00:00:00"/>
    <s v="A tiempo"/>
    <d v="2024-06-01T00:00:00"/>
    <d v="2024-06-01T00:00:00"/>
    <s v="A tiempo"/>
    <n v="92"/>
    <n v="125"/>
    <s v="Cumple"/>
    <d v="2024-07-15T00:00:00"/>
    <d v="2024-07-15T00:00:00"/>
    <n v="44"/>
    <d v="2024-12-31T00:00:00"/>
    <d v="2024-12-31T00:00:00"/>
    <n v="0"/>
    <n v="169"/>
    <s v="1Q24"/>
    <s v="No se ejecutará en el periodo 2022-2023."/>
    <s v="La Rama le apuesta al BOT que viene desarrollando (contrato 166 de 2021). Se tiene que verificar el alcance."/>
    <m/>
    <m/>
    <x v="0"/>
    <n v="0"/>
    <n v="0"/>
    <n v="0"/>
    <n v="0"/>
    <n v="0"/>
    <n v="0"/>
    <n v="0"/>
    <n v="600000"/>
    <n v="0"/>
    <s v="No"/>
    <s v="No"/>
    <s v="Sin observaciones"/>
    <s v="E"/>
    <m/>
    <m/>
    <m/>
    <m/>
    <x v="0"/>
    <x v="0"/>
    <x v="0"/>
    <m/>
    <m/>
    <m/>
    <m/>
    <m/>
    <x v="2"/>
    <m/>
    <m/>
    <m/>
    <m/>
    <m/>
    <m/>
    <m/>
    <m/>
    <m/>
    <m/>
    <m/>
    <m/>
    <m/>
    <m/>
    <m/>
    <m/>
    <m/>
    <m/>
    <m/>
    <m/>
    <m/>
    <m/>
    <m/>
  </r>
  <r>
    <n v="24"/>
    <x v="0"/>
    <s v="1. Fortalecimiento institucional del Sistema de Justicia (Capital Institucional/Modelo de Gobernanza)"/>
    <x v="2"/>
    <s v="1.2 Modelo de capacidades del SJ desarrollado"/>
    <s v="1.2.1"/>
    <s v="1.2.1 Compendio de estrategias que contemplen los dominios de la gobernanza y dimensionamiento del impacto de la Transformación Digital, Identidad Digital, Gestión del Conocimiento, contenidos digitales y producción y acceso a fuentes de contenido jurídico diseñado."/>
    <s v="TRANSFORMACION DIGITAL DE LA RAMA JUDICIAL NACIONAL"/>
    <s v="4. Mejorar la capacidad institucional en la gestión judicial"/>
    <s v="1. Servicio de apoyo en la gestión Judicial"/>
    <s v="1.2 Implementar herramientas de apoyo para la Rama"/>
    <s v="C-2701-0800-36-0-2701048-021"/>
    <x v="2"/>
    <s v="CSJ-CO-L1256-24"/>
    <n v="80101500"/>
    <x v="21"/>
    <s v="Previsto"/>
    <n v="109250.70323898454"/>
    <n v="109250.70323898454"/>
    <d v="2022-01-14T00:00:00"/>
    <d v="2022-04-18T00:00:00"/>
    <d v="2022-04-18T00:00:00"/>
    <s v="A tiempo"/>
    <d v="2022-05-16T00:00:00"/>
    <d v="2022-05-16T00:00:00"/>
    <s v="A tiempo"/>
    <n v="28"/>
    <n v="20"/>
    <s v="No cumple"/>
    <d v="2022-05-31T00:00:00"/>
    <d v="2022-05-31T00:00:00"/>
    <n v="15"/>
    <d v="2022-12-31T00:00:00"/>
    <d v="2022-12-31T00:00:00"/>
    <n v="0"/>
    <n v="214"/>
    <s v="3Q22"/>
    <m/>
    <m/>
    <m/>
    <m/>
    <x v="1"/>
    <n v="0.48780487804878048"/>
    <n v="191766960"/>
    <n v="0.51219512195121952"/>
    <n v="374402160"/>
    <n v="53293.025970236362"/>
    <n v="49133.220599538814"/>
    <n v="109250.70323898454"/>
    <n v="117000"/>
    <n v="0.93376669435029525"/>
    <s v="No"/>
    <s v="No"/>
    <s v="Requiere ajuste"/>
    <s v="A"/>
    <m/>
    <m/>
    <m/>
    <m/>
    <x v="0"/>
    <x v="0"/>
    <x v="0"/>
    <s v="PENDIENTE INICIAR PROCESO UEP (FASE 3)"/>
    <s v="FASE 3"/>
    <s v="NA"/>
    <m/>
    <m/>
    <x v="2"/>
    <d v="2022-04-07T00:00:00"/>
    <d v="2022-04-19T00:00:00"/>
    <m/>
    <m/>
    <m/>
    <m/>
    <m/>
    <m/>
    <m/>
    <m/>
    <m/>
    <m/>
    <m/>
    <m/>
    <m/>
    <m/>
    <m/>
    <m/>
    <m/>
    <m/>
    <m/>
    <m/>
    <m/>
  </r>
  <r>
    <n v="25"/>
    <x v="1"/>
    <s v="2. Fortalecimiento de los Servicios Digitales y Tecnología para la Justicia (Capital Físico)"/>
    <x v="3"/>
    <s v="2.3 Modelo de arquitectura empresarial diseñado e implementado"/>
    <s v="2.3.1"/>
    <s v="2.3.1 Modelo de arquitectura empresarial diseñado e implementado"/>
    <s v="TRANSFORMACION DIGITAL DE LA RAMA JUDICIAL NACIONAL"/>
    <s v="4. Mejorar la capacidad institucional en la gestión judicial"/>
    <s v="1. Servicio de apoyo en la gestión Judicial"/>
    <s v="1.1 Mejorar la capacidad tecnológica"/>
    <s v="C-2701-0800-36-0-2701048-022"/>
    <x v="2"/>
    <s v="CSJ-CO-L1256-25"/>
    <n v="81155555"/>
    <x v="22"/>
    <s v="Previsto"/>
    <n v="109250.70323898454"/>
    <n v="109250.70323898454"/>
    <d v="2022-01-14T00:00:00"/>
    <d v="2022-04-18T00:00:00"/>
    <d v="2022-04-18T00:00:00"/>
    <s v="A tiempo"/>
    <d v="2022-05-16T00:00:00"/>
    <d v="2022-05-16T00:00:00"/>
    <s v="A tiempo"/>
    <n v="28"/>
    <n v="20"/>
    <s v="No cumple"/>
    <d v="2022-05-31T00:00:00"/>
    <d v="2022-05-31T00:00:00"/>
    <n v="15"/>
    <d v="2022-12-31T00:00:00"/>
    <d v="2022-12-31T00:00:00"/>
    <n v="0"/>
    <n v="214"/>
    <s v="3Q22"/>
    <m/>
    <m/>
    <m/>
    <m/>
    <x v="1"/>
    <n v="0.48780487804878048"/>
    <n v="191766960"/>
    <n v="0.51219512195121952"/>
    <n v="374402160"/>
    <n v="53293.025970236362"/>
    <n v="49133.220599538814"/>
    <n v="109250.70323898454"/>
    <n v="117000"/>
    <n v="0.93376669435029525"/>
    <s v="No"/>
    <s v="No"/>
    <s v="Requiere ajuste"/>
    <s v="A"/>
    <m/>
    <m/>
    <m/>
    <m/>
    <x v="0"/>
    <x v="0"/>
    <x v="0"/>
    <s v="EVALUACIÓN"/>
    <s v="EN EVALUACIÖN_x000a_En evaluación de las hojas de vida (20/05/2022)_x000a_"/>
    <s v="NA"/>
    <d v="2022-05-11T00:00:00"/>
    <d v="2022-05-16T00:00:00"/>
    <x v="3"/>
    <d v="2022-04-07T00:00:00"/>
    <d v="2022-04-19T00:00:00"/>
    <m/>
    <m/>
    <m/>
    <m/>
    <m/>
    <m/>
    <m/>
    <m/>
    <m/>
    <m/>
    <m/>
    <m/>
    <m/>
    <m/>
    <m/>
    <m/>
    <m/>
    <m/>
    <m/>
    <m/>
    <m/>
  </r>
  <r>
    <n v="26"/>
    <x v="0"/>
    <s v="1. Fortalecimiento institucional del Sistema de Justicia (Capital Institucional/Modelo de Gobernanza)"/>
    <x v="4"/>
    <s v="1.3 Modelo de arquitectura institucional para la gestión de datos (incluyendo analítica) desarrollado e implementado"/>
    <s v="1.3.1"/>
    <s v="1.3.1 Compendio de modelos que contemplen los dominios de gestión analítica, gobernanza, niveles de madurez de la arquitectura empresarial y política de datos abiertos alineados con el contexto nacional e internacional diseñado."/>
    <s v="TRANSFORMACION DIGITAL DE LA RAMA JUDICIAL NACIONAL"/>
    <m/>
    <m/>
    <m/>
    <m/>
    <x v="0"/>
    <s v="CSJ-CO-L1256-26"/>
    <m/>
    <x v="23"/>
    <s v="Previsto"/>
    <n v="735337.02947184129"/>
    <n v="735337.02947184129"/>
    <d v="2022-09-28T00:00:00"/>
    <d v="2022-12-25T00:00:00"/>
    <d v="2022-12-25T00:00:00"/>
    <s v="A tiempo"/>
    <d v="2023-03-12T00:00:00"/>
    <d v="2023-03-12T00:00:00"/>
    <s v="A tiempo"/>
    <n v="77"/>
    <n v="145"/>
    <s v="Cumple"/>
    <d v="2023-04-01T00:00:00"/>
    <d v="2023-04-01T00:00:00"/>
    <n v="20"/>
    <d v="2023-12-31T00:00:00"/>
    <d v="2023-12-31T00:00:00"/>
    <n v="0"/>
    <n v="274"/>
    <s v="2Q23"/>
    <m/>
    <s v="Pendiente de revisión del alcance del contrato 212 de 2021."/>
    <m/>
    <m/>
    <x v="0"/>
    <n v="0"/>
    <n v="2520000000"/>
    <n v="1"/>
    <n v="2520000000"/>
    <n v="0"/>
    <n v="735337.02947184129"/>
    <n v="735337.02947184129"/>
    <n v="700000"/>
    <n v="1.0504814706740591"/>
    <s v="Sí"/>
    <s v="No"/>
    <s v="Sin observaciones"/>
    <s v="C"/>
    <m/>
    <m/>
    <s v="Arquitecto de datos"/>
    <m/>
    <x v="0"/>
    <x v="0"/>
    <x v="0"/>
    <m/>
    <s v="Consultoría relacionada con AE"/>
    <m/>
    <m/>
    <m/>
    <x v="4"/>
    <m/>
    <m/>
    <m/>
    <m/>
    <m/>
    <m/>
    <m/>
    <m/>
    <m/>
    <m/>
    <m/>
    <m/>
    <m/>
    <m/>
    <m/>
    <m/>
    <m/>
    <m/>
    <m/>
    <m/>
    <m/>
    <m/>
    <m/>
  </r>
  <r>
    <n v="27"/>
    <x v="0"/>
    <s v="1. Fortalecimiento institucional del Sistema de Justicia (Capital Institucional/Modelo de Gobernanza)"/>
    <x v="4"/>
    <s v="1.3 Modelo de arquitectura institucional para la gestión de datos (incluyendo analítica) desarrollado e implementado"/>
    <s v="1.3.3"/>
    <s v="1.3.3 Compendio de modelos que contemplen los dominios de gestión analítica, gobierno del dato y política de datos alineados con el contexto nacional e internacional implementado."/>
    <s v="TRANSFORMACION DIGITAL DE LA RAMA JUDICIAL NACIONAL"/>
    <s v="2. Optimizar los mecanismos de control en la gestión judicial"/>
    <s v="1. Servicio de procesamiento de_x000a_información jurisprudencial,_x000a_normativa y doctrinaria"/>
    <s v="1.3 Mejorar la producción, análisis y uso de Información"/>
    <s v="C-2701-0800-36-0-2701042-021"/>
    <x v="4"/>
    <s v="CSJ-CO-L1256-27"/>
    <s v="80101507 ; 80101508"/>
    <x v="24"/>
    <s v="Previsto"/>
    <n v="554420.77618908661"/>
    <n v="554420.77618908661"/>
    <d v="2022-06-17T00:00:00"/>
    <d v="2022-08-16T00:00:00"/>
    <d v="2022-08-16T00:00:00"/>
    <s v="A tiempo"/>
    <d v="2022-10-17T00:00:00"/>
    <d v="2022-10-17T00:00:00"/>
    <s v="A tiempo"/>
    <n v="62"/>
    <n v="20"/>
    <s v="No cumple"/>
    <d v="2022-11-01T00:00:00"/>
    <d v="2022-11-01T00:00:00"/>
    <n v="15"/>
    <d v="2023-12-31T00:00:00"/>
    <d v="2023-12-31T00:00:00"/>
    <n v="0"/>
    <n v="425"/>
    <s v="4Q22"/>
    <m/>
    <s v="Pendiente de revisión del alcance del contrato 212 de 2021."/>
    <m/>
    <m/>
    <x v="6"/>
    <n v="0.52631578947368418"/>
    <n v="900000000"/>
    <n v="0.47368421052631576"/>
    <n v="1900000000"/>
    <n v="291800.40852057195"/>
    <n v="230591.85242121445"/>
    <n v="554420.77618908661"/>
    <n v="500000"/>
    <n v="1.1088415523781732"/>
    <s v="Sí"/>
    <s v="Sí"/>
    <s v="Sin observaciones"/>
    <s v="C"/>
    <s v="Responsable Carlos A. Gómez​_x000a_Apoyo: Juan Manuel Caro"/>
    <s v="Diego Rocha"/>
    <m/>
    <s v="Diego Hernán Perez"/>
    <x v="2"/>
    <x v="1"/>
    <x v="5"/>
    <s v="VIGENCIAS FUTURAS"/>
    <m/>
    <m/>
    <m/>
    <m/>
    <x v="4"/>
    <m/>
    <m/>
    <m/>
    <m/>
    <m/>
    <m/>
    <m/>
    <m/>
    <m/>
    <m/>
    <m/>
    <m/>
    <m/>
    <m/>
    <m/>
    <m/>
    <m/>
    <m/>
    <m/>
    <m/>
    <m/>
    <m/>
    <m/>
  </r>
  <r>
    <n v="28"/>
    <x v="0"/>
    <s v="1. Fortalecimiento institucional del Sistema de Justicia (Capital Institucional/Modelo de Gobernanza)"/>
    <x v="4"/>
    <s v="1.3 Modelo de arquitectura institucional para la gestión de datos (incluyendo analítica) desarrollado e implementado"/>
    <s v="1.3.3"/>
    <s v="1.3.3 Compendio de modelos que contemplen los dominios de gestión analítica, gobierno del dato y política de datos alineados con el contexto nacional e internacional implementado."/>
    <s v="TRANSFORMACION DIGITAL DE LA RAMA JUDICIAL NACIONAL"/>
    <s v="2. Optimizar los mecanismos de control en la gestión judicial"/>
    <s v="1. Servicio de procesamiento de_x000a_información jurisprudencial,_x000a_normativa y doctrinaria"/>
    <s v="1.3 Mejorar la producción, análisis y uso de Información"/>
    <s v="C-2701-0800-36-0-2701042-021"/>
    <x v="0"/>
    <s v="CSJ-CO-L1256-28"/>
    <s v="81131500; 80101507"/>
    <x v="25"/>
    <s v="Previsto"/>
    <n v="554420.77618908661"/>
    <n v="554420.77618908661"/>
    <d v="2022-04-30T00:00:00"/>
    <d v="2022-08-11T00:00:00"/>
    <d v="2022-08-11T00:00:00"/>
    <s v="A tiempo"/>
    <d v="2022-10-12T00:00:00"/>
    <d v="2022-10-12T00:00:00"/>
    <s v="A tiempo"/>
    <n v="62"/>
    <n v="145"/>
    <s v="Cumple"/>
    <d v="2022-11-01T00:00:00"/>
    <d v="2022-11-01T00:00:00"/>
    <n v="20"/>
    <d v="2023-12-31T00:00:00"/>
    <d v="2023-12-31T00:00:00"/>
    <n v="0"/>
    <n v="425"/>
    <s v="4Q22"/>
    <m/>
    <s v="Pendiente de revisión del alcance del contrato 212 de 2021."/>
    <m/>
    <m/>
    <x v="8"/>
    <n v="0.10526315789473684"/>
    <n v="1700000000"/>
    <n v="0.89473684210526316"/>
    <n v="1900000000"/>
    <n v="58360.081704114389"/>
    <n v="435562.38790673838"/>
    <n v="554420.77618908661"/>
    <n v="500000"/>
    <n v="1.1088415523781732"/>
    <s v="Sí"/>
    <s v="Sí"/>
    <s v="Sin observaciones"/>
    <s v="C"/>
    <s v="    Responsable Carlos A. Gómez​_x000a_    Apoyo: Juan Manuel Caro​"/>
    <s v="Diego Rocha"/>
    <s v="Gobierno de Datos "/>
    <s v="Diego Hernán Perez"/>
    <x v="2"/>
    <x v="1"/>
    <x v="5"/>
    <s v="VIGENCIAS FUTURAS"/>
    <m/>
    <m/>
    <m/>
    <m/>
    <x v="4"/>
    <m/>
    <m/>
    <m/>
    <m/>
    <m/>
    <m/>
    <m/>
    <m/>
    <m/>
    <m/>
    <m/>
    <m/>
    <m/>
    <m/>
    <m/>
    <m/>
    <m/>
    <m/>
    <m/>
    <m/>
    <m/>
    <m/>
    <m/>
  </r>
  <r>
    <n v="29"/>
    <x v="0"/>
    <s v="1. Fortalecimiento institucional del Sistema de Justicia (Capital Institucional/Modelo de Gobernanza)"/>
    <x v="4"/>
    <s v="1.3 Modelo de arquitectura institucional para la gestión de datos (incluyendo analítica) desarrollado e implementado"/>
    <s v="1.3.1"/>
    <s v="1.3.1 Compendio de modelos que contemplen los dominios de gestión analítica, gobernanza, niveles de madurez de la arquitectura empresarial y política de datos abiertos alineados con el contexto nacional e internacional diseñado."/>
    <s v="TRANSFORMACION DIGITAL DE LA RAMA JUDICIAL NACIONAL"/>
    <s v="4. Mejorar la capacidad institucional en la gestión judicial"/>
    <s v="1. Servicio de apoyo en la gestión Judicial"/>
    <s v="1.2 Implementar herramientas de apoyo para la Rama"/>
    <s v="C-2701-0800-36-0-2701048-021"/>
    <x v="2"/>
    <s v="CSJ-CO-L1256-29"/>
    <n v="81155555"/>
    <x v="26"/>
    <s v="Previsto"/>
    <n v="109250.70323898454"/>
    <n v="109250.70323898454"/>
    <d v="2022-01-14T00:00:00"/>
    <d v="2022-04-18T00:00:00"/>
    <d v="2022-04-18T00:00:00"/>
    <s v="A tiempo"/>
    <d v="2022-05-16T00:00:00"/>
    <d v="2022-05-16T00:00:00"/>
    <s v="A tiempo"/>
    <n v="28"/>
    <n v="20"/>
    <s v="No cumple"/>
    <d v="2022-05-31T00:00:00"/>
    <d v="2022-05-31T00:00:00"/>
    <n v="15"/>
    <d v="2022-12-31T00:00:00"/>
    <d v="2022-12-31T00:00:00"/>
    <n v="0"/>
    <n v="214"/>
    <s v="3Q22"/>
    <m/>
    <m/>
    <m/>
    <m/>
    <x v="1"/>
    <n v="0.48780487804878048"/>
    <n v="191766960"/>
    <n v="0.51219512195121952"/>
    <n v="374402160"/>
    <n v="53293.025970236362"/>
    <n v="49133.220599538814"/>
    <n v="109250.70323898454"/>
    <n v="117000"/>
    <n v="0.93376669435029525"/>
    <s v="No"/>
    <s v="No"/>
    <s v="Requiere ajuste"/>
    <s v="A"/>
    <m/>
    <m/>
    <m/>
    <m/>
    <x v="0"/>
    <x v="0"/>
    <x v="0"/>
    <s v="PENDIENTE INVITAR"/>
    <s v="Se remitió a la UEP candidatos para invitación formal (06/06/2022)_x000a__x000a_Se remitió carpeta con las hojas de vida (Carlos Gómez) (01/06/2022)"/>
    <s v="NA"/>
    <m/>
    <m/>
    <x v="4"/>
    <d v="2022-04-07T00:00:00"/>
    <d v="2022-04-19T00:00:00"/>
    <m/>
    <m/>
    <m/>
    <m/>
    <m/>
    <m/>
    <m/>
    <m/>
    <m/>
    <m/>
    <m/>
    <m/>
    <m/>
    <m/>
    <m/>
    <m/>
    <m/>
    <m/>
    <m/>
    <m/>
    <m/>
  </r>
  <r>
    <n v="30"/>
    <x v="0"/>
    <s v="1. Fortalecimiento institucional del Sistema de Justicia (Capital Institucional/Modelo de Gobernanza)"/>
    <x v="4"/>
    <s v="1.3 Modelo de arquitectura institucional para la gestión de datos (incluyendo analítica) desarrollado e implementado"/>
    <s v="1.3.1"/>
    <s v="1.3.1 Compendio de modelos que contemplen los dominios de gestión analítica, gobernanza, niveles de madurez de la arquitectura empresarial y política de datos abiertos alineados con el contexto nacional e internacional diseñado."/>
    <s v="TRANSFORMACION DIGITAL DE LA RAMA JUDICIAL NACIONAL"/>
    <s v="4. Mejorar la capacidad institucional en la gestión judicial"/>
    <s v="1. Servicio de apoyo en la gestión Judicial"/>
    <s v="1.2 Implementar herramientas de apoyo para la Rama"/>
    <s v="C-2701-0800-36-0-2701048-021"/>
    <x v="2"/>
    <s v="CSJ-CO-L1256-30"/>
    <n v="81155555"/>
    <x v="27"/>
    <s v="Previsto"/>
    <n v="109250.70323898454"/>
    <n v="109250.70323898454"/>
    <d v="2022-01-14T00:00:00"/>
    <d v="2022-04-18T00:00:00"/>
    <d v="2022-04-18T00:00:00"/>
    <s v="A tiempo"/>
    <d v="2022-05-16T00:00:00"/>
    <d v="2022-05-16T00:00:00"/>
    <s v="A tiempo"/>
    <n v="28"/>
    <n v="20"/>
    <s v="No cumple"/>
    <d v="2022-05-31T00:00:00"/>
    <d v="2022-05-31T00:00:00"/>
    <n v="15"/>
    <d v="2022-12-31T00:00:00"/>
    <d v="2022-12-31T00:00:00"/>
    <n v="0"/>
    <n v="214"/>
    <s v="3Q22"/>
    <m/>
    <m/>
    <m/>
    <m/>
    <x v="1"/>
    <n v="0.48780487804878048"/>
    <n v="191766960"/>
    <n v="0.51219512195121952"/>
    <n v="374402160"/>
    <n v="53293.025970236362"/>
    <n v="49133.220599538814"/>
    <n v="109250.70323898454"/>
    <n v="117000"/>
    <n v="0.93376669435029525"/>
    <s v="No"/>
    <s v="No"/>
    <s v="Requiere ajuste"/>
    <s v="A"/>
    <m/>
    <m/>
    <m/>
    <m/>
    <x v="0"/>
    <x v="0"/>
    <x v="0"/>
    <s v="EN INVITACIÓN"/>
    <s v="Se invito a un nuevo profesional el 2/6/22 (Roberto Pardo)_x000a__x000a_EN INVITACIÓN_x000a_llegaron 2 hojas de vida 15/05 - 16/05_x000a_"/>
    <s v="NA"/>
    <d v="2022-05-12T00:00:00"/>
    <d v="2022-05-17T00:00:00"/>
    <x v="4"/>
    <d v="2022-04-07T00:00:00"/>
    <d v="2022-04-19T00:00:00"/>
    <m/>
    <m/>
    <m/>
    <m/>
    <m/>
    <m/>
    <m/>
    <m/>
    <m/>
    <m/>
    <m/>
    <m/>
    <m/>
    <m/>
    <m/>
    <m/>
    <m/>
    <m/>
    <m/>
    <m/>
    <m/>
  </r>
  <r>
    <n v="31"/>
    <x v="0"/>
    <s v="1. Fortalecimiento institucional del Sistema de Justicia (Capital Institucional/Modelo de Gobernanza)"/>
    <x v="4"/>
    <s v="1.3 Modelo de arquitectura institucional para la gestión de datos (incluyendo analítica) desarrollado e implementado"/>
    <s v="1.3.1"/>
    <s v="1.3.1 Compendio de modelos que contemplen los dominios de gestión analítica, gobernanza, niveles de madurez de la arquitectura empresarial y política de datos abiertos alineados con el contexto nacional e internacional diseñado."/>
    <s v="TRANSFORMACION DIGITAL DE LA RAMA JUDICIAL NACIONAL"/>
    <s v="4. Mejorar la capacidad institucional en la gestión judicial"/>
    <s v="1. Servicio de apoyo en la gestión Judicial"/>
    <s v="1.2 Implementar herramientas de apoyo para la Rama"/>
    <s v="C-2701-0800-36-0-2701048-021"/>
    <x v="2"/>
    <s v="CSJ-CO-L1256-31"/>
    <n v="81155555"/>
    <x v="28"/>
    <s v="Previsto"/>
    <n v="109250.70323898454"/>
    <n v="109250.70323898454"/>
    <d v="2022-01-14T00:00:00"/>
    <d v="2022-04-18T00:00:00"/>
    <d v="2022-04-18T00:00:00"/>
    <s v="A tiempo"/>
    <d v="2022-05-16T00:00:00"/>
    <d v="2022-05-16T00:00:00"/>
    <s v="A tiempo"/>
    <n v="28"/>
    <n v="20"/>
    <s v="No cumple"/>
    <d v="2022-05-31T00:00:00"/>
    <d v="2022-05-31T00:00:00"/>
    <n v="15"/>
    <d v="2022-12-31T00:00:00"/>
    <d v="2022-12-31T00:00:00"/>
    <n v="0"/>
    <n v="214"/>
    <s v="3Q22"/>
    <m/>
    <m/>
    <m/>
    <m/>
    <x v="1"/>
    <n v="0.48780487804878048"/>
    <n v="191766960"/>
    <n v="0.51219512195121952"/>
    <n v="374402160"/>
    <n v="53293.025970236362"/>
    <n v="49133.220599538814"/>
    <n v="109250.70323898454"/>
    <n v="117000"/>
    <n v="0.93376669435029525"/>
    <s v="No"/>
    <s v="No"/>
    <s v="Requiere ajuste"/>
    <s v="A"/>
    <m/>
    <m/>
    <m/>
    <m/>
    <x v="0"/>
    <x v="0"/>
    <x v="0"/>
    <s v="PENDIENTE INICIAR PROCESO UEP (FASE 3)"/>
    <s v="FASE 3"/>
    <s v="NA"/>
    <m/>
    <m/>
    <x v="4"/>
    <d v="2022-04-07T00:00:00"/>
    <d v="2022-04-19T00:00:00"/>
    <m/>
    <m/>
    <m/>
    <m/>
    <m/>
    <m/>
    <m/>
    <m/>
    <m/>
    <m/>
    <m/>
    <m/>
    <m/>
    <m/>
    <m/>
    <m/>
    <m/>
    <m/>
    <m/>
    <m/>
    <m/>
  </r>
  <r>
    <n v="32"/>
    <x v="2"/>
    <s v="3. Fortalecimiento del Entorno y la Cultura Digital (Capital Humano)"/>
    <x v="5"/>
    <s v="3.4 Estrategia y herramientas de soporte para la implantación de las herramientas digitales desarrolladas e implementadas"/>
    <s v="3.4.1"/>
    <s v="3.4.1 Estrategia y herramientas de soporte para la implantación de las herramientas digitales desarrolladas e implementadas"/>
    <s v="TRANSFORMACION DIGITAL DE LA RAMA JUDICIAL NACIONAL"/>
    <s v="4. Mejorar la capacidad institucional en la gestión judicial"/>
    <s v="1. Servicio de apoyo en la gestión Judicial"/>
    <s v="1.3. Implementar la estrategia de_x000a_administración del cambio"/>
    <s v="C-2701-0800-36-0-2701048-023"/>
    <x v="2"/>
    <s v="CSJ-CO-L1256-32"/>
    <n v="80101500"/>
    <x v="29"/>
    <s v="Previsto"/>
    <n v="109250.70323898454"/>
    <n v="109250.70323898454"/>
    <d v="2022-01-14T00:00:00"/>
    <d v="2022-04-18T00:00:00"/>
    <d v="2022-04-18T00:00:00"/>
    <s v="A tiempo"/>
    <d v="2022-05-16T00:00:00"/>
    <d v="2022-05-16T00:00:00"/>
    <s v="A tiempo"/>
    <n v="28"/>
    <n v="20"/>
    <s v="No cumple"/>
    <d v="2022-05-31T00:00:00"/>
    <d v="2022-05-31T00:00:00"/>
    <n v="15"/>
    <d v="2022-12-31T00:00:00"/>
    <d v="2022-12-31T00:00:00"/>
    <n v="0"/>
    <n v="214"/>
    <s v="3Q22"/>
    <m/>
    <m/>
    <m/>
    <m/>
    <x v="1"/>
    <n v="0.48780487804878048"/>
    <n v="191766960"/>
    <n v="0.51219512195121952"/>
    <n v="374402160"/>
    <n v="53293.025970236362"/>
    <n v="49133.220599538814"/>
    <n v="109250.70323898454"/>
    <n v="117000"/>
    <n v="0.93376669435029525"/>
    <s v="No"/>
    <s v="No"/>
    <s v="Sin observaciones"/>
    <s v="C"/>
    <m/>
    <m/>
    <m/>
    <m/>
    <x v="0"/>
    <x v="0"/>
    <x v="0"/>
    <s v="EVALUACIÓN"/>
    <s v="En evaluación de las hojas de vida (23/05/2022)_x000a_"/>
    <s v="NA"/>
    <d v="2022-05-12T00:00:00"/>
    <d v="2022-05-17T00:00:00"/>
    <x v="5"/>
    <d v="2022-04-21T00:00:00"/>
    <d v="2022-04-26T00:00:00"/>
    <m/>
    <m/>
    <m/>
    <m/>
    <m/>
    <m/>
    <m/>
    <m/>
    <m/>
    <m/>
    <m/>
    <m/>
    <m/>
    <m/>
    <m/>
    <m/>
    <m/>
    <m/>
    <m/>
    <m/>
    <m/>
  </r>
  <r>
    <n v="33"/>
    <x v="0"/>
    <s v="1. Fortalecimiento institucional del Sistema de Justicia (Capital Institucional/Modelo de Gobernanza)"/>
    <x v="6"/>
    <s v="1.4 Estrategia para el dimensionamiento y capacity planning de la operación judicial desarrollado e implementado"/>
    <s v="1.4.1"/>
    <s v="1.4.1 Diagnóstico para determinar la capacidad de la operación judicial realizado."/>
    <s v="TRANSFORMACION DIGITAL DE LA RAMA JUDICIAL NACIONAL"/>
    <s v="4. Mejorar la capacidad institucional en la gestión judicial"/>
    <s v="1. Servicio de apoyo en la gestión Judicial"/>
    <s v="1.1 Mejorar la capacidad tecnológica"/>
    <s v="C-2701-0800-36-0-2701048-021"/>
    <x v="0"/>
    <s v="CSJ-CO-L1256-33"/>
    <s v="81131500; 80101507 ;81111700;81121500;81131500"/>
    <x v="30"/>
    <s v="Previsto"/>
    <n v="583600.81704114389"/>
    <n v="583600.81704114389"/>
    <d v="2021-11-28T00:00:00"/>
    <d v="2022-05-10T00:00:00"/>
    <d v="2022-05-10T00:00:00"/>
    <s v="A tiempo"/>
    <d v="2022-07-26T00:00:00"/>
    <d v="2022-07-26T00:00:00"/>
    <s v="A tiempo"/>
    <n v="77"/>
    <n v="145"/>
    <s v="Cumple"/>
    <d v="2022-08-15T00:00:00"/>
    <d v="2022-08-15T00:00:00"/>
    <n v="20"/>
    <d v="2022-12-31T00:00:00"/>
    <d v="2022-12-31T00:00:00"/>
    <n v="0"/>
    <n v="138"/>
    <s v="3Q22"/>
    <m/>
    <m/>
    <m/>
    <m/>
    <x v="9"/>
    <n v="1"/>
    <n v="0"/>
    <n v="0"/>
    <n v="2000000000"/>
    <n v="583600.81704114389"/>
    <n v="0"/>
    <n v="583600.81704114389"/>
    <n v="500000"/>
    <n v="1.1672016340822877"/>
    <s v="Sí"/>
    <s v="No"/>
    <s v="Requiere ajuste"/>
    <s v="A"/>
    <s v="Responsable: Enrique Farfán_x000a_Apoyo: Raul Perilla​"/>
    <s v="Diego Rocha"/>
    <s v="Especialista infraestructura de redes y servidores"/>
    <s v="NA"/>
    <x v="2"/>
    <x v="1"/>
    <x v="6"/>
    <s v="EN INVITACIÓN"/>
    <s v="En aviso de expresión de interés_x000a_"/>
    <d v="2022-05-25T00:00:00"/>
    <d v="2022-05-27T00:00:00"/>
    <d v="2022-06-10T00:00:00"/>
    <x v="6"/>
    <m/>
    <m/>
    <m/>
    <m/>
    <m/>
    <m/>
    <m/>
    <m/>
    <m/>
    <m/>
    <m/>
    <m/>
    <m/>
    <m/>
    <m/>
    <m/>
    <m/>
    <m/>
    <m/>
    <m/>
    <m/>
    <m/>
    <m/>
  </r>
  <r>
    <n v="34"/>
    <x v="0"/>
    <s v="1. Fortalecimiento institucional del Sistema de Justicia (Capital Institucional/Modelo de Gobernanza)"/>
    <x v="6"/>
    <s v="1.4 Estrategia para el dimensionamiento y capacity planning de la operación judicial desarrollado e implementado"/>
    <s v="1.4.1"/>
    <s v="1.4.1 Diagnóstico para determinar la capacidad de la operación judicial realizado."/>
    <s v="TRANSFORMACION DIGITAL DE LA RAMA JUDICIAL NACIONAL"/>
    <s v="4. Mejorar la capacidad institucional en la gestión judicial"/>
    <s v="1. Servicio de apoyo en la gestión Judicial"/>
    <s v="1.2 Implementar herramientas de apoyo para la Rama"/>
    <s v="C-2701-0800-36-0-2701048-021"/>
    <x v="2"/>
    <s v="CSJ-CO-L1256-34"/>
    <n v="81155555"/>
    <x v="31"/>
    <s v="Previsto"/>
    <n v="109250.70323898454"/>
    <n v="109250.70323898454"/>
    <d v="2022-01-14T00:00:00"/>
    <d v="2022-04-18T00:00:00"/>
    <d v="2022-04-18T00:00:00"/>
    <s v="A tiempo"/>
    <d v="2022-05-16T00:00:00"/>
    <d v="2022-05-16T00:00:00"/>
    <s v="A tiempo"/>
    <n v="28"/>
    <n v="20"/>
    <s v="No cumple"/>
    <d v="2022-05-31T00:00:00"/>
    <d v="2022-05-31T00:00:00"/>
    <n v="15"/>
    <d v="2022-12-31T00:00:00"/>
    <d v="2022-12-31T00:00:00"/>
    <n v="0"/>
    <n v="214"/>
    <s v="3Q22"/>
    <m/>
    <m/>
    <m/>
    <m/>
    <x v="1"/>
    <n v="0.48780487804878048"/>
    <n v="191766960"/>
    <n v="0.51219512195121952"/>
    <n v="374402160"/>
    <n v="53293.025970236362"/>
    <n v="49133.220599538814"/>
    <n v="109250.70323898454"/>
    <n v="117000"/>
    <n v="0.93376669435029525"/>
    <s v="No"/>
    <s v="No"/>
    <s v="Requiere ajuste"/>
    <s v="A"/>
    <m/>
    <m/>
    <m/>
    <m/>
    <x v="0"/>
    <x v="0"/>
    <x v="0"/>
    <s v="PENDIENTE INVITAR"/>
    <s v="Se remitió a la UEP candidatos para invitación formal (06/06/2022)_x000a__x000a_Se remitió carpeta con las hojas de vida (Carlos Gómez) (01/06/2022)"/>
    <s v="NA"/>
    <m/>
    <m/>
    <x v="6"/>
    <d v="2022-04-21T00:00:00"/>
    <d v="2022-04-27T00:00:00"/>
    <m/>
    <m/>
    <m/>
    <m/>
    <m/>
    <m/>
    <m/>
    <n v="16000000"/>
    <m/>
    <m/>
    <m/>
    <m/>
    <m/>
    <m/>
    <m/>
    <m/>
    <m/>
    <m/>
    <m/>
    <m/>
    <m/>
  </r>
  <r>
    <n v="35"/>
    <x v="0"/>
    <s v="1. Fortalecimiento institucional del Sistema de Justicia (Capital Institucional/Modelo de Gobernanza)"/>
    <x v="6"/>
    <s v="1.4 Estrategia para el dimensionamiento y capacity planning de la operación judicial desarrollado e implementado"/>
    <s v="1.4.1"/>
    <s v="1.4.1 Diagnóstico para determinar la capacidad de la operación judicial realizado."/>
    <s v="TRANSFORMACION DIGITAL DE LA RAMA JUDICIAL NACIONAL"/>
    <s v="4. Mejorar la capacidad institucional en la gestión judicial"/>
    <s v="1. Servicio de apoyo en la gestión Judicial"/>
    <s v="1.2 Implementar herramientas de apoyo para la Rama"/>
    <s v="C-2701-0800-36-0-2701048-021"/>
    <x v="2"/>
    <s v="CSJ-CO-L1256-35"/>
    <n v="81155555"/>
    <x v="32"/>
    <s v="Previsto"/>
    <n v="109250.70323898454"/>
    <n v="109250.70323898454"/>
    <d v="2022-01-14T00:00:00"/>
    <d v="2022-04-18T00:00:00"/>
    <d v="2022-04-18T00:00:00"/>
    <s v="A tiempo"/>
    <d v="2022-05-16T00:00:00"/>
    <d v="2022-05-16T00:00:00"/>
    <s v="A tiempo"/>
    <n v="28"/>
    <n v="20"/>
    <s v="No cumple"/>
    <d v="2022-05-31T00:00:00"/>
    <d v="2022-05-31T00:00:00"/>
    <n v="15"/>
    <d v="2022-12-31T00:00:00"/>
    <d v="2022-12-31T00:00:00"/>
    <n v="0"/>
    <n v="214"/>
    <s v="3Q22"/>
    <m/>
    <m/>
    <m/>
    <m/>
    <x v="1"/>
    <n v="0.48780487804878048"/>
    <n v="191766960"/>
    <n v="0.51219512195121952"/>
    <n v="374402160"/>
    <n v="53293.025970236362"/>
    <n v="49133.220599538814"/>
    <n v="109250.70323898454"/>
    <n v="117000"/>
    <n v="0.93376669435029525"/>
    <s v="No"/>
    <s v="No"/>
    <s v="Requiere ajuste"/>
    <s v="A"/>
    <m/>
    <m/>
    <m/>
    <m/>
    <x v="0"/>
    <x v="0"/>
    <x v="0"/>
    <s v="PENDIENTE INICIAR PROCESO UEP (FASE 3)"/>
    <s v="FASE 3"/>
    <s v="NA"/>
    <m/>
    <m/>
    <x v="6"/>
    <d v="2022-04-07T00:00:00"/>
    <d v="2022-04-19T00:00:00"/>
    <m/>
    <m/>
    <m/>
    <m/>
    <m/>
    <m/>
    <m/>
    <m/>
    <m/>
    <m/>
    <m/>
    <m/>
    <m/>
    <m/>
    <m/>
    <m/>
    <m/>
    <m/>
    <m/>
    <m/>
    <m/>
  </r>
  <r>
    <n v="36"/>
    <x v="0"/>
    <s v="1. Fortalecimiento institucional del Sistema de Justicia (Capital Institucional/Modelo de Gobernanza)"/>
    <x v="7"/>
    <s v="1.5 Estrategia y herramientas de fortalecimiento de procesos de gestión asociados con el monitoreo, seguimiento y control del SJ"/>
    <s v="1.5.1; 1.5.5"/>
    <s v="1.5.1 Sistema de información geográfica que incorpore capas con información temática asociadas a la actividad judicial y al progreso de la transformación digital diseñado._x000a_1.5.5 Mapa judicial y Centro de Gobierno implementados "/>
    <s v="TRANSFORMACION DIGITAL DE LA RAMA JUDICIAL NACIONAL"/>
    <s v="2. Optimizar los mecanismos de control en la gestión judicial"/>
    <s v="1. Servicio de procesamiento de_x000a_información jurisprudencial,_x000a_normativa y doctrinaria"/>
    <s v="1.3 Mejorar la producción, análisis y uso de Información"/>
    <s v="C-2701-0800-36-0-2701042-021"/>
    <x v="0"/>
    <s v="CSJ-CO-L1256-36"/>
    <s v="81131500; 80101507"/>
    <x v="33"/>
    <s v="Previsto"/>
    <n v="280128.39217974903"/>
    <n v="280128.39217974903"/>
    <d v="2022-05-01T00:00:00"/>
    <d v="2022-08-11T00:00:00"/>
    <d v="2022-08-11T00:00:00"/>
    <s v="A tiempo"/>
    <d v="2022-10-12T00:00:00"/>
    <d v="2022-10-12T00:00:00"/>
    <s v="A tiempo"/>
    <n v="62"/>
    <n v="145"/>
    <s v="Cumple"/>
    <d v="2022-11-01T00:00:00"/>
    <d v="2022-11-01T00:00:00"/>
    <n v="20"/>
    <d v="2023-12-31T00:00:00"/>
    <d v="2023-12-31T00:00:00"/>
    <n v="0"/>
    <n v="425"/>
    <s v="4Q22"/>
    <m/>
    <m/>
    <m/>
    <m/>
    <x v="10"/>
    <n v="0.375"/>
    <n v="600000000"/>
    <n v="0.625"/>
    <n v="960000000"/>
    <n v="105048.14706740589"/>
    <n v="153727.90161414296"/>
    <n v="280128.39217974903"/>
    <n v="450000"/>
    <n v="0.62250753817722004"/>
    <s v="Sí"/>
    <s v="Sí"/>
    <s v="Sin observaciones"/>
    <s v="A"/>
    <s v="Responsable: UDAE​_x000a_Apoyo: Juan Manuel Caro"/>
    <s v="Alexander Aldana"/>
    <s v="Ingeniero de Datos"/>
    <s v="Diego Hernán perez / Sara Perez"/>
    <x v="2"/>
    <x v="1"/>
    <x v="7"/>
    <s v="VIGENCIAS FUTURAS"/>
    <s v="Ha un contrato que se esta ejecutando con recursos propios Contrato en ejecución hasta julio que son insumos para la este contrato _x000a__x000a__x000a_"/>
    <m/>
    <m/>
    <m/>
    <x v="7"/>
    <m/>
    <m/>
    <m/>
    <m/>
    <m/>
    <m/>
    <m/>
    <m/>
    <m/>
    <m/>
    <m/>
    <m/>
    <m/>
    <m/>
    <m/>
    <m/>
    <m/>
    <m/>
    <m/>
    <m/>
    <m/>
    <m/>
    <m/>
  </r>
  <r>
    <n v="37"/>
    <x v="0"/>
    <s v="1. Fortalecimiento institucional del Sistema de Justicia (Capital Institucional/Modelo de Gobernanza)"/>
    <x v="7"/>
    <s v="1.5 Estrategia y herramientas de fortalecimiento de procesos de gestión asociados con el monitoreo, seguimiento y control del SJ"/>
    <s v="1.5.2"/>
    <s v="1.5.2 Modelo de monitoreo, seguimiento, control y evaluación del programa de transformación digital junto al sistema de reportes y herramientas que alimenten al Centro de Gobierno diseñados."/>
    <s v="TRANSFORMACION DIGITAL DE LA RAMA JUDICIAL NACIONAL"/>
    <m/>
    <m/>
    <m/>
    <m/>
    <x v="0"/>
    <s v="CSJ-CO-L1256-37"/>
    <m/>
    <x v="34"/>
    <s v="Proceso Cancelado"/>
    <n v="0"/>
    <n v="0"/>
    <d v="2022-01-28T00:00:00"/>
    <d v="2022-02-01T00:00:00"/>
    <d v="2022-02-01T00:00:00"/>
    <s v="A tiempo"/>
    <d v="2022-07-17T00:00:00"/>
    <d v="2022-07-17T00:00:00"/>
    <s v="A tiempo"/>
    <n v="166"/>
    <n v="145"/>
    <s v="No cumple"/>
    <d v="2022-08-01T00:00:00"/>
    <d v="2022-08-01T00:00:00"/>
    <n v="15"/>
    <d v="2023-12-31T00:00:00"/>
    <d v="2023-12-31T00:00:00"/>
    <n v="0"/>
    <n v="517"/>
    <s v="3Q23"/>
    <s v="Se propone fusionar las líneas 5, 15 y 37 en un solo contrato para 2023: La nueva línea es la 102."/>
    <m/>
    <m/>
    <m/>
    <x v="0"/>
    <n v="0"/>
    <n v="0"/>
    <n v="0"/>
    <n v="0"/>
    <n v="0"/>
    <n v="0"/>
    <n v="0"/>
    <s v="(USD 250000)"/>
    <s v=""/>
    <s v="No"/>
    <s v="No"/>
    <s v="Cancelado"/>
    <s v="F"/>
    <m/>
    <m/>
    <m/>
    <m/>
    <x v="0"/>
    <x v="0"/>
    <x v="0"/>
    <m/>
    <m/>
    <m/>
    <m/>
    <m/>
    <x v="7"/>
    <m/>
    <m/>
    <m/>
    <m/>
    <m/>
    <m/>
    <m/>
    <m/>
    <m/>
    <m/>
    <m/>
    <m/>
    <m/>
    <m/>
    <m/>
    <m/>
    <m/>
    <m/>
    <m/>
    <m/>
    <m/>
    <m/>
    <m/>
  </r>
  <r>
    <n v="38"/>
    <x v="0"/>
    <s v="1. Fortalecimiento institucional del Sistema de Justicia (Capital Institucional/Modelo de Gobernanza)"/>
    <x v="7"/>
    <s v="1.5 Estrategia y herramientas de fortalecimiento de procesos de gestión asociados con el monitoreo, seguimiento y control del SJ"/>
    <s v="1.5.5"/>
    <s v="1.5.5 Mapa judicial y Centro de Gobierno implementados "/>
    <s v="TRANSFORMACION DIGITAL DE LA RAMA JUDICIAL NACIONAL"/>
    <m/>
    <m/>
    <m/>
    <m/>
    <x v="0"/>
    <s v="CSJ-CO-L1256-38"/>
    <m/>
    <x v="35"/>
    <s v="Previsto"/>
    <n v="904581.26641377294"/>
    <n v="904581.26641377294"/>
    <d v="2022-07-14T00:00:00"/>
    <d v="2022-12-08T00:00:00"/>
    <d v="2022-12-08T00:00:00"/>
    <s v="A tiempo"/>
    <d v="2023-02-23T00:00:00"/>
    <d v="2023-02-23T00:00:00"/>
    <s v="A tiempo"/>
    <n v="77"/>
    <n v="145"/>
    <s v="Cumple"/>
    <d v="2023-03-15T00:00:00"/>
    <d v="2023-03-15T00:00:00"/>
    <n v="20"/>
    <d v="2023-12-31T00:00:00"/>
    <d v="2023-12-31T00:00:00"/>
    <n v="0"/>
    <n v="291"/>
    <s v="1Q23"/>
    <m/>
    <m/>
    <m/>
    <m/>
    <x v="0"/>
    <n v="0"/>
    <n v="3100000000"/>
    <n v="1"/>
    <n v="3100000000"/>
    <n v="0"/>
    <n v="904581.26641377294"/>
    <n v="904581.26641377294"/>
    <n v="1321200"/>
    <n v="0.68466641417936192"/>
    <s v="Sí"/>
    <s v="No"/>
    <s v="Sin observaciones"/>
    <s v="A"/>
    <m/>
    <m/>
    <s v="Especialista en BCP-DRP y gobierno de TI"/>
    <m/>
    <x v="0"/>
    <x v="0"/>
    <x v="0"/>
    <m/>
    <m/>
    <m/>
    <m/>
    <m/>
    <x v="7"/>
    <m/>
    <m/>
    <m/>
    <m/>
    <m/>
    <m/>
    <m/>
    <m/>
    <m/>
    <m/>
    <m/>
    <m/>
    <m/>
    <m/>
    <m/>
    <m/>
    <m/>
    <m/>
    <m/>
    <m/>
    <m/>
    <m/>
    <m/>
  </r>
  <r>
    <n v="39"/>
    <x v="0"/>
    <s v="1. Fortalecimiento institucional del Sistema de Justicia (Capital Institucional/Modelo de Gobernanza)"/>
    <x v="7"/>
    <s v="1.5 Estrategia y herramientas de fortalecimiento de procesos de gestión asociados con el monitoreo, seguimiento y control del SJ"/>
    <s v="1.5.3"/>
    <s v="1.5.3 Compendio de estrategias que contemplen los dominios de expectativas de los grupos de valor, dinamización y relacionamiento con los grupos de valor y requerimientos de software para las herramientas de gestión de grupos de valor diseñadas e implementadas."/>
    <s v="TRANSFORMACION DIGITAL DE LA RAMA JUDICIAL NACIONAL"/>
    <s v="4. Mejorar la capacidad institucional en la gestión judicial"/>
    <s v="1. Servicio de apoyo en la gestión Judicial"/>
    <s v="1.2 Implementar herramientas de apoyo para la Rama"/>
    <s v="C-2701-0800-36-0-2701048-021"/>
    <x v="0"/>
    <s v="CSJ-CO-L1256-39"/>
    <n v="81131500"/>
    <x v="36"/>
    <s v="Proceso Cancelado"/>
    <n v="560256.78435949807"/>
    <n v="560256.78435949807"/>
    <d v="2022-05-01T00:00:00"/>
    <d v="2022-07-17T00:00:00"/>
    <d v="2022-07-17T00:00:00"/>
    <s v="A tiempo"/>
    <d v="2022-10-13T00:00:00"/>
    <d v="2022-10-13T00:00:00"/>
    <s v="A tiempo"/>
    <n v="88"/>
    <n v="145"/>
    <s v="Cumple"/>
    <d v="2022-11-01T00:00:00"/>
    <d v="2022-11-01T00:00:00"/>
    <n v="19"/>
    <d v="2023-12-31T00:00:00"/>
    <d v="2023-12-31T00:00:00"/>
    <n v="0"/>
    <n v="425"/>
    <s v="4Q22"/>
    <s v="Se propone fusionar las líneas 39 y 40 en un  único contrato con vigencias futuras: La nueva línea es la 107. Incluye la consultoría y adquisición de herramientas de grupos de valor."/>
    <m/>
    <m/>
    <m/>
    <x v="11"/>
    <n v="0.20833333333333334"/>
    <n v="1520000000"/>
    <n v="0.79166666666666663"/>
    <n v="1920000000"/>
    <n v="116720.16340822878"/>
    <n v="389444.01742249553"/>
    <n v="560256.78435949807"/>
    <m/>
    <s v=""/>
    <s v="Sí"/>
    <s v="Sí"/>
    <m/>
    <s v="A"/>
    <s v="    Responsable Carlos A. Gómez​_x000a_    Apoyo: Juan Manuel Caro​"/>
    <s v="Alexander Aldana"/>
    <s v="Especialista en interacción y servicios al usuario_x000a_Arquitecto de Software_x000a_"/>
    <s v="Sara Perez"/>
    <x v="1"/>
    <x v="1"/>
    <x v="8"/>
    <s v="PENDIENTE RESPONSABLES TÉCNICO / VIGENCIAS FUTURAS"/>
    <s v="    Pendiente reunión con Cendoj (Paula)_x000a_Consultoría relacionada con AE"/>
    <m/>
    <m/>
    <m/>
    <x v="7"/>
    <m/>
    <m/>
    <m/>
    <m/>
    <m/>
    <m/>
    <m/>
    <m/>
    <m/>
    <m/>
    <m/>
    <m/>
    <m/>
    <m/>
    <m/>
    <m/>
    <m/>
    <m/>
    <m/>
    <m/>
    <m/>
    <m/>
    <m/>
  </r>
  <r>
    <n v="40"/>
    <x v="0"/>
    <s v="1. Fortalecimiento institucional del Sistema de Justicia (Capital Institucional/Modelo de Gobernanza)"/>
    <x v="7"/>
    <s v="1.5 Estrategia y herramientas de fortalecimiento de procesos de gestión asociados con el monitoreo, seguimiento y control del SJ"/>
    <s v="1.5.3"/>
    <s v="1.5.3 Compendio de estrategias que contemplen los dominios de expectativas de los grupos de valor, dinamización y relacionamiento con los grupos de valor y requerimientos de software para las herramientas de gestión de grupos de valor diseñadas e implementadas."/>
    <s v="TRANSFORMACION DIGITAL DE LA RAMA JUDICIAL NACIONAL"/>
    <m/>
    <m/>
    <m/>
    <s v="C-2701-0800-36-0-2701048-021"/>
    <x v="4"/>
    <s v="CSJ-CO-L1256-40"/>
    <m/>
    <x v="37"/>
    <s v="Proceso Cancelado"/>
    <n v="291800.40852057195"/>
    <n v="291800.40852057195"/>
    <d v="2021-07-17T00:00:00"/>
    <d v="2023-03-14T00:00:00"/>
    <d v="2023-03-14T00:00:00"/>
    <s v="A tiempo"/>
    <d v="2023-05-15T00:00:00"/>
    <d v="2023-05-15T00:00:00"/>
    <s v="A tiempo"/>
    <n v="62"/>
    <n v="20"/>
    <s v="No cumple"/>
    <d v="2023-05-30T00:00:00"/>
    <d v="2023-05-30T00:00:00"/>
    <n v="15"/>
    <d v="2023-12-31T00:00:00"/>
    <d v="2023-12-31T00:00:00"/>
    <n v="0"/>
    <n v="215"/>
    <s v="1Q23"/>
    <s v="Se propone fusionar las líneas 39 y 40 en un  único contrato con vigencias futuras: La nueva línea es la 107. Incluye la consultoría y adquisición de herramientas de grupos de valor."/>
    <m/>
    <m/>
    <m/>
    <x v="0"/>
    <n v="0"/>
    <n v="1000000000"/>
    <n v="1"/>
    <n v="1000000000"/>
    <n v="0"/>
    <n v="291800.40852057195"/>
    <n v="291800.40852057195"/>
    <s v="(USD 700000)"/>
    <s v=""/>
    <s v="No"/>
    <s v="No"/>
    <m/>
    <s v="A"/>
    <m/>
    <m/>
    <m/>
    <m/>
    <x v="0"/>
    <x v="0"/>
    <x v="0"/>
    <m/>
    <m/>
    <m/>
    <m/>
    <m/>
    <x v="7"/>
    <m/>
    <m/>
    <m/>
    <m/>
    <m/>
    <m/>
    <m/>
    <m/>
    <m/>
    <m/>
    <m/>
    <m/>
    <m/>
    <m/>
    <m/>
    <m/>
    <m/>
    <m/>
    <m/>
    <m/>
    <m/>
    <m/>
    <m/>
  </r>
  <r>
    <n v="41"/>
    <x v="0"/>
    <s v="1. Fortalecimiento institucional del Sistema de Justicia (Capital Institucional/Modelo de Gobernanza)"/>
    <x v="7"/>
    <s v="1.5 Estrategia y herramientas de fortalecimiento de procesos de gestión asociados con el monitoreo, seguimiento y control del SJ"/>
    <s v="1.5.4"/>
    <s v="1.5.4 Diagnóstico que apoye la estrategia del portal web de la Rama (WCM) realizado."/>
    <s v="TRANSFORMACION DIGITAL DE LA RAMA JUDICIAL NACIONAL"/>
    <m/>
    <m/>
    <m/>
    <m/>
    <x v="0"/>
    <s v="CSJ-CO-L1256-41"/>
    <m/>
    <x v="38"/>
    <s v="Previsto"/>
    <n v="0"/>
    <n v="0"/>
    <d v="2023-07-14T00:00:00"/>
    <d v="2024-03-01T00:00:00"/>
    <d v="2024-03-01T00:00:00"/>
    <s v="A tiempo"/>
    <d v="2024-06-01T00:00:00"/>
    <d v="2024-06-01T00:00:00"/>
    <s v="A tiempo"/>
    <n v="92"/>
    <n v="125"/>
    <s v="Cumple"/>
    <d v="2024-07-15T00:00:00"/>
    <d v="2024-07-15T00:00:00"/>
    <n v="44"/>
    <d v="2024-12-31T00:00:00"/>
    <d v="2024-12-31T00:00:00"/>
    <n v="0"/>
    <n v="169"/>
    <s v="1Q24"/>
    <s v="No se ejecutará en el periodo 2022-2023."/>
    <m/>
    <m/>
    <m/>
    <x v="0"/>
    <n v="0"/>
    <n v="0"/>
    <n v="0"/>
    <n v="0"/>
    <n v="0"/>
    <n v="0"/>
    <n v="0"/>
    <n v="250000"/>
    <n v="0"/>
    <s v="No"/>
    <s v="No"/>
    <s v="Sin observaciones"/>
    <s v="E"/>
    <m/>
    <m/>
    <m/>
    <m/>
    <x v="0"/>
    <x v="0"/>
    <x v="0"/>
    <m/>
    <m/>
    <m/>
    <m/>
    <m/>
    <x v="7"/>
    <m/>
    <m/>
    <m/>
    <m/>
    <m/>
    <m/>
    <m/>
    <m/>
    <m/>
    <m/>
    <m/>
    <m/>
    <m/>
    <m/>
    <m/>
    <m/>
    <m/>
    <m/>
    <m/>
    <m/>
    <m/>
    <m/>
    <m/>
  </r>
  <r>
    <n v="43"/>
    <x v="0"/>
    <s v="1. Fortalecimiento institucional del Sistema de Justicia (Capital Institucional/Modelo de Gobernanza)"/>
    <x v="8"/>
    <s v="1.6 Planes de acompañamiento de los proyectos priorizados implementados"/>
    <s v="1.6.1"/>
    <s v="1.6.1 Diagnóstico de necesidades y escenarios para la priorización de soluciones tecnológicas realizado."/>
    <s v="TRANSFORMACION DIGITAL DE LA RAMA JUDICIAL NACIONAL"/>
    <s v="4. Mejorar la capacidad institucional en la gestión judicial"/>
    <s v="1. Servicio de apoyo en la gestión Judicial"/>
    <s v="1.1 Mejorar la capacidad tecnológica"/>
    <s v="C-2701-0800-36-0-2701048-021"/>
    <x v="0"/>
    <s v="CSJ-CO-L1256-43"/>
    <s v="81131500; 80101507"/>
    <x v="39"/>
    <s v="Previsto"/>
    <n v="291800.40852057195"/>
    <n v="291800.40852057195"/>
    <d v="2022-01-28T00:00:00"/>
    <d v="2022-08-16T00:00:00"/>
    <d v="2022-08-16T00:00:00"/>
    <s v="A tiempo"/>
    <d v="2022-10-17T00:00:00"/>
    <d v="2022-10-17T00:00:00"/>
    <s v="A tiempo"/>
    <n v="62"/>
    <n v="145"/>
    <s v="Cumple"/>
    <d v="2022-11-01T00:00:00"/>
    <d v="2022-11-01T00:00:00"/>
    <n v="15"/>
    <d v="2023-12-31T00:00:00"/>
    <d v="2023-12-31T00:00:00"/>
    <n v="0"/>
    <n v="425"/>
    <s v="4Q22"/>
    <m/>
    <m/>
    <m/>
    <m/>
    <x v="11"/>
    <n v="0.4"/>
    <n v="600000000"/>
    <n v="0.6"/>
    <n v="1000000000"/>
    <n v="116720.16340822878"/>
    <n v="153727.90161414296"/>
    <n v="291800.40852057195"/>
    <n v="277777.77777777775"/>
    <n v="1.0504814706740591"/>
    <s v="Sí"/>
    <s v="Sí"/>
    <s v="Sin observaciones"/>
    <s v="A"/>
    <s v="Carlos Gómez_x000a_Carlos Ariel Useda"/>
    <s v="Adriana Herrera"/>
    <m/>
    <s v="Elizabeth Arciniegas"/>
    <x v="2"/>
    <x v="1"/>
    <x v="9"/>
    <m/>
    <s v="Proceso de las cortes (tema de samai) .  Se redujó el ppto desde convergencia"/>
    <m/>
    <m/>
    <m/>
    <x v="8"/>
    <m/>
    <m/>
    <m/>
    <m/>
    <m/>
    <m/>
    <m/>
    <m/>
    <m/>
    <m/>
    <m/>
    <m/>
    <m/>
    <m/>
    <m/>
    <m/>
    <m/>
    <m/>
    <m/>
    <m/>
    <m/>
    <m/>
    <m/>
  </r>
  <r>
    <n v="44"/>
    <x v="0"/>
    <s v="1. Fortalecimiento institucional del Sistema de Justicia (Capital Institucional/Modelo de Gobernanza)"/>
    <x v="9"/>
    <s v="1.7 Estrategia de ciberseguridad y protección de la información diseñada e implementada"/>
    <s v="1.7.1"/>
    <s v="1.7.1 Estrategia que establezca líneas base y alcance óptimo de adquisición de soluciones como CERT, SOC, CSIRT, u otros, según se identifiquen las necesidades, diseñada."/>
    <s v="TRANSFORMACION DIGITAL DE LA RAMA JUDICIAL NACIONAL"/>
    <s v="2. Optimizar los mecanismos de control en la gestión judicial"/>
    <s v="1. Servicio de procesamiento de_x000a_información jurisprudencial,_x000a_normativa y doctrinaria"/>
    <s v="1.3 Mejorar la producción, análisis y uso de Información"/>
    <s v="C-2701-0800-36-0-2701042-021"/>
    <x v="0"/>
    <s v="CSJ-CO-L1256-44"/>
    <s v="81131500; 80101507"/>
    <x v="40"/>
    <s v="Previsto"/>
    <n v="87540.122556171584"/>
    <n v="87540.122556171584"/>
    <d v="2022-02-11T00:00:00"/>
    <d v="2022-05-10T00:00:00"/>
    <d v="2022-05-10T00:00:00"/>
    <s v="A tiempo"/>
    <d v="2022-07-26T00:00:00"/>
    <d v="2022-07-26T00:00:00"/>
    <s v="A tiempo"/>
    <n v="77"/>
    <n v="145"/>
    <s v="Cumple"/>
    <d v="2022-08-15T00:00:00"/>
    <d v="2022-08-15T00:00:00"/>
    <n v="20"/>
    <d v="2022-12-31T00:00:00"/>
    <d v="2022-12-31T00:00:00"/>
    <n v="0"/>
    <n v="138"/>
    <s v="3Q22"/>
    <m/>
    <s v="El modelo y su estrategia de implementación se viene diseñando con recursos de la Nación a través del contrato 166 de 2021. En Abril de 2022 se entregará el modelo._x000a_A partir del análisis del modelo entregado se determinará si existen nuevas necesidades para el periodo 2022-2023."/>
    <m/>
    <m/>
    <x v="12"/>
    <n v="1"/>
    <n v="0"/>
    <n v="0"/>
    <n v="300000000"/>
    <n v="87540.122556171584"/>
    <n v="0"/>
    <n v="87540.122556171584"/>
    <n v="400000"/>
    <n v="0.21885030639042896"/>
    <s v="Sí"/>
    <s v="No"/>
    <s v="Sin observaciones"/>
    <s v="A"/>
    <s v="    Responsable: Enrique Farfán​"/>
    <s v="Diego Rocha"/>
    <s v="Analista de seguridad de sistemas de información e infraestructura"/>
    <s v="Jorge Bejarano"/>
    <x v="2"/>
    <x v="1"/>
    <x v="10"/>
    <s v="EN ESTRUCTURACIÓN ANEXO TÉCNICO "/>
    <s v="Se enviaron comentarios y ajustes por parte de la UEP."/>
    <d v="2022-06-29T00:00:00"/>
    <m/>
    <m/>
    <x v="9"/>
    <m/>
    <m/>
    <m/>
    <m/>
    <m/>
    <m/>
    <m/>
    <m/>
    <m/>
    <m/>
    <m/>
    <m/>
    <m/>
    <m/>
    <m/>
    <m/>
    <m/>
    <m/>
    <m/>
    <m/>
    <m/>
    <m/>
    <m/>
  </r>
  <r>
    <n v="45"/>
    <x v="0"/>
    <s v="1. Fortalecimiento institucional del Sistema de Justicia (Capital Institucional/Modelo de Gobernanza)"/>
    <x v="9"/>
    <s v="1.7 Estrategia de ciberseguridad y protección de la información diseñada e implementada"/>
    <s v="1.7.2"/>
    <s v="1.7.2 Estrategia que establezca líneas base y alcance óptimo de adquisición de soluciones como CERT, SOC, CSIRT, u otros, según se identifiquen las necesidades, implementada."/>
    <s v="TRANSFORMACION DIGITAL DE LA RAMA JUDICIAL NACIONAL"/>
    <m/>
    <m/>
    <m/>
    <m/>
    <x v="0"/>
    <s v="CSJ-CO-L1256-45"/>
    <m/>
    <x v="41"/>
    <s v="Previsto"/>
    <n v="1167201.6340822878"/>
    <n v="1167201.6340822878"/>
    <d v="2022-07-14T00:00:00"/>
    <d v="2022-11-24T00:00:00"/>
    <d v="2022-11-24T00:00:00"/>
    <s v="A tiempo"/>
    <d v="2023-02-09T00:00:00"/>
    <d v="2023-02-09T00:00:00"/>
    <s v="A tiempo"/>
    <n v="77"/>
    <n v="145"/>
    <s v="Cumple"/>
    <d v="2023-03-01T00:00:00"/>
    <d v="2023-03-01T00:00:00"/>
    <n v="20"/>
    <d v="2023-12-31T00:00:00"/>
    <d v="2023-12-31T00:00:00"/>
    <n v="0"/>
    <n v="305"/>
    <s v="1Q23"/>
    <m/>
    <s v="Se ejecutará en 2023 por completo._x000a_El valor final se establecerá después de realizar consultas internas y con el BID."/>
    <m/>
    <m/>
    <x v="0"/>
    <n v="0"/>
    <n v="4000000000"/>
    <n v="1"/>
    <n v="4000000000"/>
    <n v="0"/>
    <n v="1167201.6340822878"/>
    <n v="1167201.6340822878"/>
    <n v="2400000"/>
    <n v="0.48633401420095324"/>
    <s v="No"/>
    <s v="No"/>
    <s v="Sin observaciones"/>
    <s v="C"/>
    <m/>
    <m/>
    <s v="Analista de seguridad de sistemas de información e infraestructura"/>
    <m/>
    <x v="0"/>
    <x v="0"/>
    <x v="0"/>
    <m/>
    <m/>
    <m/>
    <m/>
    <m/>
    <x v="9"/>
    <m/>
    <m/>
    <m/>
    <m/>
    <m/>
    <m/>
    <m/>
    <m/>
    <m/>
    <m/>
    <m/>
    <m/>
    <m/>
    <m/>
    <m/>
    <m/>
    <m/>
    <m/>
    <m/>
    <m/>
    <m/>
    <m/>
    <m/>
  </r>
  <r>
    <n v="46"/>
    <x v="0"/>
    <s v="1. Fortalecimiento institucional del Sistema de Justicia (Capital Institucional/Modelo de Gobernanza)"/>
    <x v="9"/>
    <s v="1.7 Estrategia de ciberseguridad y protección de la información diseñada e implementada"/>
    <s v="1.7.1"/>
    <s v="1.7.1 Estrategia que establezca líneas base y alcance óptimo de adquisición de soluciones como CERT, SOC, CSIRT, u otros, según se identifiquen las necesidades, diseñada."/>
    <s v="TRANSFORMACION DIGITAL DE LA RAMA JUDICIAL NACIONAL"/>
    <s v="4. Mejorar la capacidad institucional en la gestión judicial"/>
    <s v="1. Servicio de apoyo en la gestión Judicial"/>
    <s v="1.2 Implementar herramientas de apoyo para la Rama"/>
    <s v="C-2701-0800-36-0-2701048-021"/>
    <x v="2"/>
    <s v="CSJ-CO-L1256-46"/>
    <n v="81155555"/>
    <x v="42"/>
    <s v="Previsto"/>
    <n v="109250.70323898454"/>
    <n v="109250.70323898454"/>
    <d v="2022-01-14T00:00:00"/>
    <d v="2022-04-18T00:00:00"/>
    <d v="2022-04-18T00:00:00"/>
    <s v="A tiempo"/>
    <d v="2022-05-16T00:00:00"/>
    <d v="2022-05-16T00:00:00"/>
    <s v="A tiempo"/>
    <n v="28"/>
    <n v="20"/>
    <s v="No cumple"/>
    <d v="2022-05-31T00:00:00"/>
    <d v="2022-05-31T00:00:00"/>
    <n v="15"/>
    <d v="2022-12-31T00:00:00"/>
    <d v="2022-12-31T00:00:00"/>
    <n v="0"/>
    <n v="214"/>
    <s v="3Q22"/>
    <m/>
    <m/>
    <m/>
    <m/>
    <x v="1"/>
    <n v="0.48780487804878048"/>
    <n v="191766960"/>
    <n v="0.51219512195121952"/>
    <n v="374402160"/>
    <n v="53293.025970236362"/>
    <n v="49133.220599538814"/>
    <n v="109250.70323898454"/>
    <n v="117000"/>
    <n v="0.93376669435029525"/>
    <s v="No"/>
    <s v="No"/>
    <s v="Requiere ajuste"/>
    <s v="A"/>
    <m/>
    <m/>
    <m/>
    <m/>
    <x v="0"/>
    <x v="0"/>
    <x v="0"/>
    <s v="PENDIENTE INICIAR PROCESO UEP (FASE 3)"/>
    <s v="FASE 3"/>
    <s v="NA"/>
    <m/>
    <m/>
    <x v="9"/>
    <d v="2022-04-07T00:00:00"/>
    <d v="2022-04-19T00:00:00"/>
    <m/>
    <m/>
    <m/>
    <m/>
    <m/>
    <m/>
    <m/>
    <m/>
    <m/>
    <m/>
    <m/>
    <m/>
    <m/>
    <m/>
    <m/>
    <m/>
    <m/>
    <m/>
    <m/>
    <m/>
    <m/>
  </r>
  <r>
    <n v="47"/>
    <x v="1"/>
    <s v="2. Fortalecimiento de los Servicios Digitales y Tecnología para la Justicia (Capital Físico)"/>
    <x v="10"/>
    <s v="2.2 Infraestructura y Servicios TIC adquiridos"/>
    <s v="2.2.1"/>
    <s v="2.2.1 Estrategia que contemple los dominios de acceso a cobertura, impacto de las herramientas, experiencia de usuario, trabajo colaborativo y grupos de valor objetivo diseñada e implementada."/>
    <s v="TRANSFORMACION DIGITAL DE LA RAMA JUDICIAL NACIONAL"/>
    <s v="4. Mejorar la capacidad institucional en la gestión judicial"/>
    <s v="1. Servicio de apoyo en la gestión Judicial"/>
    <s v="1.1 Mejorar la capacidad tecnológica"/>
    <s v="C-2701-0800-36-0-2701048-022"/>
    <x v="2"/>
    <s v="CSJ-CO-L1256-47"/>
    <n v="81155555"/>
    <x v="43"/>
    <s v="Previsto"/>
    <n v="109250.70323898454"/>
    <n v="109250.70323898454"/>
    <d v="2022-01-14T00:00:00"/>
    <d v="2022-04-18T00:00:00"/>
    <d v="2022-04-18T00:00:00"/>
    <s v="A tiempo"/>
    <d v="2022-05-16T00:00:00"/>
    <d v="2022-05-16T00:00:00"/>
    <s v="A tiempo"/>
    <n v="28"/>
    <n v="20"/>
    <s v="No cumple"/>
    <d v="2022-05-31T00:00:00"/>
    <d v="2022-05-31T00:00:00"/>
    <n v="15"/>
    <d v="2022-12-31T00:00:00"/>
    <d v="2022-12-31T00:00:00"/>
    <n v="0"/>
    <n v="214"/>
    <s v="3Q22"/>
    <s v="Se cambia el rol del especialista para fortalecer los requerimientos de apoyo en la Rama."/>
    <m/>
    <m/>
    <m/>
    <x v="1"/>
    <n v="0.48780487804878048"/>
    <n v="191766960"/>
    <n v="0.51219512195121952"/>
    <n v="374402160"/>
    <n v="53293.025970236362"/>
    <n v="49133.220599538814"/>
    <n v="109250.70323898454"/>
    <n v="117000"/>
    <n v="0.93376669435029525"/>
    <s v="No"/>
    <s v="No"/>
    <s v="Requiere ajuste"/>
    <s v="C"/>
    <m/>
    <m/>
    <m/>
    <m/>
    <x v="0"/>
    <x v="0"/>
    <x v="0"/>
    <s v="EN INVITACIÓN"/>
    <s v="Se invitaron 2 nuevos perfiles el 2/6/22 (David Arévalo – Omar Roa)_x000a__x000a_EN INVITACIÓN_x000a_llegó 1 hoja de vida 17/05"/>
    <s v="NA"/>
    <d v="2022-05-12T00:00:00"/>
    <d v="2022-05-17T00:00:00"/>
    <x v="10"/>
    <d v="2022-04-21T00:00:00"/>
    <d v="2022-04-27T00:00:00"/>
    <m/>
    <m/>
    <m/>
    <m/>
    <m/>
    <m/>
    <m/>
    <m/>
    <m/>
    <m/>
    <m/>
    <m/>
    <m/>
    <m/>
    <m/>
    <m/>
    <m/>
    <m/>
    <m/>
    <m/>
    <m/>
  </r>
  <r>
    <n v="48"/>
    <x v="0"/>
    <s v="1. Fortalecimiento institucional del Sistema de Justicia (Capital Institucional/Modelo de Gobernanza)"/>
    <x v="9"/>
    <s v="1.7 Estrategia de ciberseguridad y protección de la información diseñada e implementada"/>
    <s v="1.7.1"/>
    <s v="1.7.1 Estrategia que establezca líneas base y alcance óptimo de adquisición de soluciones como CERT, SOC, CSIRT, u otros, según se identifiquen las necesidades, diseñada."/>
    <s v="TRANSFORMACION DIGITAL DE LA RAMA JUDICIAL NACIONAL"/>
    <s v="4. Mejorar la capacidad institucional en la gestión judicial"/>
    <s v="1. Servicio de apoyo en la gestión Judicial"/>
    <s v="1.2 Implementar herramientas de apoyo para la Rama"/>
    <s v="C-2701-0800-36-0-2701048-021"/>
    <x v="2"/>
    <s v="CSJ-CO-L1256-48"/>
    <n v="81155555"/>
    <x v="44"/>
    <s v="Previsto"/>
    <n v="109250.70323898454"/>
    <n v="109250.70323898454"/>
    <d v="2022-01-14T00:00:00"/>
    <d v="2022-04-18T00:00:00"/>
    <d v="2022-04-18T00:00:00"/>
    <s v="A tiempo"/>
    <d v="2022-05-16T00:00:00"/>
    <d v="2022-05-16T00:00:00"/>
    <s v="A tiempo"/>
    <n v="28"/>
    <n v="20"/>
    <s v="No cumple"/>
    <d v="2022-05-31T00:00:00"/>
    <d v="2022-05-31T00:00:00"/>
    <n v="15"/>
    <d v="2022-12-31T00:00:00"/>
    <d v="2022-12-31T00:00:00"/>
    <n v="0"/>
    <n v="214"/>
    <s v="3Q22"/>
    <m/>
    <m/>
    <m/>
    <m/>
    <x v="1"/>
    <n v="0.48780487804878048"/>
    <n v="191766960"/>
    <n v="0.51219512195121952"/>
    <n v="374402160"/>
    <n v="53293.025970236362"/>
    <n v="49133.220599538814"/>
    <n v="109250.70323898454"/>
    <n v="117000"/>
    <n v="0.93376669435029525"/>
    <s v="No"/>
    <s v="No"/>
    <s v="Requiere ajuste"/>
    <s v="A"/>
    <m/>
    <m/>
    <m/>
    <m/>
    <x v="0"/>
    <x v="0"/>
    <x v="0"/>
    <s v="PENDIENTE INVITAR"/>
    <s v="Se remitió a la UEP candidatos para invitación formal (06/06/2022)_x000a__x000a_Se remitió carpeta con las hojas de vida (Carlos Gómez) (01/06/2022)"/>
    <s v="NA"/>
    <m/>
    <m/>
    <x v="9"/>
    <d v="2022-04-07T00:00:00"/>
    <d v="2022-04-19T00:00:00"/>
    <m/>
    <m/>
    <m/>
    <m/>
    <m/>
    <m/>
    <m/>
    <m/>
    <m/>
    <m/>
    <m/>
    <m/>
    <m/>
    <m/>
    <m/>
    <m/>
    <m/>
    <m/>
    <m/>
    <m/>
    <m/>
  </r>
  <r>
    <n v="49"/>
    <x v="1"/>
    <s v="2. Fortalecimiento de los Servicios Digitales y Tecnología para la Justicia (Capital Físico)"/>
    <x v="1"/>
    <s v="2.1 Expediente digital a través de módulos y funcionalidades diseñado e implementado"/>
    <s v="2.1.1"/>
    <s v="2.1.1 Estrategia para la gestión y preservación documental de contenidos asociados a expedientes electrónicos e híbridos actualizada e implementada."/>
    <s v="TRANSFORMACION DIGITAL DE LA RAMA JUDICIAL NACIONAL"/>
    <m/>
    <m/>
    <m/>
    <m/>
    <x v="1"/>
    <s v="CSJ-CO-L1256-49"/>
    <m/>
    <x v="45"/>
    <s v="Previsto"/>
    <n v="787861.10300554417"/>
    <n v="787861.10300554417"/>
    <d v="2022-07-31T00:00:00"/>
    <d v="2022-12-18T00:00:00"/>
    <d v="2022-12-18T00:00:00"/>
    <s v="A tiempo"/>
    <d v="2023-02-18T00:00:00"/>
    <d v="2023-02-18T00:00:00"/>
    <s v="A tiempo"/>
    <n v="62"/>
    <n v="125"/>
    <s v="Cumple"/>
    <d v="2023-03-15T00:00:00"/>
    <d v="2023-03-15T00:00:00"/>
    <n v="25"/>
    <d v="2023-12-31T00:00:00"/>
    <d v="2023-12-31T00:00:00"/>
    <n v="0"/>
    <n v="291"/>
    <s v="1Q23"/>
    <m/>
    <m/>
    <m/>
    <m/>
    <x v="0"/>
    <n v="0"/>
    <n v="2700000000"/>
    <n v="1"/>
    <n v="2700000000"/>
    <n v="0"/>
    <n v="787861.10300554417"/>
    <n v="787861.10300554417"/>
    <n v="750000"/>
    <n v="1.0504814706740588"/>
    <s v="No"/>
    <s v="No"/>
    <s v="Requiere ajuste"/>
    <s v="A"/>
    <m/>
    <m/>
    <m/>
    <m/>
    <x v="0"/>
    <x v="0"/>
    <x v="0"/>
    <m/>
    <m/>
    <m/>
    <m/>
    <m/>
    <x v="1"/>
    <m/>
    <m/>
    <m/>
    <m/>
    <m/>
    <m/>
    <m/>
    <m/>
    <m/>
    <m/>
    <m/>
    <m/>
    <m/>
    <m/>
    <m/>
    <m/>
    <m/>
    <m/>
    <m/>
    <m/>
    <m/>
    <m/>
    <m/>
  </r>
  <r>
    <n v="50"/>
    <x v="1"/>
    <s v="2. Fortalecimiento de los Servicios Digitales y Tecnología para la Justicia (Capital Físico)"/>
    <x v="1"/>
    <s v="2.1 Expediente digital a través de módulos y funcionalidades diseñado e implementado"/>
    <s v="2.1.1"/>
    <s v="2.1.1 Estrategia para la gestión y preservación documental de contenidos asociados a expedientes electrónicos e híbridos actualizada e implementada."/>
    <s v="TRANSFORMACION DIGITAL DE LA RAMA JUDICIAL NACIONAL"/>
    <m/>
    <m/>
    <m/>
    <m/>
    <x v="0"/>
    <s v="CSJ-CO-L1256-50"/>
    <m/>
    <x v="46"/>
    <s v="Previsto"/>
    <n v="0"/>
    <n v="0"/>
    <d v="2023-07-14T00:00:00"/>
    <d v="2024-03-01T00:00:00"/>
    <d v="2024-03-01T00:00:00"/>
    <s v="A tiempo"/>
    <d v="2024-06-01T00:00:00"/>
    <d v="2024-06-01T00:00:00"/>
    <s v="A tiempo"/>
    <n v="92"/>
    <n v="125"/>
    <s v="Cumple"/>
    <d v="2024-07-15T00:00:00"/>
    <d v="2024-07-15T00:00:00"/>
    <n v="44"/>
    <d v="2024-12-31T00:00:00"/>
    <d v="2024-12-31T00:00:00"/>
    <n v="0"/>
    <n v="169"/>
    <s v="1Q24"/>
    <s v="No se ejecutará en el periodo 2022-2023."/>
    <s v="Esto corresponde –según indica la DEAJ– al despliegue del SIUGJ en la segunda fase. Estos recursos se unirían a los recursos de la Nación para un único contrato de despliegue del SIUGJ. El contrato llegaría a 32.000 M COP. Se requiere continuar con la misma empresa (desarrollador del SIUGJ). El actual proveedor es el propietario del código. La interventoría se financiaría con recursos de la Nación."/>
    <m/>
    <m/>
    <x v="0"/>
    <n v="0"/>
    <n v="0"/>
    <n v="0"/>
    <n v="0"/>
    <n v="0"/>
    <n v="0"/>
    <n v="0"/>
    <n v="2500000"/>
    <n v="0"/>
    <s v="No"/>
    <s v="No"/>
    <s v="Rechazo"/>
    <s v="E"/>
    <m/>
    <m/>
    <m/>
    <m/>
    <x v="0"/>
    <x v="0"/>
    <x v="0"/>
    <m/>
    <m/>
    <m/>
    <m/>
    <m/>
    <x v="1"/>
    <m/>
    <m/>
    <m/>
    <m/>
    <m/>
    <m/>
    <m/>
    <m/>
    <m/>
    <m/>
    <m/>
    <m/>
    <m/>
    <m/>
    <m/>
    <m/>
    <m/>
    <m/>
    <m/>
    <m/>
    <m/>
    <m/>
    <m/>
  </r>
  <r>
    <n v="51"/>
    <x v="1"/>
    <s v="2. Fortalecimiento de los Servicios Digitales y Tecnología para la Justicia (Capital Físico)"/>
    <x v="10"/>
    <s v="2.2 Infraestructura y Servicios TIC adquiridos"/>
    <s v="2.2.1"/>
    <s v="2.2.1 Estrategia que contemple los dominios de acceso a cobertura, impacto de las herramientas, experiencia de usuario, trabajo colaborativo y grupos de valor objetivo diseñada e implementada."/>
    <s v="FORTALECIMIENTO DE LA PLATAFORMA PARA LA GESTIÓN TECNOLÓGICA NACIONAL"/>
    <m/>
    <m/>
    <m/>
    <m/>
    <x v="5"/>
    <s v="CSJ-CO-L1256-51"/>
    <m/>
    <x v="47"/>
    <s v="Proceso Cancelado"/>
    <n v="0"/>
    <n v="0"/>
    <d v="2021-09-04T00:00:00"/>
    <d v="2022-01-15T00:00:00"/>
    <d v="2022-01-15T00:00:00"/>
    <s v="A tiempo"/>
    <d v="2022-02-10T00:00:00"/>
    <d v="2022-02-10T00:00:00"/>
    <s v="A tiempo"/>
    <n v="26"/>
    <n v="175"/>
    <s v="Cumple"/>
    <d v="2022-02-25T00:00:00"/>
    <d v="2022-02-25T00:00:00"/>
    <n v="15"/>
    <d v="2022-12-31T00:00:00"/>
    <d v="2022-12-31T00:00:00"/>
    <n v="0"/>
    <n v="309"/>
    <s v="1Q22"/>
    <s v="La Rama cubrirá esta necesidad con recursos de la Nación en el año 2022 y 2023."/>
    <m/>
    <n v="638888.88888888888"/>
    <m/>
    <x v="0"/>
    <n v="0"/>
    <n v="0"/>
    <n v="0"/>
    <n v="0"/>
    <n v="0"/>
    <n v="0"/>
    <n v="0"/>
    <n v="638888.88888888888"/>
    <n v="0"/>
    <s v="No"/>
    <s v="No"/>
    <s v="Cancelado"/>
    <s v="F"/>
    <m/>
    <m/>
    <m/>
    <m/>
    <x v="0"/>
    <x v="0"/>
    <x v="0"/>
    <m/>
    <m/>
    <m/>
    <m/>
    <m/>
    <x v="10"/>
    <m/>
    <m/>
    <m/>
    <m/>
    <m/>
    <m/>
    <m/>
    <m/>
    <m/>
    <m/>
    <m/>
    <m/>
    <m/>
    <m/>
    <m/>
    <m/>
    <m/>
    <m/>
    <m/>
    <m/>
    <m/>
    <m/>
    <m/>
  </r>
  <r>
    <n v="52"/>
    <x v="1"/>
    <s v="2. Fortalecimiento de los Servicios Digitales y Tecnología para la Justicia (Capital Físico)"/>
    <x v="10"/>
    <s v="2.2 Infraestructura y Servicios TIC adquiridos"/>
    <s v="2.2.1"/>
    <s v="2.2.1 Estrategia que contemple los dominios de acceso a cobertura, impacto de las herramientas, experiencia de usuario, trabajo colaborativo y grupos de valor objetivo diseñada e implementada."/>
    <s v="FORTALECIMIENTO DE LA PLATAFORMA PARA LA GESTIÓN TECNOLÓGICA NACIONAL"/>
    <m/>
    <m/>
    <m/>
    <m/>
    <x v="6"/>
    <s v="CSJ-CO-L1256-52"/>
    <m/>
    <x v="47"/>
    <s v="Proceso Cancelado"/>
    <n v="0"/>
    <n v="0"/>
    <d v="2022-07-11T00:00:00"/>
    <d v="2022-01-01T00:00:00"/>
    <d v="2022-01-01T00:00:00"/>
    <s v="A tiempo"/>
    <d v="2022-07-17T00:00:00"/>
    <d v="2022-07-17T00:00:00"/>
    <s v="A tiempo"/>
    <n v="197"/>
    <n v="175"/>
    <s v="No cumple"/>
    <d v="2022-08-01T00:00:00"/>
    <d v="2022-08-01T00:00:00"/>
    <n v="15"/>
    <d v="2022-12-31T00:00:00"/>
    <d v="2022-12-31T00:00:00"/>
    <n v="0"/>
    <n v="152"/>
    <s v="1Q23"/>
    <s v="La Rama cubrirá esta necesidad con recursos de la Nación en el año 2022 y 2023."/>
    <m/>
    <m/>
    <m/>
    <x v="0"/>
    <n v="0"/>
    <n v="0"/>
    <n v="0"/>
    <n v="0"/>
    <n v="0"/>
    <n v="0"/>
    <n v="0"/>
    <n v="1111111.111111111"/>
    <n v="0"/>
    <s v="No"/>
    <s v="No"/>
    <s v="Rechazo"/>
    <s v="F"/>
    <m/>
    <m/>
    <m/>
    <m/>
    <x v="0"/>
    <x v="0"/>
    <x v="0"/>
    <m/>
    <m/>
    <m/>
    <m/>
    <m/>
    <x v="10"/>
    <m/>
    <m/>
    <m/>
    <m/>
    <m/>
    <m/>
    <m/>
    <m/>
    <m/>
    <m/>
    <m/>
    <m/>
    <m/>
    <m/>
    <m/>
    <m/>
    <m/>
    <m/>
    <m/>
    <m/>
    <m/>
    <m/>
    <m/>
  </r>
  <r>
    <n v="53"/>
    <x v="1"/>
    <s v="2. Fortalecimiento de los Servicios Digitales y Tecnología para la Justicia (Capital Físico)"/>
    <x v="10"/>
    <s v="2.2 Infraestructura y Servicios TIC adquiridos"/>
    <s v="2.2.1"/>
    <s v="2.2.1 Estrategia que contemple los dominios de acceso a cobertura, impacto de las herramientas, experiencia de usuario, trabajo colaborativo y grupos de valor objetivo diseñada e implementada."/>
    <s v="TRANSFORMACION DIGITAL DE LA RAMA JUDICIAL NACIONAL"/>
    <m/>
    <m/>
    <m/>
    <m/>
    <x v="7"/>
    <s v="CSJ-CO-L1256-53"/>
    <m/>
    <x v="48"/>
    <s v="Previsto"/>
    <n v="0"/>
    <n v="0"/>
    <d v="2023-10-31T00:00:00"/>
    <d v="2024-03-01T00:00:00"/>
    <d v="2024-03-01T00:00:00"/>
    <s v="A tiempo"/>
    <d v="2024-06-01T00:00:00"/>
    <d v="2024-06-01T00:00:00"/>
    <s v="A tiempo"/>
    <n v="92"/>
    <n v="125"/>
    <s v="Cumple"/>
    <d v="2024-07-15T00:00:00"/>
    <d v="2024-07-15T00:00:00"/>
    <n v="44"/>
    <d v="2024-12-31T00:00:00"/>
    <d v="2024-12-31T00:00:00"/>
    <n v="0"/>
    <n v="169"/>
    <s v="1Q24"/>
    <s v="Se adquirió a través del proyecto de plataforma tecnológica con recursos de la Rama para el periodo 2022-2023."/>
    <s v="Se contrató el licenciamiento de Oracle, OracleCloud y Azure. Cubre la vigencia 2022-2023. Posteriormente se analizará la necesidad basados en la evaluación del capacity planning."/>
    <n v="194444.44444444444"/>
    <s v="CSJ-CO-L1256-53"/>
    <x v="0"/>
    <n v="0"/>
    <n v="0"/>
    <n v="0"/>
    <n v="0"/>
    <n v="0"/>
    <n v="0"/>
    <n v="0"/>
    <n v="194444.44444444444"/>
    <n v="0"/>
    <s v="No"/>
    <s v="No"/>
    <s v="Cancelado"/>
    <s v="E"/>
    <m/>
    <m/>
    <m/>
    <m/>
    <x v="0"/>
    <x v="0"/>
    <x v="0"/>
    <m/>
    <m/>
    <m/>
    <m/>
    <m/>
    <x v="10"/>
    <m/>
    <m/>
    <m/>
    <m/>
    <m/>
    <m/>
    <m/>
    <m/>
    <m/>
    <m/>
    <m/>
    <m/>
    <m/>
    <m/>
    <m/>
    <m/>
    <m/>
    <m/>
    <m/>
    <m/>
    <m/>
    <m/>
    <m/>
  </r>
  <r>
    <n v="54"/>
    <x v="1"/>
    <s v="2. Fortalecimiento de los Servicios Digitales y Tecnología para la Justicia (Capital Físico)"/>
    <x v="10"/>
    <s v="2.2 Infraestructura y Servicios TIC adquiridos"/>
    <s v="2.2.1"/>
    <s v="2.2.1 Estrategia que contemple los dominios de acceso a cobertura, impacto de las herramientas, experiencia de usuario, trabajo colaborativo y grupos de valor objetivo diseñada e implementada."/>
    <s v="TRANSFORMACION DIGITAL DE LA RAMA JUDICIAL NACIONAL"/>
    <m/>
    <m/>
    <m/>
    <m/>
    <x v="7"/>
    <s v="CSJ-CO-L1256-54"/>
    <m/>
    <x v="49"/>
    <s v="Previsto"/>
    <n v="0"/>
    <n v="0"/>
    <d v="2023-10-31T00:00:00"/>
    <d v="2024-03-01T00:00:00"/>
    <d v="2024-03-01T00:00:00"/>
    <s v="A tiempo"/>
    <d v="2024-06-01T00:00:00"/>
    <d v="2024-06-01T00:00:00"/>
    <s v="A tiempo"/>
    <n v="92"/>
    <n v="125"/>
    <s v="Cumple"/>
    <d v="2024-07-15T00:00:00"/>
    <d v="2024-07-15T00:00:00"/>
    <n v="44"/>
    <d v="2024-12-31T00:00:00"/>
    <d v="2024-12-31T00:00:00"/>
    <n v="0"/>
    <n v="169"/>
    <s v="1Q24"/>
    <s v="Se adquirió a través del proyecto de plataforma tecnológica con recursos de la Rama para el periodo 2022-2023."/>
    <s v="Se contrató el licenciamiento de Oracle, OracleCloud y Azure. Cubre la vigencia 2022-2023. Posteriormente se analizará la necesidad basados en la evaluación del capacity planning."/>
    <n v="805555.5555555555"/>
    <s v="CSJ-CO-L1256-54"/>
    <x v="0"/>
    <n v="0"/>
    <n v="0"/>
    <n v="0"/>
    <n v="0"/>
    <n v="0"/>
    <n v="0"/>
    <n v="0"/>
    <n v="805555.5555555555"/>
    <n v="0"/>
    <s v="No"/>
    <s v="No"/>
    <s v="Cancelado"/>
    <s v="E"/>
    <m/>
    <m/>
    <m/>
    <m/>
    <x v="0"/>
    <x v="0"/>
    <x v="0"/>
    <m/>
    <m/>
    <m/>
    <m/>
    <m/>
    <x v="10"/>
    <m/>
    <m/>
    <m/>
    <m/>
    <m/>
    <m/>
    <m/>
    <m/>
    <m/>
    <m/>
    <m/>
    <m/>
    <m/>
    <m/>
    <m/>
    <m/>
    <m/>
    <m/>
    <m/>
    <m/>
    <m/>
    <m/>
    <m/>
  </r>
  <r>
    <n v="55"/>
    <x v="1"/>
    <s v="2. Fortalecimiento de los Servicios Digitales y Tecnología para la Justicia (Capital Físico)"/>
    <x v="10"/>
    <s v="2.2 Infraestructura y Servicios TIC adquiridos"/>
    <s v="2.2.1"/>
    <s v="2.2.1 Estrategia que contemple los dominios de acceso a cobertura, impacto de las herramientas, experiencia de usuario, trabajo colaborativo y grupos de valor objetivo diseñada e implementada."/>
    <s v="TRANSFORMACION DIGITAL DE LA RAMA JUDICIAL NACIONAL"/>
    <m/>
    <m/>
    <m/>
    <m/>
    <x v="7"/>
    <s v="CSJ-CO-L1256-55"/>
    <m/>
    <x v="50"/>
    <s v="Previsto"/>
    <n v="0"/>
    <n v="0"/>
    <d v="2023-10-31T00:00:00"/>
    <d v="2024-03-01T00:00:00"/>
    <d v="2024-03-01T00:00:00"/>
    <s v="A tiempo"/>
    <d v="2024-06-01T00:00:00"/>
    <d v="2024-06-01T00:00:00"/>
    <s v="A tiempo"/>
    <n v="92"/>
    <n v="125"/>
    <s v="Cumple"/>
    <d v="2024-07-15T00:00:00"/>
    <d v="2024-07-15T00:00:00"/>
    <n v="44"/>
    <d v="2024-12-31T00:00:00"/>
    <d v="2024-12-31T00:00:00"/>
    <n v="0"/>
    <n v="169"/>
    <s v="1Q24"/>
    <s v="Se adquirió a través del proyecto de plataforma tecnológica con recursos de la Rama para el periodo 2022-2023."/>
    <s v="Se contrató el licenciamiento de Oracle, OracleCloud y Azure. Cubre la vigencia 2022-2023. Posteriormente se analizará la necesidad basados en la evaluación del capacity planning."/>
    <n v="83333.333333333328"/>
    <s v="CSJ-CO-L1256-55"/>
    <x v="0"/>
    <n v="0"/>
    <n v="0"/>
    <n v="0"/>
    <n v="0"/>
    <n v="0"/>
    <n v="0"/>
    <n v="0"/>
    <n v="83333.333333333328"/>
    <n v="0"/>
    <s v="No"/>
    <s v="No"/>
    <s v="Cancelado"/>
    <s v="E"/>
    <m/>
    <m/>
    <m/>
    <m/>
    <x v="0"/>
    <x v="0"/>
    <x v="0"/>
    <m/>
    <m/>
    <m/>
    <m/>
    <m/>
    <x v="10"/>
    <m/>
    <m/>
    <m/>
    <m/>
    <m/>
    <m/>
    <m/>
    <m/>
    <m/>
    <m/>
    <m/>
    <m/>
    <m/>
    <m/>
    <m/>
    <m/>
    <m/>
    <m/>
    <m/>
    <m/>
    <m/>
    <m/>
    <m/>
  </r>
  <r>
    <n v="56"/>
    <x v="1"/>
    <s v="2. Fortalecimiento de los Servicios Digitales y Tecnología para la Justicia (Capital Físico)"/>
    <x v="10"/>
    <s v="2.2 Infraestructura y Servicios TIC adquiridos"/>
    <s v="2.2.1"/>
    <s v="2.2.1 Estrategia que contemple los dominios de acceso a cobertura, impacto de las herramientas, experiencia de usuario, trabajo colaborativo y grupos de valor objetivo diseñada e implementada."/>
    <s v="TRANSFORMACION DIGITAL DE LA RAMA JUDICIAL NACIONAL"/>
    <m/>
    <m/>
    <m/>
    <m/>
    <x v="7"/>
    <s v="CSJ-CO-L1256-56"/>
    <m/>
    <x v="51"/>
    <s v="Previsto"/>
    <n v="0"/>
    <n v="0"/>
    <d v="2023-10-31T00:00:00"/>
    <d v="2024-03-01T00:00:00"/>
    <d v="2024-03-01T00:00:00"/>
    <s v="A tiempo"/>
    <d v="2024-06-01T00:00:00"/>
    <d v="2024-06-01T00:00:00"/>
    <s v="A tiempo"/>
    <n v="92"/>
    <n v="125"/>
    <s v="Cumple"/>
    <d v="2024-07-15T00:00:00"/>
    <d v="2024-07-15T00:00:00"/>
    <n v="44"/>
    <d v="2024-12-31T00:00:00"/>
    <d v="2024-12-31T00:00:00"/>
    <n v="0"/>
    <n v="169"/>
    <s v="1Q24"/>
    <s v="Se adquirió a través del proyecto de plataforma tecnológica con recursos de la Rama para el periodo 2022-2023."/>
    <s v="Se contrató el licenciamiento de Oracle, OracleCloud y Azure. Cubre la vigencia 2022-2023. Posteriormente se analizará la necesidad basados en la evaluación del capacity planning."/>
    <n v="147222.22222222222"/>
    <s v="CSJ-CO-L1256-56"/>
    <x v="0"/>
    <n v="0"/>
    <n v="0"/>
    <n v="0"/>
    <n v="0"/>
    <n v="0"/>
    <n v="0"/>
    <n v="0"/>
    <n v="147222.22222222222"/>
    <n v="0"/>
    <s v="No"/>
    <s v="No"/>
    <s v="Cancelado"/>
    <s v="E"/>
    <m/>
    <m/>
    <m/>
    <m/>
    <x v="0"/>
    <x v="0"/>
    <x v="0"/>
    <m/>
    <m/>
    <m/>
    <m/>
    <m/>
    <x v="10"/>
    <m/>
    <m/>
    <m/>
    <m/>
    <m/>
    <m/>
    <m/>
    <m/>
    <m/>
    <m/>
    <m/>
    <m/>
    <m/>
    <m/>
    <m/>
    <m/>
    <m/>
    <m/>
    <m/>
    <m/>
    <m/>
    <m/>
    <m/>
  </r>
  <r>
    <n v="57"/>
    <x v="1"/>
    <s v="2. Fortalecimiento de los Servicios Digitales y Tecnología para la Justicia (Capital Físico)"/>
    <x v="10"/>
    <s v="2.2 Infraestructura y Servicios TIC adquiridos"/>
    <s v="2.2.1"/>
    <s v="2.2.1 Estrategia que contemple los dominios de acceso a cobertura, impacto de las herramientas, experiencia de usuario, trabajo colaborativo y grupos de valor objetivo diseñada e implementada."/>
    <s v="TRANSFORMACION DIGITAL DE LA RAMA JUDICIAL NACIONAL"/>
    <m/>
    <m/>
    <m/>
    <m/>
    <x v="7"/>
    <s v="CSJ-CO-L1256-57"/>
    <m/>
    <x v="52"/>
    <s v="Previsto"/>
    <n v="0"/>
    <n v="0"/>
    <d v="2023-10-31T00:00:00"/>
    <d v="2024-03-01T00:00:00"/>
    <d v="2024-03-01T00:00:00"/>
    <s v="A tiempo"/>
    <d v="2024-06-01T00:00:00"/>
    <d v="2024-06-01T00:00:00"/>
    <s v="A tiempo"/>
    <n v="92"/>
    <n v="125"/>
    <s v="Cumple"/>
    <d v="2024-07-15T00:00:00"/>
    <d v="2024-07-15T00:00:00"/>
    <n v="44"/>
    <d v="2024-12-31T00:00:00"/>
    <d v="2024-12-31T00:00:00"/>
    <n v="0"/>
    <n v="169"/>
    <s v="1Q24"/>
    <s v="Esta necesidad está cubierta por un componente del SIUGJ, por lo que no se requirió en el periodo 2022-2023."/>
    <m/>
    <n v="375000"/>
    <s v="CSJ-CO-L1256-57"/>
    <x v="0"/>
    <n v="0"/>
    <n v="0"/>
    <n v="0"/>
    <n v="0"/>
    <n v="0"/>
    <n v="0"/>
    <n v="0"/>
    <n v="375000"/>
    <n v="0"/>
    <s v="No"/>
    <s v="No"/>
    <s v="Cancelado"/>
    <s v="E"/>
    <m/>
    <m/>
    <m/>
    <m/>
    <x v="0"/>
    <x v="0"/>
    <x v="0"/>
    <m/>
    <m/>
    <m/>
    <m/>
    <m/>
    <x v="10"/>
    <m/>
    <m/>
    <m/>
    <m/>
    <m/>
    <m/>
    <m/>
    <m/>
    <m/>
    <m/>
    <m/>
    <m/>
    <m/>
    <m/>
    <m/>
    <m/>
    <m/>
    <m/>
    <m/>
    <m/>
    <m/>
    <m/>
    <m/>
  </r>
  <r>
    <n v="58"/>
    <x v="1"/>
    <s v="2. Fortalecimiento de los Servicios Digitales y Tecnología para la Justicia (Capital Físico)"/>
    <x v="10"/>
    <s v="2.2 Infraestructura y Servicios TIC adquiridos"/>
    <s v="2.2.1"/>
    <s v="2.2.1 Estrategia que contemple los dominios de acceso a cobertura, impacto de las herramientas, experiencia de usuario, trabajo colaborativo y grupos de valor objetivo diseñada e implementada."/>
    <s v="TRANSFORMACION DIGITAL DE LA RAMA JUDICIAL NACIONAL"/>
    <m/>
    <m/>
    <m/>
    <m/>
    <x v="7"/>
    <s v="CSJ-CO-L1256-58"/>
    <m/>
    <x v="53"/>
    <s v="Previsto"/>
    <n v="0"/>
    <n v="0"/>
    <d v="2023-10-31T00:00:00"/>
    <d v="2024-03-01T00:00:00"/>
    <d v="2024-03-01T00:00:00"/>
    <s v="A tiempo"/>
    <d v="2024-06-01T00:00:00"/>
    <d v="2024-06-01T00:00:00"/>
    <s v="A tiempo"/>
    <n v="92"/>
    <n v="125"/>
    <s v="Cumple"/>
    <d v="2024-07-15T00:00:00"/>
    <d v="2024-07-15T00:00:00"/>
    <n v="44"/>
    <d v="2024-12-31T00:00:00"/>
    <d v="2024-12-31T00:00:00"/>
    <n v="0"/>
    <n v="169"/>
    <s v="1Q24"/>
    <s v="Esta necesidad está cubierta por un componente del SIUGJ, por lo que no se requirió en el periodo 2022-2023."/>
    <m/>
    <n v="236111.11111111112"/>
    <s v="CSJ-CO-L1256-58"/>
    <x v="0"/>
    <n v="0"/>
    <n v="0"/>
    <n v="0"/>
    <n v="0"/>
    <n v="0"/>
    <n v="0"/>
    <n v="0"/>
    <n v="236111.11111111112"/>
    <n v="0"/>
    <s v="No"/>
    <s v="No"/>
    <s v="Cancelado"/>
    <s v="E"/>
    <m/>
    <m/>
    <m/>
    <m/>
    <x v="0"/>
    <x v="0"/>
    <x v="0"/>
    <m/>
    <m/>
    <m/>
    <m/>
    <m/>
    <x v="10"/>
    <m/>
    <m/>
    <m/>
    <m/>
    <m/>
    <m/>
    <m/>
    <m/>
    <m/>
    <m/>
    <m/>
    <m/>
    <m/>
    <m/>
    <m/>
    <m/>
    <m/>
    <m/>
    <m/>
    <m/>
    <m/>
    <m/>
    <m/>
  </r>
  <r>
    <n v="59"/>
    <x v="1"/>
    <s v="2. Fortalecimiento de los Servicios Digitales y Tecnología para la Justicia (Capital Físico)"/>
    <x v="10"/>
    <s v="2.2 Infraestructura y Servicios TIC adquiridos"/>
    <s v="2.2.1"/>
    <s v="2.2.1 Estrategia que contemple los dominios de acceso a cobertura, impacto de las herramientas, experiencia de usuario, trabajo colaborativo y grupos de valor objetivo diseñada e implementada."/>
    <s v="TRANSFORMACION DIGITAL DE LA RAMA JUDICIAL NACIONAL"/>
    <m/>
    <m/>
    <m/>
    <m/>
    <x v="7"/>
    <s v="CSJ-CO-L1256-59"/>
    <m/>
    <x v="54"/>
    <s v="Previsto"/>
    <n v="0"/>
    <n v="0"/>
    <d v="2023-10-31T00:00:00"/>
    <d v="2024-03-01T00:00:00"/>
    <d v="2024-03-01T00:00:00"/>
    <s v="A tiempo"/>
    <d v="2024-06-01T00:00:00"/>
    <d v="2024-06-01T00:00:00"/>
    <s v="A tiempo"/>
    <n v="92"/>
    <n v="125"/>
    <s v="Cumple"/>
    <d v="2024-07-15T00:00:00"/>
    <d v="2024-07-15T00:00:00"/>
    <n v="44"/>
    <d v="2024-12-31T00:00:00"/>
    <d v="2024-12-31T00:00:00"/>
    <n v="0"/>
    <n v="169"/>
    <s v="1Q24"/>
    <s v="Se adquirió a través del proyecto de plataforma tecnológica con recursos de la Rama para el periodo 2022-2023."/>
    <s v="Actualmente la necesidad se está cubriendo mediante la línea de nube privada. Posteriormente se analizará la necesidad basados en la evaluación del capacity planning."/>
    <n v="444444.44444444444"/>
    <s v="CSJ-CO-L1256-59"/>
    <x v="0"/>
    <n v="0"/>
    <n v="0"/>
    <n v="0"/>
    <n v="0"/>
    <n v="0"/>
    <n v="0"/>
    <n v="0"/>
    <n v="444444.44444444444"/>
    <n v="0"/>
    <s v="No"/>
    <s v="No"/>
    <s v="Rechazo"/>
    <s v="E"/>
    <m/>
    <m/>
    <m/>
    <m/>
    <x v="0"/>
    <x v="0"/>
    <x v="0"/>
    <m/>
    <m/>
    <m/>
    <m/>
    <m/>
    <x v="10"/>
    <m/>
    <m/>
    <m/>
    <m/>
    <m/>
    <m/>
    <m/>
    <m/>
    <m/>
    <m/>
    <m/>
    <m/>
    <m/>
    <m/>
    <m/>
    <m/>
    <m/>
    <m/>
    <m/>
    <m/>
    <m/>
    <m/>
    <m/>
  </r>
  <r>
    <n v="60"/>
    <x v="1"/>
    <s v="2. Fortalecimiento de los Servicios Digitales y Tecnología para la Justicia (Capital Físico)"/>
    <x v="10"/>
    <s v="2.2 Infraestructura y Servicios TIC adquiridos"/>
    <s v="2.2.1"/>
    <s v="2.2.1 Estrategia que contemple los dominios de acceso a cobertura, impacto de las herramientas, experiencia de usuario, trabajo colaborativo y grupos de valor objetivo diseñada e implementada."/>
    <s v="TRANSFORMACION DIGITAL DE LA RAMA JUDICIAL NACIONAL"/>
    <m/>
    <m/>
    <m/>
    <m/>
    <x v="7"/>
    <s v="CSJ-CO-L1256-60"/>
    <m/>
    <x v="55"/>
    <s v="Proceso Cancelado"/>
    <n v="0"/>
    <n v="0"/>
    <d v="2021-12-11T00:00:00"/>
    <d v="2022-01-15T00:00:00"/>
    <d v="2022-01-15T00:00:00"/>
    <s v="A tiempo"/>
    <d v="2022-02-10T00:00:00"/>
    <d v="2022-02-10T00:00:00"/>
    <s v="A tiempo"/>
    <n v="26"/>
    <n v="20"/>
    <s v="No cumple"/>
    <d v="2022-02-25T00:00:00"/>
    <d v="2022-02-25T00:00:00"/>
    <n v="15"/>
    <d v="2022-12-31T00:00:00"/>
    <d v="2022-12-31T00:00:00"/>
    <n v="0"/>
    <n v="309"/>
    <s v="1Q22"/>
    <s v="Corresponde a la vigencia 2021. No se adquirió, por lo que los recursos se redistribuyen. Modernización de computadores está organizado en tres líneas: i) línea 60 para la vigencia 2021, línea 61 para la vigencia 2022 y línea 62 para la vigencia 2024. Inicialmente tenía no objeción por un valor global de USD 2 M."/>
    <m/>
    <n v="333333.33333333331"/>
    <s v="CSJ-CO-L1256-60"/>
    <x v="0"/>
    <n v="0"/>
    <n v="0"/>
    <n v="0"/>
    <n v="0"/>
    <n v="0"/>
    <n v="0"/>
    <n v="0"/>
    <n v="333333.33333333331"/>
    <n v="0"/>
    <s v="No"/>
    <s v="No"/>
    <s v="Cancelado"/>
    <s v="F"/>
    <m/>
    <m/>
    <m/>
    <m/>
    <x v="0"/>
    <x v="0"/>
    <x v="0"/>
    <m/>
    <m/>
    <m/>
    <m/>
    <m/>
    <x v="10"/>
    <m/>
    <m/>
    <m/>
    <m/>
    <m/>
    <m/>
    <m/>
    <m/>
    <m/>
    <m/>
    <m/>
    <m/>
    <m/>
    <m/>
    <m/>
    <m/>
    <m/>
    <m/>
    <m/>
    <m/>
    <m/>
    <m/>
    <m/>
  </r>
  <r>
    <n v="61"/>
    <x v="1"/>
    <s v="2. Fortalecimiento de los Servicios Digitales y Tecnología para la Justicia (Capital Físico)"/>
    <x v="10"/>
    <s v="2.2 Infraestructura y Servicios TIC adquiridos"/>
    <s v="2.2.1"/>
    <s v="2.2.1 Estrategia que contemple los dominios de acceso a cobertura, impacto de las herramientas, experiencia de usuario, trabajo colaborativo y grupos de valor objetivo diseñada e implementada."/>
    <s v="FORTALECIMIENTO DE LA PLATAFORMA PARA LA GESTIÓN TECNOLÓGICA NACIONAL_x000a__x000a_"/>
    <s v="1. Suministrar las herramientas y plataformas tecnológicas actualizadas"/>
    <s v="2. Servicios tecnológicos"/>
    <s v="1.1  Disponer de la infraestructura para alojar las soluciones tecnológicas"/>
    <s v="C-2799-0800-12-0-2799065-022"/>
    <x v="7"/>
    <s v="CSJ-CO-L1256-61"/>
    <s v="43211500; 43210000"/>
    <x v="55"/>
    <s v="Previsto"/>
    <n v="246571.34519988328"/>
    <n v="246571.34519988328"/>
    <d v="2022-02-08T00:00:00"/>
    <d v="2022-04-01T00:00:00"/>
    <d v="2022-04-01T00:00:00"/>
    <s v="A tiempo"/>
    <d v="2022-04-22T00:00:00"/>
    <d v="2022-04-22T00:00:00"/>
    <s v="A tiempo"/>
    <n v="21"/>
    <n v="175"/>
    <s v="Cumple"/>
    <d v="2022-04-25T00:00:00"/>
    <d v="2022-04-25T00:00:00"/>
    <n v="3"/>
    <d v="2022-12-31T00:00:00"/>
    <d v="2022-12-31T00:00:00"/>
    <n v="0"/>
    <n v="250"/>
    <s v="2Q22"/>
    <s v="Corresponde a la vigencia 2021. No se adquirió, por lo que los recursos se redistribuyen. Modernización de computadores está organizado en tres líneas: i) línea 60 para la vigencia 2021, línea 61 para la vigencia 2022 y línea 62 para la vigencia 2024. Inicialmente tenía no objeción por un valor global de USD 2 M."/>
    <m/>
    <m/>
    <m/>
    <x v="13"/>
    <n v="1"/>
    <n v="0"/>
    <n v="0"/>
    <n v="845000000"/>
    <n v="246571.34519988328"/>
    <n v="0"/>
    <n v="246571.34519988328"/>
    <n v="900000"/>
    <n v="0.27396816133320362"/>
    <s v="Sí"/>
    <s v="No"/>
    <s v="Sin observaciones"/>
    <s v="A"/>
    <s v="Pedro Nel Corredor_x000a_"/>
    <s v="Diego Rocha"/>
    <s v="Especialista infraestructura de almacenamiento y computo"/>
    <s v="NA"/>
    <x v="2"/>
    <x v="1"/>
    <x v="11"/>
    <s v="EN INVITACIÓN"/>
    <s v="Se cierra evento de cotización el 16 de junio"/>
    <d v="2022-04-20T00:00:00"/>
    <m/>
    <m/>
    <x v="10"/>
    <m/>
    <m/>
    <m/>
    <m/>
    <m/>
    <n v="322"/>
    <d v="2022-04-08T00:00:00"/>
    <m/>
    <m/>
    <m/>
    <m/>
    <m/>
    <m/>
    <m/>
    <m/>
    <m/>
    <m/>
    <m/>
    <m/>
    <m/>
    <m/>
    <m/>
    <m/>
  </r>
  <r>
    <n v="61"/>
    <x v="1"/>
    <s v="2. Fortalecimiento de los Servicios Digitales y Tecnología para la Justicia (Capital Físico)"/>
    <x v="10"/>
    <s v="2.2 Infraestructura y Servicios TIC adquiridos"/>
    <s v="2.2.1"/>
    <s v="2.2.1 Estrategia que contemple los dominios de acceso a cobertura, impacto de las herramientas, experiencia de usuario, trabajo colaborativo y grupos de valor objetivo diseñada e implementada."/>
    <s v="TRANSFORMACION DIGITAL DE LA RAMA JUDICIAL NACIONAL"/>
    <s v="4. Mejorar la capacidad institucional en la gestión judicial"/>
    <s v="1. Servicio de apoyo en la gestión Judicial"/>
    <s v="1.1 Mejorar la capacidad tecnológica"/>
    <s v="C-2701-0800-36-0-2701048-022"/>
    <x v="7"/>
    <s v="CSJ-CO-L1256-61"/>
    <s v="43211500; 43210000"/>
    <x v="55"/>
    <s v="Previsto"/>
    <n v="774730.08462211851"/>
    <n v="774730.08462211851"/>
    <d v="2022-02-08T00:00:00"/>
    <d v="2022-04-01T00:00:00"/>
    <d v="2022-04-01T00:00:00"/>
    <s v="A tiempo"/>
    <d v="2022-04-22T00:00:00"/>
    <d v="2022-04-22T00:00:00"/>
    <s v="A tiempo"/>
    <n v="21"/>
    <n v="175"/>
    <s v="Cumple"/>
    <d v="2022-04-25T00:00:00"/>
    <d v="2022-04-25T00:00:00"/>
    <n v="3"/>
    <d v="2022-12-31T00:00:00"/>
    <d v="2022-12-31T00:00:00"/>
    <n v="0"/>
    <n v="250"/>
    <s v="2Q22"/>
    <s v="Corresponde a la vigencia 2021. No se adquirió, por lo que los recursos se redistribuyen. Modernización de computadores está organizado en tres líneas: i) línea 60 para la vigencia 2021, línea 61 para la vigencia 2022 y línea 62 para la vigencia 2024. Inicialmente tenía no objeción por un valor global de USD 2 M."/>
    <m/>
    <m/>
    <m/>
    <x v="14"/>
    <n v="1"/>
    <n v="0"/>
    <n v="0"/>
    <n v="2655000000"/>
    <n v="774730.08462211851"/>
    <n v="0"/>
    <n v="774730.08462211851"/>
    <n v="900000"/>
    <n v="0.86081120513568721"/>
    <s v="Sí"/>
    <s v="No"/>
    <s v="Sin observaciones"/>
    <s v="A"/>
    <s v="Pedro Nel Corredor_x000a_"/>
    <s v="Diego Rocha"/>
    <s v="Especialista infraestructura de almacenamiento y computo"/>
    <s v="NA"/>
    <x v="2"/>
    <x v="1"/>
    <x v="12"/>
    <m/>
    <s v="Se cierra evento de cotización el 16 de junio"/>
    <d v="2022-04-20T00:00:00"/>
    <m/>
    <m/>
    <x v="10"/>
    <m/>
    <m/>
    <m/>
    <m/>
    <m/>
    <m/>
    <m/>
    <m/>
    <m/>
    <m/>
    <m/>
    <m/>
    <m/>
    <m/>
    <m/>
    <m/>
    <m/>
    <m/>
    <m/>
    <m/>
    <m/>
    <m/>
    <m/>
  </r>
  <r>
    <n v="62"/>
    <x v="1"/>
    <s v="2. Fortalecimiento de los Servicios Digitales y Tecnología para la Justicia (Capital Físico)"/>
    <x v="10"/>
    <s v="2.2 Infraestructura y Servicios TIC adquiridos"/>
    <s v="2.2.1"/>
    <s v="2.2.1 Estrategia que contemple los dominios de acceso a cobertura, impacto de las herramientas, experiencia de usuario, trabajo colaborativo y grupos de valor objetivo diseñada e implementada."/>
    <s v="TRANSFORMACION DIGITAL DE LA RAMA JUDICIAL NACIONAL_x000a__x000a_"/>
    <m/>
    <m/>
    <m/>
    <m/>
    <x v="7"/>
    <s v="CSJ-CO-L1256-62"/>
    <m/>
    <x v="55"/>
    <s v="Previsto"/>
    <n v="0"/>
    <n v="0"/>
    <d v="2023-10-31T00:00:00"/>
    <d v="2024-03-01T00:00:00"/>
    <d v="2024-03-01T00:00:00"/>
    <s v="A tiempo"/>
    <d v="2024-06-01T00:00:00"/>
    <d v="2024-06-01T00:00:00"/>
    <s v="A tiempo"/>
    <n v="92"/>
    <n v="125"/>
    <s v="Cumple"/>
    <d v="2024-07-15T00:00:00"/>
    <d v="2024-07-15T00:00:00"/>
    <n v="44"/>
    <d v="2024-12-31T00:00:00"/>
    <d v="2024-12-31T00:00:00"/>
    <n v="0"/>
    <n v="169"/>
    <s v="1Q24"/>
    <s v="Corresponde a la vigencia 2021. No se adquirió, por lo que los recursos se redistribuyen. Modernización de computadores está organizado en tres líneas: i) línea 60 para la vigencia 2021, línea 61 para la vigencia 2022 y línea 62 para la vigencia 2024. Inicialmente tenía no objeción por un valor global de USD 2 M."/>
    <s v="xy"/>
    <m/>
    <m/>
    <x v="0"/>
    <n v="0"/>
    <n v="0"/>
    <n v="0"/>
    <n v="0"/>
    <n v="0"/>
    <n v="0"/>
    <n v="0"/>
    <n v="766666.66666667"/>
    <n v="0"/>
    <s v="No"/>
    <s v="No"/>
    <s v="Sin observaciones"/>
    <s v="E"/>
    <m/>
    <m/>
    <m/>
    <m/>
    <x v="0"/>
    <x v="0"/>
    <x v="0"/>
    <m/>
    <m/>
    <m/>
    <m/>
    <m/>
    <x v="10"/>
    <m/>
    <m/>
    <m/>
    <m/>
    <m/>
    <m/>
    <m/>
    <m/>
    <m/>
    <m/>
    <m/>
    <m/>
    <m/>
    <m/>
    <m/>
    <m/>
    <m/>
    <m/>
    <m/>
    <m/>
    <m/>
    <m/>
    <m/>
  </r>
  <r>
    <n v="63"/>
    <x v="1"/>
    <s v="2. Fortalecimiento de los Servicios Digitales y Tecnología para la Justicia (Capital Físico)"/>
    <x v="10"/>
    <s v="2.2 Infraestructura y Servicios TIC adquiridos"/>
    <s v="2.2.1"/>
    <s v="2.2.1 Estrategia que contemple los dominios de acceso a cobertura, impacto de las herramientas, experiencia de usuario, trabajo colaborativo y grupos de valor objetivo diseñada e implementada."/>
    <s v="FORTALECIMIENTO DE LA PLATAFORMA PARA LA GESTIÓN TECNOLÓGICA NACIONAL_x000a__x000a_"/>
    <s v="1. Suministrar las herramientas y plataformas tecnológicas actualizadas"/>
    <s v="2. Servicios tecnológicos"/>
    <s v="1.1  Adecuar la infraestructura física para soportar los servicios tecnológicos"/>
    <s v="C-2799-0800-12-0-2799065-022"/>
    <x v="6"/>
    <s v="CSJ-CO-L1256-63"/>
    <s v="32130000; "/>
    <x v="56"/>
    <s v="Previsto"/>
    <n v="5333032.7049897872"/>
    <n v="5333032.7049897872"/>
    <d v="2022-03-25T00:00:00"/>
    <d v="2022-05-31T00:00:00"/>
    <d v="2022-05-31T00:00:00"/>
    <s v="A tiempo"/>
    <d v="2022-08-21T00:00:00"/>
    <d v="2022-08-21T00:00:00"/>
    <s v="A tiempo"/>
    <n v="82"/>
    <n v="175"/>
    <s v="Cumple"/>
    <d v="2022-09-15T00:00:00"/>
    <d v="2022-09-15T00:00:00"/>
    <n v="25"/>
    <d v="2022-12-31T00:00:00"/>
    <d v="2022-12-31T00:00:00"/>
    <n v="0"/>
    <n v="107"/>
    <s v="3Q22"/>
    <s v="Se distribuye en fases: i) línea 63 en la vigencia 2022 y ii) línea 127 en la vigencia 2023. para 2022 se incrementa en USD519.564,89"/>
    <s v="El paso a la presencialidad implica un incremento en la necesidad que resulta bastante más grande de lo contemplado inicialmente. La Rama aspira a juntar recursos de la nación y el crédito para esto."/>
    <m/>
    <m/>
    <x v="15"/>
    <n v="1"/>
    <n v="0"/>
    <n v="0"/>
    <n v="18276303080"/>
    <n v="5333032.7049897872"/>
    <n v="0"/>
    <n v="5333032.7049897872"/>
    <n v="4166666.6666666665"/>
    <n v="1.279927849197549"/>
    <s v="No"/>
    <s v="No"/>
    <s v="Sin observaciones"/>
    <s v="C"/>
    <s v="Carlos Ariel Useda_x000a_Unidad lo Informática"/>
    <s v="Diego Rocha"/>
    <s v="Especialista infraestructura de redes y servidores"/>
    <s v="Jorge Bejarano"/>
    <x v="2"/>
    <x v="1"/>
    <x v="13"/>
    <s v="EN ESTRUCTURACIÓN ANEXO TÉCNICO "/>
    <s v="Se proponene una estratégica para abordar el proyecto, que se comparte con sala.  Se cuenta con un avance del anexo técnico del 90%"/>
    <d v="2022-05-25T00:00:00"/>
    <m/>
    <m/>
    <x v="10"/>
    <m/>
    <m/>
    <m/>
    <m/>
    <m/>
    <m/>
    <m/>
    <m/>
    <m/>
    <m/>
    <m/>
    <m/>
    <m/>
    <m/>
    <m/>
    <m/>
    <m/>
    <m/>
    <m/>
    <m/>
    <m/>
    <m/>
    <m/>
  </r>
  <r>
    <n v="64"/>
    <x v="1"/>
    <s v="2. Fortalecimiento de los Servicios Digitales y Tecnología para la Justicia (Capital Físico)"/>
    <x v="10"/>
    <s v="2.2 Infraestructura y Servicios TIC adquiridos"/>
    <s v="2.2.1"/>
    <s v="2.2.1 Estrategia que contemple los dominios de acceso a cobertura, impacto de las herramientas, experiencia de usuario, trabajo colaborativo y grupos de valor objetivo diseñada e implementada."/>
    <s v="TRANSFORMACION DIGITAL DE LA RAMA JUDICIAL NACIONAL"/>
    <m/>
    <m/>
    <m/>
    <m/>
    <x v="6"/>
    <s v="CSJ-CO-L1256-64"/>
    <m/>
    <x v="57"/>
    <s v="Previsto"/>
    <n v="0"/>
    <n v="0"/>
    <d v="2023-07-25T00:00:00"/>
    <d v="2024-03-01T00:00:00"/>
    <d v="2024-03-01T00:00:00"/>
    <s v="A tiempo"/>
    <d v="2024-06-01T00:00:00"/>
    <d v="2024-06-01T00:00:00"/>
    <s v="A tiempo"/>
    <n v="92"/>
    <n v="125"/>
    <s v="Cumple"/>
    <d v="2024-07-15T00:00:00"/>
    <d v="2024-07-15T00:00:00"/>
    <n v="44"/>
    <d v="2024-12-31T00:00:00"/>
    <d v="2024-12-31T00:00:00"/>
    <n v="0"/>
    <n v="169"/>
    <s v="1Q24"/>
    <s v="Se adquiere a través del proyecto de plataforma tecnológica con recursos de la Rama para el periodo 2022-2023."/>
    <s v="Actualmente la necesidad se está cubriendo mediante la línea de nube privada._x000a_Posteriormente se analizará la necesidad basados en la evaluación del capacity planning._x000a_Puede requerir recursos más adelante (2024-2025)"/>
    <m/>
    <m/>
    <x v="0"/>
    <n v="0"/>
    <n v="0"/>
    <n v="0"/>
    <n v="0"/>
    <n v="0"/>
    <n v="0"/>
    <n v="0"/>
    <n v="1666666.6666666667"/>
    <n v="0"/>
    <s v="No"/>
    <s v="No"/>
    <s v="Rechazo"/>
    <s v="E"/>
    <m/>
    <m/>
    <m/>
    <m/>
    <x v="0"/>
    <x v="0"/>
    <x v="0"/>
    <m/>
    <m/>
    <m/>
    <m/>
    <m/>
    <x v="10"/>
    <m/>
    <m/>
    <m/>
    <m/>
    <m/>
    <m/>
    <m/>
    <m/>
    <m/>
    <m/>
    <m/>
    <m/>
    <m/>
    <m/>
    <m/>
    <m/>
    <m/>
    <m/>
    <m/>
    <m/>
    <m/>
    <m/>
    <m/>
  </r>
  <r>
    <n v="65"/>
    <x v="1"/>
    <s v="2. Fortalecimiento de los Servicios Digitales y Tecnología para la Justicia (Capital Físico)"/>
    <x v="10"/>
    <s v="2.2 Infraestructura y Servicios TIC adquiridos"/>
    <s v="2.2.1"/>
    <s v="2.2.1 Estrategia que contemple los dominios de acceso a cobertura, impacto de las herramientas, experiencia de usuario, trabajo colaborativo y grupos de valor objetivo diseñada e implementada."/>
    <s v="TRANSFORMACION DIGITAL DE LA RAMA JUDICIAL NACIONAL"/>
    <s v="4. Mejorar la capacidad institucional en la gestión judicial"/>
    <s v="1. Servicio de apoyo en la gestión Judicial"/>
    <s v="1.1 Mejorar la capacidad tecnológica"/>
    <s v="C-2701-0800-36-0-2701048-022"/>
    <x v="2"/>
    <s v="CSJ-CO-L1256-65"/>
    <n v="81155555"/>
    <x v="58"/>
    <s v="Previsto"/>
    <n v="109250.70323898454"/>
    <n v="109250.70323898454"/>
    <d v="2022-01-14T00:00:00"/>
    <d v="2022-04-18T00:00:00"/>
    <d v="2022-04-18T00:00:00"/>
    <s v="A tiempo"/>
    <d v="2022-05-16T00:00:00"/>
    <d v="2022-05-16T00:00:00"/>
    <s v="A tiempo"/>
    <n v="28"/>
    <n v="20"/>
    <s v="No cumple"/>
    <d v="2022-05-31T00:00:00"/>
    <d v="2022-05-31T00:00:00"/>
    <n v="15"/>
    <d v="2022-12-31T00:00:00"/>
    <d v="2022-12-31T00:00:00"/>
    <n v="0"/>
    <n v="214"/>
    <s v="3Q22"/>
    <m/>
    <m/>
    <m/>
    <m/>
    <x v="1"/>
    <n v="0.48780487804878048"/>
    <n v="191766960"/>
    <n v="0.51219512195121952"/>
    <n v="374402160"/>
    <n v="53293.025970236362"/>
    <n v="49133.220599538814"/>
    <n v="109250.70323898454"/>
    <n v="117000"/>
    <n v="0.93376669435029525"/>
    <s v="No"/>
    <s v="No"/>
    <s v="Requiere ajuste"/>
    <s v="A"/>
    <m/>
    <m/>
    <m/>
    <m/>
    <x v="0"/>
    <x v="0"/>
    <x v="0"/>
    <s v="PENDIENTE INVITAR"/>
    <s v="Se remitió a la UEP candidatos para invitación formal (06/06/2022)_x000a__x000a_Se remitió carpeta con las hojas de vida (Carlos Gómez) (01/06/2022)"/>
    <s v="NA"/>
    <m/>
    <m/>
    <x v="10"/>
    <d v="2022-04-07T00:00:00"/>
    <d v="2022-04-19T00:00:00"/>
    <m/>
    <m/>
    <m/>
    <m/>
    <m/>
    <m/>
    <m/>
    <m/>
    <m/>
    <m/>
    <m/>
    <m/>
    <m/>
    <m/>
    <m/>
    <m/>
    <m/>
    <m/>
    <m/>
    <m/>
    <m/>
  </r>
  <r>
    <n v="66"/>
    <x v="1"/>
    <s v="2. Fortalecimiento de los Servicios Digitales y Tecnología para la Justicia (Capital Físico)"/>
    <x v="10"/>
    <s v="2.2 Infraestructura y Servicios TIC adquiridos"/>
    <s v="2.2.1"/>
    <s v="2.2.1 Estrategia que contemple los dominios de acceso a cobertura, impacto de las herramientas, experiencia de usuario, trabajo colaborativo y grupos de valor objetivo diseñada e implementada."/>
    <s v="TRANSFORMACION DIGITAL DE LA RAMA JUDICIAL NACIONAL"/>
    <s v="4. Mejorar la capacidad institucional en la gestión judicial"/>
    <s v="1. Servicio de apoyo en la gestión Judicial"/>
    <s v="1.1 Mejorar la capacidad tecnológica"/>
    <s v="C-2701-0800-36-0-2701048-022"/>
    <x v="3"/>
    <s v="CSJ-CO-L1256-66"/>
    <s v="81131500; 80101507"/>
    <x v="59"/>
    <s v="Previsto"/>
    <n v="116720.16340822878"/>
    <n v="116720.16340822878"/>
    <d v="2021-11-12T00:00:00"/>
    <d v="2022-05-10T00:00:00"/>
    <d v="2022-05-10T00:00:00"/>
    <s v="A tiempo"/>
    <d v="2022-07-26T00:00:00"/>
    <d v="2022-07-26T00:00:00"/>
    <s v="A tiempo"/>
    <n v="77"/>
    <n v="60"/>
    <s v="No cumple"/>
    <d v="2022-08-15T00:00:00"/>
    <d v="2022-08-15T00:00:00"/>
    <n v="20"/>
    <d v="2022-12-31T00:00:00"/>
    <d v="2022-12-31T00:00:00"/>
    <n v="0"/>
    <n v="138"/>
    <s v="3Q22"/>
    <s v="Se distribuye en dos fases: i) La línea 66 en la vigencia 2022 y ii) la línea 108 en la vigencia 2023. Cambia el método de SBCC a SCC por el monto."/>
    <m/>
    <m/>
    <m/>
    <x v="11"/>
    <n v="1"/>
    <n v="0"/>
    <n v="0"/>
    <n v="400000000"/>
    <n v="116720.16340822878"/>
    <n v="0"/>
    <n v="116720.16340822878"/>
    <n v="100000"/>
    <n v="1.1672016340822877"/>
    <s v="No"/>
    <s v="No"/>
    <s v="Sin observaciones"/>
    <s v="C"/>
    <s v="    Responsable: Unidad de informática​_x000a__x000a_Apoyo: Carlos A. Gómez, Pedro Nel Corredor​"/>
    <s v="Alexander Aldana"/>
    <s v="Arquitecto de Software"/>
    <s v="Jorge Bejarano"/>
    <x v="2"/>
    <x v="1"/>
    <x v="14"/>
    <s v="PENDIENTE INICIAR "/>
    <s v="No se tiene certeza de que es? Carlos Ariel office 365 sesisibilización  _x000a_Pendiente reunión con Cendoj (Paula)"/>
    <m/>
    <m/>
    <m/>
    <x v="10"/>
    <m/>
    <m/>
    <m/>
    <m/>
    <m/>
    <m/>
    <m/>
    <m/>
    <m/>
    <m/>
    <m/>
    <m/>
    <m/>
    <m/>
    <m/>
    <m/>
    <m/>
    <m/>
    <m/>
    <m/>
    <m/>
    <m/>
    <m/>
  </r>
  <r>
    <n v="67"/>
    <x v="1"/>
    <s v="2. Fortalecimiento de los Servicios Digitales y Tecnología para la Justicia (Capital Físico)"/>
    <x v="3"/>
    <s v="2.3 Modelo de arquitectura empresarial diseñado e implementado"/>
    <s v="2.3.1"/>
    <s v="2.3.1 Modelo de arquitectura empresarial diseñado e implementado"/>
    <s v="TRANSFORMACION DIGITAL DE LA RAMA JUDICIAL NACIONAL"/>
    <m/>
    <m/>
    <m/>
    <m/>
    <x v="0"/>
    <s v="CSJ-CO-L1256-67"/>
    <m/>
    <x v="60"/>
    <s v="Proceso Cancelado"/>
    <n v="0"/>
    <n v="0"/>
    <d v="2021-11-28T00:00:00"/>
    <d v="2022-01-15T00:00:00"/>
    <d v="2022-01-15T00:00:00"/>
    <s v="A tiempo"/>
    <d v="2022-06-30T00:00:00"/>
    <d v="2022-06-30T00:00:00"/>
    <s v="A tiempo"/>
    <n v="166"/>
    <n v="145"/>
    <s v="No cumple"/>
    <d v="2022-07-15T00:00:00"/>
    <d v="2022-07-15T00:00:00"/>
    <n v="15"/>
    <d v="2023-12-31T00:00:00"/>
    <d v="2023-12-31T00:00:00"/>
    <n v="0"/>
    <n v="534"/>
    <s v="3Q22"/>
    <s v="Se propone fusionar las líneas 16, 67 y los recursos destinados a la herramienta de arquitectura empresarial de la línea 42 en dos contrataciones por fases: i) la línea 103 para la vigencia 2022; y ii) línea 104 para la vigencia 2023."/>
    <s v="El alcance de la consultoría de arquitectura empresarial puede incluir el diagnóstico y análisis de las capacidades operativas para la gestión operativa del SJ y es recomendable que se incluya aquí la adquisición de las herramientas."/>
    <m/>
    <m/>
    <x v="0"/>
    <n v="0"/>
    <n v="0"/>
    <n v="0"/>
    <n v="0"/>
    <n v="0"/>
    <n v="0"/>
    <n v="0"/>
    <s v="(USD 3000000)"/>
    <s v=""/>
    <s v="No"/>
    <s v="No"/>
    <s v="Cancelado"/>
    <s v="F"/>
    <m/>
    <m/>
    <m/>
    <m/>
    <x v="0"/>
    <x v="0"/>
    <x v="0"/>
    <m/>
    <m/>
    <m/>
    <m/>
    <m/>
    <x v="3"/>
    <m/>
    <m/>
    <m/>
    <m/>
    <m/>
    <m/>
    <m/>
    <m/>
    <m/>
    <m/>
    <m/>
    <m/>
    <m/>
    <m/>
    <m/>
    <m/>
    <m/>
    <m/>
    <m/>
    <m/>
    <m/>
    <m/>
    <m/>
  </r>
  <r>
    <n v="68"/>
    <x v="1"/>
    <s v="2. Fortalecimiento de los Servicios Digitales y Tecnología para la Justicia (Capital Físico)"/>
    <x v="11"/>
    <s v="2.4 Modelo de interoperabilidad e integración diseñado e implementado"/>
    <s v="2.4.1"/>
    <s v="2.4.1 Modelo de integración e interoperabilidad diseñado."/>
    <s v="TRANSFORMACION DIGITAL DE LA RAMA JUDICIAL NACIONAL"/>
    <s v="4. Mejorar la capacidad institucional en la gestión judicial"/>
    <s v="1. Servicio de apoyo en la gestión Judicial"/>
    <s v="1.1 Mejorar la capacidad tecnológica"/>
    <s v="C-2701-0800-36-0-2701048-022"/>
    <x v="2"/>
    <s v="CSJ-CO-L1256-68"/>
    <n v="81155555"/>
    <x v="61"/>
    <s v="Previsto"/>
    <n v="109250.70323898454"/>
    <n v="109250.70323898454"/>
    <d v="2022-01-14T00:00:00"/>
    <d v="2022-04-18T00:00:00"/>
    <d v="2022-04-18T00:00:00"/>
    <s v="A tiempo"/>
    <d v="2022-05-16T00:00:00"/>
    <d v="2022-05-16T00:00:00"/>
    <s v="A tiempo"/>
    <n v="28"/>
    <n v="20"/>
    <s v="No cumple"/>
    <d v="2022-05-31T00:00:00"/>
    <d v="2022-05-31T00:00:00"/>
    <n v="15"/>
    <d v="2022-12-31T00:00:00"/>
    <d v="2022-12-31T00:00:00"/>
    <n v="0"/>
    <n v="214"/>
    <s v="3Q22"/>
    <m/>
    <m/>
    <m/>
    <m/>
    <x v="1"/>
    <n v="0.48780487804878048"/>
    <n v="191766960"/>
    <n v="0.51219512195121952"/>
    <n v="374402160"/>
    <n v="53293.025970236362"/>
    <n v="49133.220599538814"/>
    <n v="109250.70323898454"/>
    <n v="117000"/>
    <n v="0.93376669435029525"/>
    <s v="No"/>
    <s v="No"/>
    <s v="Requiere ajuste"/>
    <s v="A"/>
    <m/>
    <m/>
    <m/>
    <m/>
    <x v="0"/>
    <x v="0"/>
    <x v="0"/>
    <s v="PENDIENTE INICIAR PROCESO UEP (FASE 3)"/>
    <s v="FASE 3"/>
    <s v="NA"/>
    <m/>
    <m/>
    <x v="11"/>
    <d v="2022-04-07T00:00:00"/>
    <d v="2022-04-19T00:00:00"/>
    <m/>
    <m/>
    <m/>
    <m/>
    <m/>
    <m/>
    <m/>
    <m/>
    <m/>
    <m/>
    <m/>
    <m/>
    <m/>
    <m/>
    <m/>
    <m/>
    <m/>
    <m/>
    <m/>
    <m/>
    <m/>
  </r>
  <r>
    <n v="69"/>
    <x v="1"/>
    <s v="2. Fortalecimiento de los Servicios Digitales y Tecnología para la Justicia (Capital Físico)"/>
    <x v="11"/>
    <s v="2.4 Modelo de interoperabilidad e integración diseñado e implementado"/>
    <s v="2.4.1"/>
    <s v="2.4.1 Modelo de integración e interoperabilidad diseñado."/>
    <s v="TRANSFORMACION DIGITAL DE LA RAMA JUDICIAL NACIONAL"/>
    <m/>
    <m/>
    <m/>
    <m/>
    <x v="0"/>
    <s v="CSJ-CO-L1256-69"/>
    <m/>
    <x v="62"/>
    <s v="Previsto"/>
    <n v="0"/>
    <n v="0"/>
    <d v="2023-07-14T00:00:00"/>
    <d v="2024-03-01T00:00:00"/>
    <d v="2024-03-01T00:00:00"/>
    <s v="A tiempo"/>
    <d v="2024-06-01T00:00:00"/>
    <d v="2024-06-01T00:00:00"/>
    <s v="A tiempo"/>
    <n v="92"/>
    <n v="125"/>
    <s v="Cumple"/>
    <d v="2024-07-15T00:00:00"/>
    <d v="2024-07-15T00:00:00"/>
    <n v="44"/>
    <d v="2024-12-31T00:00:00"/>
    <d v="2024-12-31T00:00:00"/>
    <n v="0"/>
    <n v="169"/>
    <s v="1Q24"/>
    <s v="La Rama cubrirá esta necesidad con recursos de la Nación en el año 2022 y 2023."/>
    <m/>
    <m/>
    <m/>
    <x v="0"/>
    <n v="0"/>
    <n v="0"/>
    <n v="0"/>
    <n v="0"/>
    <n v="0"/>
    <n v="0"/>
    <n v="0"/>
    <n v="500000"/>
    <n v="0"/>
    <s v="Sí"/>
    <s v="No"/>
    <s v="Sin observaciones"/>
    <s v="E"/>
    <m/>
    <m/>
    <m/>
    <m/>
    <x v="0"/>
    <x v="0"/>
    <x v="0"/>
    <m/>
    <m/>
    <m/>
    <m/>
    <m/>
    <x v="11"/>
    <m/>
    <m/>
    <m/>
    <m/>
    <m/>
    <m/>
    <m/>
    <m/>
    <m/>
    <m/>
    <m/>
    <m/>
    <m/>
    <m/>
    <m/>
    <m/>
    <m/>
    <m/>
    <m/>
    <m/>
    <m/>
    <m/>
    <m/>
  </r>
  <r>
    <n v="70"/>
    <x v="1"/>
    <s v="2. Fortalecimiento de los Servicios Digitales y Tecnología para la Justicia (Capital Físico)"/>
    <x v="11"/>
    <s v="2.4 Modelo de interoperabilidad e integración diseñado e implementado"/>
    <s v="2.4.1"/>
    <s v="2.4.1 Modelo de integración e interoperabilidad diseñado."/>
    <s v="TRANSFORMACION DIGITAL DE LA RAMA JUDICIAL NACIONAL"/>
    <s v="3. Incrementar la eficiencia en la gestión judicial"/>
    <s v="1. Servicio de información de procesos judiciales_x000a_actualizados"/>
    <s v="1.1 Implementar fase de transición"/>
    <s v="C-2701-0800-36-0-2701052-022"/>
    <x v="6"/>
    <s v="CSJ-CO-L1256-70"/>
    <n v="80101703"/>
    <x v="63"/>
    <s v="Previsto"/>
    <n v="1588853.2243945142"/>
    <n v="1588853.2243945142"/>
    <d v="2022-05-11T00:00:00"/>
    <d v="2022-07-17T00:00:00"/>
    <d v="2022-07-17T00:00:00"/>
    <s v="A tiempo"/>
    <d v="2022-10-07T00:00:00"/>
    <d v="2022-10-07T00:00:00"/>
    <s v="A tiempo"/>
    <n v="82"/>
    <n v="175"/>
    <s v="Cumple"/>
    <d v="2022-11-01T00:00:00"/>
    <d v="2022-11-01T00:00:00"/>
    <n v="25"/>
    <d v="2023-12-31T00:00:00"/>
    <d v="2023-12-31T00:00:00"/>
    <n v="0"/>
    <n v="425"/>
    <s v="4Q22"/>
    <s v="Se distribuye en: i) Línea 70 para la adquisición de servicios y ii) la línea 116 para la auditoría. Se trata de un contrato con vigencias futuras. Incluye el periodo noviembre-diciembre 2022 y el 2023."/>
    <m/>
    <m/>
    <m/>
    <x v="16"/>
    <n v="6.4279155188246104E-2"/>
    <n v="5095000000"/>
    <n v="0.93572084481175388"/>
    <n v="5445000000"/>
    <n v="102130.14298220018"/>
    <n v="1305406.0978734307"/>
    <n v="1588853.2243945142"/>
    <n v="1818181.8181818179"/>
    <n v="0.87386927341698295"/>
    <s v="Sí"/>
    <s v="Sí"/>
    <s v="Sin observaciones"/>
    <s v="C"/>
    <s v="    Carlos Andrés Gómez​_x000a_    Armando Rodríguez​_x000a_    Yensi Castellanos​"/>
    <s v="Diego Rocha"/>
    <s v="Analista para apoyo a integraciones e interoperabilidad_x000a_Apoya Arquitecto de Software"/>
    <s v="Jorge Bejarano"/>
    <x v="2"/>
    <x v="2"/>
    <x v="5"/>
    <s v="VIGENCIAS FUTURAS"/>
    <m/>
    <m/>
    <m/>
    <m/>
    <x v="11"/>
    <m/>
    <m/>
    <m/>
    <m/>
    <m/>
    <m/>
    <m/>
    <m/>
    <m/>
    <m/>
    <m/>
    <m/>
    <m/>
    <m/>
    <m/>
    <m/>
    <m/>
    <m/>
    <m/>
    <m/>
    <m/>
    <m/>
    <m/>
  </r>
  <r>
    <n v="71"/>
    <x v="1"/>
    <s v="2. Fortalecimiento de los Servicios Digitales y Tecnología para la Justicia (Capital Físico)"/>
    <x v="1"/>
    <s v="2.1 Expediente digital a través de módulos y funcionalidades diseñado e implementado"/>
    <s v="2.1.1"/>
    <s v="2.1.1 Estrategia para la gestión y preservación documental de contenidos asociados a expedientes electrónicos e híbridos actualizada e implementada."/>
    <s v="TRANSFORMACION DIGITAL DE LA RAMA JUDICIAL NACIONAL"/>
    <s v="4. Mejorar la capacidad institucional en la gestión judicial"/>
    <s v="1. Servicio de apoyo en la gestión Judicial"/>
    <s v="1.1 Mejorar la capacidad tecnológica"/>
    <s v="C-2701-0800-36-0-2701048-022"/>
    <x v="2"/>
    <s v="CSJ-CO-L1256-71"/>
    <n v="80101500"/>
    <x v="64"/>
    <s v="Previsto"/>
    <n v="109250.70323898454"/>
    <n v="109250.70323898454"/>
    <d v="2022-01-14T00:00:00"/>
    <d v="2022-04-18T00:00:00"/>
    <d v="2022-04-18T00:00:00"/>
    <s v="A tiempo"/>
    <d v="2022-05-16T00:00:00"/>
    <d v="2022-05-16T00:00:00"/>
    <s v="A tiempo"/>
    <n v="28"/>
    <n v="20"/>
    <s v="No cumple"/>
    <d v="2022-05-31T00:00:00"/>
    <d v="2022-05-31T00:00:00"/>
    <n v="15"/>
    <d v="2022-12-31T00:00:00"/>
    <d v="2022-12-31T00:00:00"/>
    <n v="0"/>
    <n v="214"/>
    <s v="3Q22"/>
    <m/>
    <m/>
    <m/>
    <m/>
    <x v="1"/>
    <n v="0.48780487804878048"/>
    <n v="191766960"/>
    <n v="0.51219512195121952"/>
    <n v="374402160"/>
    <n v="53293.025970236362"/>
    <n v="49133.220599538814"/>
    <n v="109250.70323898454"/>
    <n v="117000"/>
    <n v="0.93376669435029525"/>
    <s v="No"/>
    <s v="No"/>
    <s v="Requiere ajuste"/>
    <s v="A"/>
    <m/>
    <m/>
    <m/>
    <m/>
    <x v="0"/>
    <x v="0"/>
    <x v="0"/>
    <s v="EN NOB BID"/>
    <s v="Se remitió al BID para NOB la evaluación de las hojas de vida el 1/6/22"/>
    <s v="NA"/>
    <d v="2022-05-11T00:00:00"/>
    <d v="2022-05-16T00:00:00"/>
    <x v="1"/>
    <d v="2022-04-07T00:00:00"/>
    <d v="2022-04-19T00:00:00"/>
    <d v="2021-06-01T00:00:00"/>
    <m/>
    <m/>
    <m/>
    <m/>
    <m/>
    <m/>
    <m/>
    <m/>
    <m/>
    <m/>
    <m/>
    <m/>
    <m/>
    <m/>
    <m/>
    <m/>
    <m/>
    <m/>
    <m/>
    <m/>
  </r>
  <r>
    <n v="72"/>
    <x v="1"/>
    <s v="2. Fortalecimiento de los Servicios Digitales y Tecnología para la Justicia (Capital Físico)"/>
    <x v="1"/>
    <s v="2.1 Expediente digital a través de módulos y funcionalidades diseñado e implementado"/>
    <s v="2.1.1"/>
    <s v="2.1.1 Estrategia para la gestión y preservación documental de contenidos asociados a expedientes electrónicos e híbridos actualizada e implementada."/>
    <s v="TRANSFORMACION DIGITAL DE LA RAMA JUDICIAL NACIONAL"/>
    <s v="4. Mejorar la capacidad institucional en la gestión judicial"/>
    <s v="1. Servicio de apoyo en la gestión Judicial"/>
    <s v="1.1 Mejorar la capacidad tecnológica"/>
    <s v="C-2701-0800-36-0-2701048-022"/>
    <x v="2"/>
    <s v="CSJ-CO-L1256-72"/>
    <n v="80101500"/>
    <x v="65"/>
    <s v="Previsto"/>
    <n v="109250.70323898454"/>
    <n v="109250.70323898454"/>
    <d v="2022-01-14T00:00:00"/>
    <d v="2022-04-18T00:00:00"/>
    <d v="2022-04-18T00:00:00"/>
    <s v="A tiempo"/>
    <d v="2022-05-16T00:00:00"/>
    <d v="2022-05-16T00:00:00"/>
    <s v="A tiempo"/>
    <n v="28"/>
    <n v="20"/>
    <s v="No cumple"/>
    <d v="2022-05-31T00:00:00"/>
    <d v="2022-05-31T00:00:00"/>
    <n v="15"/>
    <d v="2022-12-31T00:00:00"/>
    <d v="2022-12-31T00:00:00"/>
    <n v="0"/>
    <n v="214"/>
    <s v="3Q22"/>
    <m/>
    <m/>
    <m/>
    <m/>
    <x v="1"/>
    <n v="0.48780487804878048"/>
    <n v="191766960"/>
    <n v="0.51219512195121952"/>
    <n v="374402160"/>
    <n v="53293.025970236362"/>
    <n v="49133.220599538814"/>
    <n v="109250.70323898454"/>
    <n v="117000"/>
    <n v="0.93376669435029525"/>
    <s v="No"/>
    <s v="No"/>
    <s v="Requiere ajuste"/>
    <s v="A"/>
    <m/>
    <m/>
    <m/>
    <m/>
    <x v="0"/>
    <x v="0"/>
    <x v="0"/>
    <s v="PENDIENTE INICIAR PROCESO UEP (FASE 3)"/>
    <s v="FASE 3"/>
    <s v="NA"/>
    <m/>
    <m/>
    <x v="1"/>
    <d v="2022-04-07T00:00:00"/>
    <d v="2022-04-19T00:00:00"/>
    <m/>
    <m/>
    <m/>
    <m/>
    <m/>
    <m/>
    <m/>
    <m/>
    <m/>
    <m/>
    <m/>
    <m/>
    <m/>
    <m/>
    <m/>
    <m/>
    <m/>
    <m/>
    <m/>
    <m/>
    <m/>
  </r>
  <r>
    <n v="73"/>
    <x v="1"/>
    <s v="2. Fortalecimiento de los Servicios Digitales y Tecnología para la Justicia (Capital Físico)"/>
    <x v="12"/>
    <s v="2.5 Servicios para el sistema de justicia oral diseñados e implementados"/>
    <s v="2.5.1"/>
    <s v="2.5.1 Modelo de administración, captura, almacenamiento y preservación de la información asociada al sistema de justicia oral diseñado."/>
    <s v="FORTALECIMIENTO DE LA PLATAFORMA PARA LA GESTIÓN TECNOLÓGICA NACIONAL"/>
    <m/>
    <m/>
    <m/>
    <m/>
    <x v="6"/>
    <s v="CSJ-CO-L1256-73"/>
    <m/>
    <x v="66"/>
    <s v="Proceso Cancelado"/>
    <n v="0"/>
    <n v="0"/>
    <d v="2022-01-08T00:00:00"/>
    <d v="2022-01-15T00:00:00"/>
    <d v="2022-01-15T00:00:00"/>
    <s v="A tiempo"/>
    <d v="2022-07-31T00:00:00"/>
    <d v="2022-07-31T00:00:00"/>
    <s v="A tiempo"/>
    <n v="197"/>
    <n v="175"/>
    <s v="No cumple"/>
    <d v="2022-08-15T00:00:00"/>
    <d v="2022-08-15T00:00:00"/>
    <n v="15"/>
    <d v="2021-12-31T00:00:00"/>
    <d v="2021-12-31T00:00:00"/>
    <n v="0"/>
    <n v="-227"/>
    <s v="3Q22"/>
    <s v="Se fusionan las líneas 73 y 82 y se distribuyen en dos fases i) línea 109 en la vigencia 2022 y línea 110 en la vigencia 2023."/>
    <s v="Las dos líneas corresponden a software y equipos propios del sistema oral que incluye audiencias. Las dos líneas aportan al mismo producto."/>
    <m/>
    <m/>
    <x v="0"/>
    <n v="0"/>
    <n v="0"/>
    <n v="0"/>
    <n v="0"/>
    <n v="0"/>
    <n v="0"/>
    <n v="0"/>
    <s v="(USD 2.950.000)"/>
    <s v=""/>
    <s v="No"/>
    <s v="No"/>
    <s v="Cancelado"/>
    <s v="F"/>
    <m/>
    <m/>
    <m/>
    <m/>
    <x v="0"/>
    <x v="0"/>
    <x v="0"/>
    <m/>
    <m/>
    <m/>
    <m/>
    <m/>
    <x v="12"/>
    <m/>
    <m/>
    <m/>
    <m/>
    <m/>
    <m/>
    <m/>
    <m/>
    <m/>
    <m/>
    <m/>
    <m/>
    <m/>
    <m/>
    <m/>
    <m/>
    <m/>
    <m/>
    <m/>
    <m/>
    <m/>
    <m/>
    <m/>
  </r>
  <r>
    <n v="74"/>
    <x v="1"/>
    <s v="2. Fortalecimiento de los Servicios Digitales y Tecnología para la Justicia (Capital Físico)"/>
    <x v="13"/>
    <s v="2.6 Estrategia de despliegue de soluciones diseñada y ejecutadas"/>
    <s v="2.6.1"/>
    <s v="2.6.1 Modelo de identificación de oportunidades de innovación e implementación de mejoras diseñado."/>
    <s v="TRANSFORMACION DIGITAL DE LA RAMA JUDICIAL NACIONAL"/>
    <s v="4. Mejorar la capacidad institucional en la gestión judicial"/>
    <s v="1. Servicio de apoyo en la gestión Judicial"/>
    <s v="1.1 Mejorar la capacidad tecnológica"/>
    <s v="C-2701-0800-36-0-2701048-022"/>
    <x v="3"/>
    <s v="CSJ-CO-L1256-74"/>
    <s v="81131500; 80101507"/>
    <x v="67"/>
    <s v="Previsto"/>
    <n v="210096.29413481179"/>
    <n v="210096.29413481179"/>
    <d v="2022-01-12T00:00:00"/>
    <d v="2022-04-10T00:00:00"/>
    <d v="2022-04-10T00:00:00"/>
    <s v="A tiempo"/>
    <d v="2022-06-11T00:00:00"/>
    <d v="2022-06-11T00:00:00"/>
    <s v="A tiempo"/>
    <n v="62"/>
    <n v="60"/>
    <s v="No cumple"/>
    <d v="2022-07-01T00:00:00"/>
    <d v="2022-07-01T00:00:00"/>
    <n v="20"/>
    <d v="2022-12-31T00:00:00"/>
    <d v="2022-12-31T00:00:00"/>
    <n v="0"/>
    <n v="183"/>
    <s v="3Q22"/>
    <s v="Se distribuye en fases: i) línea 74 en la vigencia 2022 y ii) línea 111 en la vigencia 2023. Cambia el método de SBCC a SCC por el monto."/>
    <m/>
    <m/>
    <m/>
    <x v="17"/>
    <n v="1"/>
    <n v="0"/>
    <n v="0"/>
    <n v="720000000"/>
    <n v="210096.29413481179"/>
    <n v="0"/>
    <n v="210096.29413481179"/>
    <n v="200000"/>
    <n v="1.0504814706740588"/>
    <s v="No"/>
    <s v="No"/>
    <s v="Sin observaciones"/>
    <s v="C"/>
    <s v="    Responsable: GEP, GTP, Carlos Andrés Gómez​_x000a_    Apoyo: CENDOJ, UDAE Altas Cortes, GGP​"/>
    <s v="Alexander Aldana"/>
    <s v="Arquitecto empresarial"/>
    <s v="Elizabeth Arciniegas"/>
    <x v="1"/>
    <x v="0"/>
    <x v="15"/>
    <s v="PENDIENTE RESPONSABLES TÉCNICO"/>
    <m/>
    <m/>
    <m/>
    <m/>
    <x v="13"/>
    <m/>
    <m/>
    <m/>
    <m/>
    <m/>
    <m/>
    <m/>
    <m/>
    <m/>
    <m/>
    <m/>
    <m/>
    <m/>
    <m/>
    <m/>
    <m/>
    <m/>
    <m/>
    <m/>
    <m/>
    <m/>
    <m/>
    <m/>
  </r>
  <r>
    <n v="75"/>
    <x v="2"/>
    <s v="3. Fortalecimiento del Entorno y la Cultura Digital (Capital Humano)"/>
    <x v="14"/>
    <s v="3.1 Estrategia de gestión del cambio y las comunicaciones diseñada, desarrollada e implementada"/>
    <s v="3.1.1"/>
    <s v="3.1.1 Estrategia de gestión del cambio que incluya los dominios de sensibilización, comunicación, formación, fomento de cultura digital, liderazgo, y víctimas de delitos de género diseñada."/>
    <s v="TRANSFORMACION DIGITAL DE LA RAMA JUDICIAL NACIONAL"/>
    <m/>
    <m/>
    <m/>
    <m/>
    <x v="0"/>
    <s v="CSJ-CO-L1256-75"/>
    <m/>
    <x v="68"/>
    <s v="Previsto"/>
    <n v="769241.6724252773"/>
    <n v="769241.6724252773"/>
    <d v="2022-07-31T00:00:00"/>
    <d v="2022-12-25T00:00:00"/>
    <d v="2022-12-25T00:00:00"/>
    <s v="A tiempo"/>
    <d v="2023-03-12T00:00:00"/>
    <d v="2023-03-12T00:00:00"/>
    <s v="A tiempo"/>
    <n v="77"/>
    <n v="145"/>
    <s v="Cumple"/>
    <d v="2023-04-01T00:00:00"/>
    <d v="2023-04-01T00:00:00"/>
    <n v="20"/>
    <d v="2023-12-31T00:00:00"/>
    <d v="2023-12-31T00:00:00"/>
    <n v="0"/>
    <n v="274"/>
    <s v="1Q23"/>
    <s v="Está financiado con recursos de la Nación la vigencia 2022."/>
    <m/>
    <m/>
    <m/>
    <x v="0"/>
    <n v="0"/>
    <n v="2636191211.4014254"/>
    <n v="1"/>
    <n v="2636191211.4014254"/>
    <n v="0"/>
    <n v="769241.6724252773"/>
    <n v="769241.6724252773"/>
    <n v="639000"/>
    <n v="1.2038210836076326"/>
    <s v="No"/>
    <s v="No"/>
    <s v="Sin observaciones"/>
    <s v="A"/>
    <m/>
    <m/>
    <s v="Especialista en servicios al usuario"/>
    <m/>
    <x v="0"/>
    <x v="0"/>
    <x v="0"/>
    <m/>
    <m/>
    <m/>
    <m/>
    <m/>
    <x v="14"/>
    <m/>
    <m/>
    <m/>
    <m/>
    <m/>
    <m/>
    <m/>
    <m/>
    <m/>
    <m/>
    <m/>
    <m/>
    <m/>
    <m/>
    <m/>
    <m/>
    <m/>
    <m/>
    <m/>
    <m/>
    <m/>
    <m/>
    <m/>
  </r>
  <r>
    <n v="76"/>
    <x v="2"/>
    <s v="3. Fortalecimiento del Entorno y la Cultura Digital (Capital Humano)"/>
    <x v="14"/>
    <s v="3.1 Estrategia de gestión del cambio y las comunicaciones diseñada, desarrollada e implementada"/>
    <s v="3.1.1"/>
    <s v="3.1.1 Estrategia de gestión del cambio que incluya los dominios de sensibilización, comunicación, formación, fomento de cultura digital, liderazgo, y víctimas de delitos de género diseñada."/>
    <s v="TRANSFORMACION DIGITAL DE LA RAMA JUDICIAL NACIONAL"/>
    <m/>
    <m/>
    <m/>
    <m/>
    <x v="3"/>
    <s v="CSJ-CO-L1256-76"/>
    <m/>
    <x v="69"/>
    <s v="Previsto"/>
    <n v="175080.24511234317"/>
    <n v="175080.24511234317"/>
    <d v="2022-11-12T00:00:00"/>
    <d v="2022-12-25T00:00:00"/>
    <d v="2022-12-25T00:00:00"/>
    <s v="A tiempo"/>
    <d v="2023-03-12T00:00:00"/>
    <d v="2023-03-12T00:00:00"/>
    <s v="A tiempo"/>
    <n v="77"/>
    <n v="60"/>
    <s v="No cumple"/>
    <d v="2023-04-01T00:00:00"/>
    <d v="2023-04-01T00:00:00"/>
    <n v="20"/>
    <d v="2023-12-31T00:00:00"/>
    <d v="2023-12-31T00:00:00"/>
    <n v="0"/>
    <n v="274"/>
    <s v="2Q23"/>
    <s v="Cambia el método de SBCC a SCC por el monto."/>
    <m/>
    <m/>
    <m/>
    <x v="0"/>
    <n v="0"/>
    <n v="600000000"/>
    <n v="1"/>
    <n v="600000000"/>
    <n v="0"/>
    <n v="175080.24511234317"/>
    <n v="175080.24511234317"/>
    <n v="166666.66666666666"/>
    <n v="1.0504814706740591"/>
    <s v="No"/>
    <s v="No"/>
    <s v="Sin observaciones"/>
    <s v="C"/>
    <m/>
    <m/>
    <s v="Especialista en servicios al usuario"/>
    <m/>
    <x v="0"/>
    <x v="0"/>
    <x v="0"/>
    <m/>
    <m/>
    <m/>
    <m/>
    <m/>
    <x v="14"/>
    <m/>
    <m/>
    <m/>
    <m/>
    <m/>
    <m/>
    <m/>
    <m/>
    <m/>
    <m/>
    <m/>
    <m/>
    <m/>
    <m/>
    <m/>
    <m/>
    <m/>
    <m/>
    <m/>
    <m/>
    <m/>
    <m/>
    <m/>
  </r>
  <r>
    <n v="77"/>
    <x v="2"/>
    <s v="3. Fortalecimiento del Entorno y la Cultura Digital (Capital Humano)"/>
    <x v="14"/>
    <s v="3.1 Estrategia de gestión del cambio y las comunicaciones diseñada, desarrollada e implementada"/>
    <s v="3.1.2"/>
    <s v="3.1.2 Estrategia de comunicaciones interna y externa con énfasis en los contenidos de la transformación digital del sistema de justicia diseñada."/>
    <s v="TRANSFORMACION DIGITAL DE LA RAMA JUDICIAL NACIONAL"/>
    <m/>
    <m/>
    <m/>
    <m/>
    <x v="0"/>
    <s v="CSJ-CO-L1256-77"/>
    <m/>
    <x v="70"/>
    <s v="Previsto"/>
    <n v="751184.35617116268"/>
    <n v="751184.35617116268"/>
    <d v="2022-09-28T00:00:00"/>
    <d v="2023-12-25T00:00:00"/>
    <d v="2023-12-25T00:00:00"/>
    <s v="A tiempo"/>
    <d v="2023-03-12T00:00:00"/>
    <d v="2023-03-12T00:00:00"/>
    <s v="A tiempo"/>
    <n v="-288"/>
    <n v="145"/>
    <s v="Cumple"/>
    <d v="2023-04-01T00:00:00"/>
    <d v="2023-04-01T00:00:00"/>
    <n v="20"/>
    <d v="2023-12-31T00:00:00"/>
    <d v="2023-12-31T00:00:00"/>
    <n v="0"/>
    <n v="274"/>
    <s v="1Q23"/>
    <s v="Está financiado con recursos de la Nación la vigencia 2022."/>
    <m/>
    <m/>
    <m/>
    <x v="0"/>
    <n v="0"/>
    <n v="2574308788.5985746"/>
    <n v="1"/>
    <n v="2574308788.5985746"/>
    <n v="0"/>
    <n v="751184.35617116268"/>
    <n v="751184.35617116268"/>
    <n v="624000"/>
    <n v="1.2038210836076324"/>
    <s v="No"/>
    <s v="No"/>
    <s v="Sin observaciones"/>
    <s v="A"/>
    <m/>
    <m/>
    <s v="Especialista en servicios al usuario"/>
    <m/>
    <x v="0"/>
    <x v="0"/>
    <x v="0"/>
    <m/>
    <m/>
    <m/>
    <m/>
    <m/>
    <x v="14"/>
    <m/>
    <m/>
    <m/>
    <m/>
    <m/>
    <m/>
    <m/>
    <m/>
    <m/>
    <m/>
    <m/>
    <m/>
    <m/>
    <m/>
    <m/>
    <m/>
    <m/>
    <m/>
    <m/>
    <m/>
    <m/>
    <m/>
    <m/>
  </r>
  <r>
    <n v="78"/>
    <x v="2"/>
    <s v="3. Fortalecimiento del Entorno y la Cultura Digital (Capital Humano)"/>
    <x v="15"/>
    <s v="3.2 Servicios de apoyo a la transformación digital del SJ diseñados e implementados"/>
    <s v="3.2.1"/>
    <s v="3.2.1 Modelo optimizado de la mesa de servicio que apalanque la mesa de ayuda de la Rama Judicial diseñado."/>
    <s v="TRANSFORMACION DIGITAL DE LA RAMA JUDICIAL NACIONAL"/>
    <m/>
    <m/>
    <m/>
    <m/>
    <x v="3"/>
    <s v="CSJ-CO-L1256-78"/>
    <m/>
    <x v="71"/>
    <s v="Previsto"/>
    <n v="252115.55296177414"/>
    <n v="252115.55296177414"/>
    <d v="2022-10-13T00:00:00"/>
    <d v="2023-02-09T00:00:00"/>
    <d v="2023-02-09T00:00:00"/>
    <s v="A tiempo"/>
    <d v="2023-04-12T00:00:00"/>
    <d v="2023-04-12T00:00:00"/>
    <s v="A tiempo"/>
    <n v="62"/>
    <n v="60"/>
    <s v="No cumple"/>
    <d v="2023-05-02T00:00:00"/>
    <d v="2023-05-02T00:00:00"/>
    <n v="20"/>
    <d v="2023-12-31T00:00:00"/>
    <d v="2023-12-31T00:00:00"/>
    <n v="0"/>
    <n v="243"/>
    <s v="2Q23"/>
    <s v="Se ajustó el monto debido a la disponibilidad de recursos. Cambia el método."/>
    <s v="Pendiente reunión con área encargada. La Rama tiene la inquietud respecto de si este diseño puede coexistir con el modelo actual de soporte. Existen estudios precedentes (RAS) y políticas acerca de la atención de los usuarios internos y externos. Examinar si se puede construir internamente."/>
    <m/>
    <m/>
    <x v="0"/>
    <n v="0"/>
    <n v="864000000"/>
    <n v="1"/>
    <n v="864000000"/>
    <n v="0"/>
    <n v="252115.55296177414"/>
    <n v="252115.55296177414"/>
    <n v="300000"/>
    <n v="0.84038517653924716"/>
    <s v="No"/>
    <s v="No"/>
    <s v="Sin observaciones"/>
    <s v="C"/>
    <m/>
    <m/>
    <s v="Analista de procesos 2"/>
    <m/>
    <x v="0"/>
    <x v="0"/>
    <x v="0"/>
    <m/>
    <m/>
    <m/>
    <m/>
    <m/>
    <x v="15"/>
    <m/>
    <m/>
    <m/>
    <m/>
    <m/>
    <m/>
    <m/>
    <m/>
    <m/>
    <m/>
    <m/>
    <m/>
    <m/>
    <m/>
    <m/>
    <m/>
    <m/>
    <m/>
    <m/>
    <m/>
    <m/>
    <m/>
    <m/>
  </r>
  <r>
    <n v="79"/>
    <x v="2"/>
    <s v="3. Fortalecimiento del Entorno y la Cultura Digital (Capital Humano)"/>
    <x v="16"/>
    <s v="3.3 Modelo de servicio al ciudadano diseñado, desarrollado e implementado"/>
    <s v="3.3.1"/>
    <s v="3.3.1 Modelo de servicio al ciudadano diseñado."/>
    <s v="TRANSFORMACION DIGITAL DE LA RAMA JUDICIAL NACIONAL"/>
    <s v="1. Facilitar el acceso al ciudadano a los servicios judiciales"/>
    <s v="2. Servicio de gestión digital de procesos judiciales digitales"/>
    <s v="1.1 Fortalecer los servicios en los territorios"/>
    <s v="C-2701-0800-36-0-2701047-023"/>
    <x v="3"/>
    <s v="CSJ-CO-L1256-79"/>
    <n v="81131500"/>
    <x v="72"/>
    <s v="Previsto"/>
    <n v="131310.18383425736"/>
    <n v="131310.18383425736"/>
    <d v="2022-02-10T00:00:00"/>
    <d v="2022-05-14T00:00:00"/>
    <d v="2022-05-14T00:00:00"/>
    <s v="A tiempo"/>
    <d v="2022-07-15T00:00:00"/>
    <d v="2022-07-15T00:00:00"/>
    <s v="A tiempo"/>
    <n v="62"/>
    <n v="60"/>
    <s v="No cumple"/>
    <d v="2022-07-30T00:00:00"/>
    <d v="2022-07-30T00:00:00"/>
    <n v="15"/>
    <d v="2022-12-31T00:00:00"/>
    <d v="2022-12-31T00:00:00"/>
    <n v="0"/>
    <n v="154"/>
    <s v="3Q22"/>
    <s v="Se distribuye en dos fases: i) línea 79 en 2022 y ii) línea  112 en 2023."/>
    <m/>
    <m/>
    <m/>
    <x v="18"/>
    <n v="1"/>
    <n v="0"/>
    <n v="0"/>
    <n v="450000000"/>
    <n v="131310.18383425736"/>
    <n v="0"/>
    <n v="131310.18383425736"/>
    <n v="208333.33333333349"/>
    <n v="0.63028888240443481"/>
    <s v="No"/>
    <s v="No"/>
    <s v="Sin observaciones"/>
    <s v="C"/>
    <s v="Responsable: GEP​_x000a_Apoyo: Sandra Milena Parrado"/>
    <s v="Alexander Aldana"/>
    <s v="Especialista en servicios al usuario_x000a_Analista de soporte 2_x000a_"/>
    <s v="Debora Oñate"/>
    <x v="1"/>
    <x v="1"/>
    <x v="16"/>
    <s v="PENDIENTE RESPONSABLES TÉCNICO"/>
    <s v="Se cuenta con un avance conceptual y una alineación estratégica"/>
    <m/>
    <m/>
    <m/>
    <x v="16"/>
    <m/>
    <m/>
    <m/>
    <m/>
    <m/>
    <m/>
    <m/>
    <m/>
    <m/>
    <m/>
    <m/>
    <m/>
    <m/>
    <m/>
    <m/>
    <m/>
    <m/>
    <m/>
    <m/>
    <m/>
    <m/>
    <m/>
    <m/>
  </r>
  <r>
    <n v="80"/>
    <x v="2"/>
    <s v="3. Fortalecimiento del Entorno y la Cultura Digital (Capital Humano)"/>
    <x v="16"/>
    <s v="3.3 Modelo de servicio al ciudadano diseñado, desarrollado e implementado"/>
    <s v="3.3.1"/>
    <s v="3.3.1 Modelo de servicio al ciudadano diseñado."/>
    <s v="TRANSFORMACION DIGITAL DE LA RAMA JUDICIAL NACIONAL"/>
    <m/>
    <m/>
    <s v="Fortalecer los servicios en los territorios"/>
    <m/>
    <x v="1"/>
    <s v="CSJ-CO-L1256-80"/>
    <m/>
    <x v="73"/>
    <s v="Previsto"/>
    <n v="525240.73533702944"/>
    <n v="525240.73533702944"/>
    <d v="2023-01-28T00:00:00"/>
    <d v="2023-04-05T00:00:00"/>
    <d v="2023-04-05T00:00:00"/>
    <s v="A tiempo"/>
    <d v="2023-06-06T00:00:00"/>
    <d v="2023-06-06T00:00:00"/>
    <s v="A tiempo"/>
    <n v="62"/>
    <n v="125"/>
    <s v="Cumple"/>
    <d v="2023-07-01T00:00:00"/>
    <d v="2023-07-01T00:00:00"/>
    <n v="25"/>
    <d v="2023-12-31T00:00:00"/>
    <d v="2023-12-31T00:00:00"/>
    <n v="0"/>
    <n v="183"/>
    <s v="2Q23"/>
    <s v="Se cambió el método de contratación de LPI a LPN por el monto de los recursos."/>
    <m/>
    <m/>
    <m/>
    <x v="0"/>
    <n v="0"/>
    <n v="1800000000"/>
    <n v="1"/>
    <n v="1800000000"/>
    <n v="0"/>
    <n v="525240.73533702944"/>
    <n v="525240.73533702944"/>
    <n v="500000"/>
    <n v="1.0504814706740588"/>
    <s v="No"/>
    <s v="No"/>
    <s v="Sin observaciones"/>
    <s v="C"/>
    <m/>
    <m/>
    <s v="Especialista en servicios al usuario_x000a_Analista de soporte 2_x000a_"/>
    <m/>
    <x v="0"/>
    <x v="0"/>
    <x v="0"/>
    <m/>
    <m/>
    <m/>
    <m/>
    <m/>
    <x v="16"/>
    <m/>
    <m/>
    <m/>
    <m/>
    <m/>
    <m/>
    <m/>
    <m/>
    <m/>
    <m/>
    <m/>
    <m/>
    <m/>
    <m/>
    <m/>
    <m/>
    <m/>
    <m/>
    <m/>
    <m/>
    <m/>
    <m/>
    <m/>
  </r>
  <r>
    <n v="81"/>
    <x v="2"/>
    <s v="3. Fortalecimiento del Entorno y la Cultura Digital (Capital Humano)"/>
    <x v="5"/>
    <s v="3.4 Estrategia y herramientas de soporte para la implantación de las herramientas digitales desarrolladas e implementadas"/>
    <s v="3.4.1"/>
    <s v="3.4.1 Estrategia y herramientas de soporte para la implantación de las herramientas digitales desarrolladas e implementadas"/>
    <s v="TRANSFORMACION DIGITAL DE LA RAMA JUDICIAL NACIONAL"/>
    <m/>
    <m/>
    <m/>
    <m/>
    <x v="3"/>
    <s v="CSJ-CO-L1256-81"/>
    <m/>
    <x v="74"/>
    <s v="Previsto"/>
    <n v="220601.10884155237"/>
    <n v="220601.10884155237"/>
    <d v="2022-09-12T00:00:00"/>
    <d v="2022-12-09T00:00:00"/>
    <d v="2022-12-09T00:00:00"/>
    <s v="A tiempo"/>
    <d v="2023-02-09T00:00:00"/>
    <d v="2023-02-09T00:00:00"/>
    <s v="A tiempo"/>
    <n v="62"/>
    <n v="60"/>
    <s v="No cumple"/>
    <d v="2023-03-01T00:00:00"/>
    <d v="2023-03-01T00:00:00"/>
    <n v="20"/>
    <d v="2023-12-31T00:00:00"/>
    <d v="2023-12-31T00:00:00"/>
    <n v="0"/>
    <n v="305"/>
    <s v="1Q23"/>
    <s v="Cambia el método de contratación de SBCC a SCC por el monto."/>
    <s v="Se incluyeron recursos solo para la vigencia 2023._x000a_Pendiente por un encuentro con la Rama para aclarar el alcance de esta línea y su relación con la línea nueva de mesa de soporte."/>
    <m/>
    <m/>
    <x v="0"/>
    <n v="0"/>
    <n v="756000000"/>
    <n v="1"/>
    <n v="756000000"/>
    <n v="0"/>
    <n v="220601.10884155237"/>
    <n v="220601.10884155237"/>
    <n v="300000"/>
    <n v="0.73533702947184121"/>
    <s v="No"/>
    <s v="No"/>
    <s v="Sin observaciones"/>
    <s v="C"/>
    <m/>
    <m/>
    <s v="Especialista en servicios al usuario"/>
    <m/>
    <x v="0"/>
    <x v="0"/>
    <x v="0"/>
    <m/>
    <m/>
    <m/>
    <m/>
    <m/>
    <x v="5"/>
    <m/>
    <m/>
    <m/>
    <m/>
    <m/>
    <m/>
    <m/>
    <m/>
    <m/>
    <m/>
    <m/>
    <m/>
    <m/>
    <m/>
    <m/>
    <m/>
    <m/>
    <m/>
    <m/>
    <m/>
    <m/>
    <m/>
    <m/>
  </r>
  <r>
    <n v="82"/>
    <x v="1"/>
    <s v="2. Fortalecimiento de los Servicios Digitales y Tecnología para la Justicia (Capital Físico)"/>
    <x v="12"/>
    <s v="2.5 Servicios para el sistema de justicia oral diseñados e implementados"/>
    <s v="2.5.1"/>
    <s v="2.5.1 Modelo de administración, captura, almacenamiento y preservación de la información asociada al sistema de justicia oral diseñado."/>
    <s v="FORTALECIMIENTO DE LA PLATAFORMA PARA LA GESTIÓN TECNOLÓGICA NACIONAL"/>
    <m/>
    <m/>
    <m/>
    <m/>
    <x v="5"/>
    <s v="CSJ-CO-L1256-82"/>
    <m/>
    <x v="75"/>
    <s v="Proceso Cancelado"/>
    <n v="0"/>
    <n v="0"/>
    <d v="2021-08-21T00:00:00"/>
    <d v="2022-01-15T00:00:00"/>
    <d v="2022-01-15T00:00:00"/>
    <s v="A tiempo"/>
    <d v="2022-02-10T00:00:00"/>
    <d v="2022-02-10T00:00:00"/>
    <s v="A tiempo"/>
    <n v="26"/>
    <n v="20"/>
    <s v="No cumple"/>
    <d v="2022-02-25T00:00:00"/>
    <d v="2022-02-25T00:00:00"/>
    <n v="15"/>
    <d v="2021-12-31T00:00:00"/>
    <d v="2021-12-31T00:00:00"/>
    <n v="0"/>
    <n v="-56"/>
    <s v="1Q22"/>
    <s v="Se fusionan las líneas 73 y 82 y se distribuyen en dos fases i) línea 109 en la vigencia 2022 y línea 110 en la vigencia 2023."/>
    <s v="Las dos líneas corresponden a software y equipos propios del sistema oral que incluye audiencias. Las dos líneas aportan al mismo producto."/>
    <m/>
    <m/>
    <x v="0"/>
    <n v="0"/>
    <n v="0"/>
    <n v="0"/>
    <n v="0"/>
    <n v="0"/>
    <n v="0"/>
    <n v="0"/>
    <s v="(USD 555.555,55)"/>
    <s v=""/>
    <s v="No"/>
    <s v="No"/>
    <s v="Cancelado"/>
    <s v="F"/>
    <m/>
    <m/>
    <m/>
    <m/>
    <x v="0"/>
    <x v="0"/>
    <x v="0"/>
    <m/>
    <m/>
    <m/>
    <m/>
    <m/>
    <x v="12"/>
    <m/>
    <m/>
    <m/>
    <m/>
    <m/>
    <m/>
    <m/>
    <m/>
    <m/>
    <m/>
    <m/>
    <m/>
    <m/>
    <m/>
    <m/>
    <m/>
    <m/>
    <m/>
    <m/>
    <m/>
    <m/>
    <m/>
    <m/>
  </r>
  <r>
    <n v="83"/>
    <x v="2"/>
    <s v="3. Fortalecimiento del Entorno y la Cultura Digital (Capital Humano)"/>
    <x v="15"/>
    <s v="3.2 Servicios de apoyo a la transformación digital del SJ diseñados e implementados"/>
    <s v="3.2.1"/>
    <s v="3.2.1 Modelo optimizado de la mesa de servicio que apalanque la mesa de ayuda de la Rama Judicial diseñado."/>
    <s v="TRANSFORMACION DIGITAL DE LA RAMA JUDICIAL NACIONAL"/>
    <m/>
    <m/>
    <m/>
    <m/>
    <x v="7"/>
    <s v="CSJ-CO-L1256-83"/>
    <m/>
    <x v="76"/>
    <s v="Previsto"/>
    <n v="0"/>
    <n v="0"/>
    <d v="2023-10-31T00:00:00"/>
    <d v="2024-03-01T00:00:00"/>
    <d v="2024-03-01T00:00:00"/>
    <s v="A tiempo"/>
    <d v="2024-06-01T00:00:00"/>
    <d v="2024-06-01T00:00:00"/>
    <s v="A tiempo"/>
    <n v="92"/>
    <n v="125"/>
    <s v="Cumple"/>
    <d v="2024-07-15T00:00:00"/>
    <d v="2024-07-15T00:00:00"/>
    <n v="44"/>
    <d v="2024-12-31T00:00:00"/>
    <d v="2024-12-31T00:00:00"/>
    <n v="0"/>
    <n v="169"/>
    <s v="1Q24"/>
    <s v="Se contrata con recursos de la Rama para la vigencia 2021-2023."/>
    <s v="Es necesario verificar el alcance del contrato firmado._x000a_Contrato 192 de 2021 va hasta junio de este año y se puede extender con recursos de la Rama."/>
    <n v="765972.22222222225"/>
    <s v="CSJ-CO-L1256-83"/>
    <x v="0"/>
    <n v="0"/>
    <n v="0"/>
    <n v="0"/>
    <n v="0"/>
    <n v="0"/>
    <n v="0"/>
    <n v="0"/>
    <n v="765972.22222222225"/>
    <n v="0"/>
    <s v="No"/>
    <s v="No"/>
    <s v="Sin observaciones"/>
    <s v="E"/>
    <m/>
    <m/>
    <m/>
    <m/>
    <x v="0"/>
    <x v="0"/>
    <x v="0"/>
    <m/>
    <m/>
    <m/>
    <m/>
    <m/>
    <x v="15"/>
    <m/>
    <m/>
    <m/>
    <m/>
    <m/>
    <m/>
    <m/>
    <m/>
    <m/>
    <m/>
    <m/>
    <m/>
    <m/>
    <m/>
    <m/>
    <m/>
    <m/>
    <m/>
    <m/>
    <m/>
    <m/>
    <m/>
    <m/>
  </r>
  <r>
    <n v="84"/>
    <x v="3"/>
    <s v="4. Administración del programa"/>
    <x v="17"/>
    <s v="4.1 Administración del programa"/>
    <s v="4.1.1"/>
    <s v="4.1.1 Administración del programa"/>
    <s v="TRANSFORMACION DIGITAL DE LA RAMA JUDICIAL NACIONAL"/>
    <m/>
    <m/>
    <m/>
    <m/>
    <x v="2"/>
    <s v="CSJ-CO-L1256-84"/>
    <n v="80101500"/>
    <x v="77"/>
    <s v="Proceso Cancelado"/>
    <n v="0"/>
    <n v="0"/>
    <d v="2021-12-10T00:00:00"/>
    <d v="2021-10-10T00:00:00"/>
    <d v="2021-10-10T00:00:00"/>
    <s v="A tiempo"/>
    <d v="2021-11-10T00:00:00"/>
    <d v="2021-11-10T00:00:00"/>
    <s v="A tiempo"/>
    <n v="31"/>
    <n v="20"/>
    <s v="No cumple"/>
    <d v="2021-12-31T00:00:00"/>
    <d v="2021-12-31T00:00:00"/>
    <n v="51"/>
    <d v="2021-12-31T00:00:00"/>
    <d v="2021-12-31T00:00:00"/>
    <n v="0"/>
    <n v="0"/>
    <s v="1Q22"/>
    <m/>
    <m/>
    <m/>
    <m/>
    <x v="0"/>
    <n v="0"/>
    <n v="0"/>
    <n v="0"/>
    <n v="0"/>
    <n v="0"/>
    <n v="0"/>
    <n v="0"/>
    <n v="233281.88888888888"/>
    <n v="0"/>
    <s v="No"/>
    <s v="No"/>
    <s v="Cancelado"/>
    <s v="F"/>
    <m/>
    <m/>
    <m/>
    <m/>
    <x v="0"/>
    <x v="0"/>
    <x v="0"/>
    <m/>
    <m/>
    <m/>
    <m/>
    <m/>
    <x v="17"/>
    <m/>
    <m/>
    <m/>
    <m/>
    <m/>
    <m/>
    <m/>
    <m/>
    <m/>
    <m/>
    <m/>
    <m/>
    <m/>
    <m/>
    <m/>
    <m/>
    <m/>
    <m/>
    <m/>
    <m/>
    <m/>
    <m/>
    <m/>
  </r>
  <r>
    <n v="87"/>
    <x v="3"/>
    <s v="4. Administración del programa"/>
    <x v="17"/>
    <s v="4.1 Administración del programa"/>
    <s v="4.1.1"/>
    <s v="4.1.1 Administración del programa"/>
    <s v="TRANSFORMACION DIGITAL DE LA RAMA JUDICIAL NACIONAL"/>
    <m/>
    <m/>
    <m/>
    <m/>
    <x v="2"/>
    <s v="CSJ-CO-L1256-87"/>
    <n v="80101500"/>
    <x v="78"/>
    <s v="Proceso Cancelado"/>
    <n v="0"/>
    <n v="0"/>
    <d v="2021-11-04T00:00:00"/>
    <d v="2022-01-01T00:00:00"/>
    <d v="2022-01-01T00:00:00"/>
    <s v="A tiempo"/>
    <d v="2022-01-05T00:00:00"/>
    <d v="2022-01-05T00:00:00"/>
    <s v="A tiempo"/>
    <n v="4"/>
    <n v="20"/>
    <s v="Cumple"/>
    <d v="2022-01-20T00:00:00"/>
    <d v="2022-01-20T00:00:00"/>
    <n v="15"/>
    <d v="2023-12-31T00:00:00"/>
    <d v="2023-12-31T00:00:00"/>
    <n v="0"/>
    <n v="710"/>
    <s v="1Q22"/>
    <m/>
    <m/>
    <m/>
    <m/>
    <x v="0"/>
    <n v="0"/>
    <n v="0"/>
    <n v="0"/>
    <n v="0"/>
    <n v="0"/>
    <n v="0"/>
    <n v="0"/>
    <n v="142979.22222222222"/>
    <n v="0"/>
    <s v="No"/>
    <s v="No"/>
    <s v="Cancelado"/>
    <s v="F"/>
    <m/>
    <m/>
    <m/>
    <m/>
    <x v="0"/>
    <x v="0"/>
    <x v="0"/>
    <m/>
    <m/>
    <m/>
    <m/>
    <m/>
    <x v="17"/>
    <m/>
    <m/>
    <m/>
    <m/>
    <m/>
    <m/>
    <m/>
    <m/>
    <m/>
    <m/>
    <m/>
    <m/>
    <m/>
    <m/>
    <m/>
    <m/>
    <m/>
    <m/>
    <m/>
    <m/>
    <m/>
    <m/>
    <m/>
  </r>
  <r>
    <n v="90"/>
    <x v="3"/>
    <s v="4. Administración del programa"/>
    <x v="17"/>
    <s v="4.1 Administración del programa"/>
    <s v="4.1.1"/>
    <s v="4.1.1 Administración del programa"/>
    <s v="TRANSFORMACION DIGITAL DE LA RAMA JUDICIAL NACIONAL"/>
    <s v="4. Mejorar la capacidad institucional en la gestión judicial"/>
    <s v="1. Servicio de apoyo en la gestión Judicial"/>
    <s v="1.2 Implementar herramientas de apoyo para la Rama"/>
    <s v="C-2701-0800-36-0-2701048-024"/>
    <x v="2"/>
    <s v="CSJ-CO-L1256-90"/>
    <n v="80101500"/>
    <x v="79"/>
    <s v="Previsto"/>
    <n v="55884.603151444411"/>
    <n v="55884.603151444411"/>
    <d v="2021-12-10T00:00:00"/>
    <d v="2022-04-18T00:00:00"/>
    <d v="2022-04-18T00:00:00"/>
    <s v="A tiempo"/>
    <d v="2022-05-16T00:00:00"/>
    <d v="2022-05-16T00:00:00"/>
    <s v="A tiempo"/>
    <n v="28"/>
    <n v="20"/>
    <s v="No cumple"/>
    <d v="2022-05-31T00:00:00"/>
    <d v="2022-05-31T00:00:00"/>
    <n v="15"/>
    <d v="2023-12-31T00:00:00"/>
    <d v="2023-12-31T00:00:00"/>
    <n v="0"/>
    <n v="579"/>
    <s v="1Q22"/>
    <m/>
    <m/>
    <m/>
    <m/>
    <x v="3"/>
    <n v="0.48780487804878048"/>
    <n v="98093835"/>
    <n v="0.51219512195121952"/>
    <n v="191516535"/>
    <n v="27260.782025094835"/>
    <n v="25132.932359723291"/>
    <n v="55884.603151444411"/>
    <n v="142979.22222222222"/>
    <n v="0.39085821200360871"/>
    <s v="No"/>
    <s v="No"/>
    <s v="Requiere ajuste"/>
    <s v="A"/>
    <m/>
    <m/>
    <m/>
    <m/>
    <x v="0"/>
    <x v="0"/>
    <x v="0"/>
    <s v="CONTRATADO"/>
    <s v="Se remitió a la Unidad de compras para continuar con el proceso de suscripción del contrato"/>
    <s v="NA"/>
    <d v="2022-04-27T00:00:00"/>
    <d v="2022-05-02T00:00:00"/>
    <x v="17"/>
    <d v="2022-04-07T00:00:00"/>
    <d v="2022-04-19T00:00:00"/>
    <d v="2022-05-13T00:00:00"/>
    <d v="2022-05-16T00:00:00"/>
    <d v="2022-05-18T00:00:00"/>
    <n v="122"/>
    <d v="2022-01-10T00:00:00"/>
    <m/>
    <m/>
    <m/>
    <m/>
    <m/>
    <m/>
    <m/>
    <m/>
    <m/>
    <m/>
    <m/>
    <m/>
    <m/>
    <m/>
    <m/>
    <m/>
  </r>
  <r>
    <n v="91"/>
    <x v="3"/>
    <s v="4. Administración del programa"/>
    <x v="18"/>
    <s v="4.2 Evaluaciones"/>
    <s v="4.1.2"/>
    <s v="4.1.2 Evaluaciones"/>
    <s v="TRANSFORMACION DIGITAL DE LA RAMA JUDICIAL NACIONAL"/>
    <m/>
    <m/>
    <m/>
    <m/>
    <x v="3"/>
    <s v="CSJ-CO-L1256-91"/>
    <m/>
    <x v="80"/>
    <s v="Previsto"/>
    <n v="262620.36766851472"/>
    <n v="262620.36766851472"/>
    <d v="2023-01-11T00:00:00"/>
    <d v="2023-04-09T00:00:00"/>
    <d v="2023-04-09T00:00:00"/>
    <s v="A tiempo"/>
    <d v="2023-06-10T00:00:00"/>
    <d v="2023-06-10T00:00:00"/>
    <s v="A tiempo"/>
    <n v="62"/>
    <n v="60"/>
    <s v="No cumple"/>
    <d v="2023-06-30T00:00:00"/>
    <d v="2023-06-30T00:00:00"/>
    <n v="20"/>
    <d v="2023-12-31T00:00:00"/>
    <d v="2023-12-31T00:00:00"/>
    <n v="0"/>
    <n v="184"/>
    <s v="2Q23"/>
    <s v="Cambia el método de contratación de SBCC a SCC por el monto."/>
    <s v="A la fecha no se han cumplido las condiciones para la realización de la evaluación intermedia. Se reservan los recursos para el ejercicio en 2023."/>
    <m/>
    <m/>
    <x v="0"/>
    <n v="0"/>
    <n v="900000000"/>
    <n v="1"/>
    <n v="900000000"/>
    <n v="0"/>
    <n v="262620.36766851472"/>
    <n v="262620.36766851472"/>
    <n v="250000"/>
    <n v="1.0504814706740588"/>
    <s v="No"/>
    <s v="No"/>
    <s v="Sin observaciones"/>
    <s v="C"/>
    <m/>
    <m/>
    <m/>
    <m/>
    <x v="0"/>
    <x v="0"/>
    <x v="0"/>
    <m/>
    <m/>
    <m/>
    <m/>
    <m/>
    <x v="18"/>
    <m/>
    <m/>
    <m/>
    <m/>
    <m/>
    <m/>
    <m/>
    <m/>
    <m/>
    <m/>
    <m/>
    <m/>
    <m/>
    <m/>
    <m/>
    <m/>
    <m/>
    <m/>
    <m/>
    <m/>
    <m/>
    <m/>
    <m/>
  </r>
  <r>
    <n v="92"/>
    <x v="3"/>
    <s v="4. Administración del programa"/>
    <x v="18"/>
    <s v="4.2 Evaluaciones"/>
    <s v="4.1.2"/>
    <s v="4.1.2 Evaluaciones"/>
    <s v="TRANSFORMACION DIGITAL DE LA RAMA JUDICIAL NACIONAL"/>
    <s v="4. Mejorar la capacidad institucional en la gestión judicial"/>
    <s v="1. Servicio de apoyo en la gestión Judicial"/>
    <s v="1.2 Implementar herramientas de apoyo para la Rama"/>
    <s v="C-2701-0800-36-0-2701048-024"/>
    <x v="3"/>
    <s v="CSJ-CO-L1256-92"/>
    <n v="81131500"/>
    <x v="81"/>
    <s v="Previsto"/>
    <n v="210096.29413481179"/>
    <n v="210096.29413481179"/>
    <d v="2022-03-19T00:00:00"/>
    <d v="2022-05-13T00:00:00"/>
    <d v="2022-05-13T00:00:00"/>
    <s v="A tiempo"/>
    <d v="2022-06-20T00:00:00"/>
    <d v="2022-06-20T00:00:00"/>
    <s v="A tiempo"/>
    <n v="38"/>
    <n v="20"/>
    <s v="No cumple"/>
    <d v="2022-06-30T00:00:00"/>
    <d v="2022-06-30T00:00:00"/>
    <n v="10"/>
    <d v="2022-12-30T00:00:00"/>
    <d v="2022-12-30T00:00:00"/>
    <n v="0"/>
    <n v="183"/>
    <s v="3Q22"/>
    <s v="Cambia el método de adquisición de SBCC a CD por tratarse de un oferente único DANE que es la entidad que realiza la encuesta de necesidades básicas."/>
    <s v="Pendientes definiciones de los diálogos con CSdJ y DANE."/>
    <m/>
    <n v="1653422700"/>
    <x v="17"/>
    <n v="1"/>
    <n v="0"/>
    <n v="0"/>
    <n v="720000000"/>
    <n v="210096.29413481179"/>
    <n v="0"/>
    <n v="210096.29413481179"/>
    <n v="200000"/>
    <n v="1.0504814706740588"/>
    <s v="No"/>
    <s v="No"/>
    <s v="Sin observaciones"/>
    <s v="C"/>
    <m/>
    <s v="Ana Carolina Rodríguez"/>
    <s v="NA"/>
    <s v="Elizabeth Arciniegas"/>
    <x v="2"/>
    <x v="1"/>
    <x v="17"/>
    <s v="NO SE VA A REALIZAR SE REEMPLAZA POR EL ESTUDIO DE TIEMPOS Y COSTOS PROCESALES"/>
    <s v="Se tiene programada reunión con la UDAE el 19 de abril_x000a_"/>
    <m/>
    <m/>
    <m/>
    <x v="18"/>
    <m/>
    <m/>
    <m/>
    <m/>
    <m/>
    <m/>
    <m/>
    <m/>
    <m/>
    <m/>
    <m/>
    <m/>
    <m/>
    <m/>
    <m/>
    <m/>
    <m/>
    <m/>
    <m/>
    <m/>
    <m/>
    <m/>
    <m/>
  </r>
  <r>
    <n v="93"/>
    <x v="3"/>
    <s v="4. Administración del programa"/>
    <x v="18"/>
    <s v="4.2 Evaluaciones"/>
    <s v="4.1.2"/>
    <s v="4.1.2 Evaluaciones"/>
    <s v="TRANSFORMACION DIGITAL DE LA RAMA JUDICIAL NACIONAL"/>
    <s v="4. Mejorar la capacidad institucional en la gestión judicial"/>
    <s v="1. Servicio de apoyo en la gestión Judicial"/>
    <s v="1.2 Implementar herramientas de apoyo para la Rama"/>
    <s v="C-2701-0800-36-0-2701048-024"/>
    <x v="3"/>
    <s v="CSJ-CO-L1256-93"/>
    <n v="81131500"/>
    <x v="82"/>
    <s v="Previsto"/>
    <n v="210096.29413481179"/>
    <n v="210096.29413481179"/>
    <d v="2022-01-11T00:00:00"/>
    <d v="2022-05-09T00:00:00"/>
    <d v="2022-05-09T00:00:00"/>
    <s v="A tiempo"/>
    <d v="2022-07-10T00:00:00"/>
    <d v="2022-07-10T00:00:00"/>
    <s v="A tiempo"/>
    <n v="62"/>
    <n v="60"/>
    <s v="No cumple"/>
    <d v="2022-07-30T00:00:00"/>
    <d v="2022-07-30T00:00:00"/>
    <n v="20"/>
    <d v="2022-12-31T00:00:00"/>
    <d v="2022-12-31T00:00:00"/>
    <n v="0"/>
    <n v="154"/>
    <s v="3Q22"/>
    <s v="Cambio método de SBCC a SCC por el monto."/>
    <m/>
    <m/>
    <m/>
    <x v="17"/>
    <n v="1"/>
    <n v="0"/>
    <n v="0"/>
    <n v="720000000"/>
    <n v="210096.29413481179"/>
    <n v="0"/>
    <n v="210096.29413481179"/>
    <n v="200000"/>
    <n v="1.0504814706740588"/>
    <s v="No"/>
    <s v="No"/>
    <s v="Sin observaciones"/>
    <s v="C"/>
    <m/>
    <s v="Ana Carolina Rodríguez"/>
    <s v="NA"/>
    <s v="Elizabeth Arciniegas"/>
    <x v="0"/>
    <x v="0"/>
    <x v="18"/>
    <s v="EN REVISIÓN CON LA UDAE"/>
    <s v="Se tiene programada reunión con la UDAE el 19 de abril_x000a_"/>
    <m/>
    <m/>
    <m/>
    <x v="18"/>
    <m/>
    <m/>
    <m/>
    <m/>
    <m/>
    <m/>
    <m/>
    <m/>
    <m/>
    <m/>
    <m/>
    <m/>
    <m/>
    <m/>
    <m/>
    <m/>
    <m/>
    <m/>
    <m/>
    <m/>
    <m/>
    <m/>
    <m/>
  </r>
  <r>
    <n v="94"/>
    <x v="3"/>
    <s v="4. Administración del programa"/>
    <x v="18"/>
    <s v="4.2 Evaluaciones"/>
    <s v="4.1.2"/>
    <s v="4.1.2 Evaluaciones"/>
    <s v="TRANSFORMACION DIGITAL DE LA RAMA JUDICIAL NACIONAL"/>
    <m/>
    <m/>
    <m/>
    <m/>
    <x v="3"/>
    <s v="CSJ-CO-L1256-94"/>
    <m/>
    <x v="83"/>
    <s v="Previsto"/>
    <n v="70032.098044937258"/>
    <n v="70032.098044937258"/>
    <d v="2023-01-11T00:00:00"/>
    <d v="2023-04-09T00:00:00"/>
    <d v="2023-04-09T00:00:00"/>
    <s v="A tiempo"/>
    <d v="2023-07-10T00:00:00"/>
    <d v="2023-07-10T00:00:00"/>
    <s v="A tiempo"/>
    <n v="92"/>
    <n v="60"/>
    <s v="No cumple"/>
    <d v="2023-07-30T00:00:00"/>
    <d v="2023-07-30T00:00:00"/>
    <n v="20"/>
    <d v="2023-12-30T00:00:00"/>
    <d v="2023-12-30T00:00:00"/>
    <n v="0"/>
    <n v="153"/>
    <s v="2Q23"/>
    <m/>
    <s v="Verificar si se puede empezar en el primer semestre de 2023."/>
    <m/>
    <m/>
    <x v="0"/>
    <n v="0"/>
    <n v="240000000"/>
    <n v="1"/>
    <n v="240000000"/>
    <n v="0"/>
    <n v="70032.098044937258"/>
    <n v="70032.098044937258"/>
    <n v="66666.666666666672"/>
    <n v="1.0504814706740588"/>
    <s v="No"/>
    <s v="No"/>
    <s v="Sin observaciones"/>
    <s v="C"/>
    <m/>
    <m/>
    <m/>
    <m/>
    <x v="0"/>
    <x v="0"/>
    <x v="0"/>
    <m/>
    <m/>
    <m/>
    <m/>
    <m/>
    <x v="18"/>
    <m/>
    <m/>
    <m/>
    <m/>
    <m/>
    <m/>
    <m/>
    <m/>
    <m/>
    <m/>
    <m/>
    <m/>
    <m/>
    <m/>
    <m/>
    <m/>
    <m/>
    <m/>
    <m/>
    <m/>
    <m/>
    <m/>
    <m/>
  </r>
  <r>
    <n v="95"/>
    <x v="3"/>
    <s v="4. Administración del programa"/>
    <x v="19"/>
    <s v="4.3 Auditorías"/>
    <s v="4.1.3"/>
    <s v="4.1.3 Auditoría financiera"/>
    <s v="TRANSFORMACION DIGITAL DE LA RAMA JUDICIAL NACIONAL"/>
    <s v="4. Mejorar la capacidad institucional en la gestión judicial"/>
    <s v="1. Servicio de apoyo en la gestión Judicial"/>
    <s v="1.2 Implementar herramientas de apoyo para la Rama"/>
    <s v="C-2701-0800-36-0-2701048-024"/>
    <x v="3"/>
    <s v="CSJ-CO-L1256-95"/>
    <n v="84111601"/>
    <x v="84"/>
    <s v="Previsto"/>
    <n v="35016.049022468629"/>
    <n v="35016.049022468629"/>
    <d v="2022-03-13T00:00:00"/>
    <d v="2022-06-09T00:00:00"/>
    <d v="2022-06-09T00:00:00"/>
    <s v="A tiempo"/>
    <d v="2022-08-10T00:00:00"/>
    <d v="2022-08-10T00:00:00"/>
    <s v="A tiempo"/>
    <n v="62"/>
    <n v="145"/>
    <s v="Cumple"/>
    <d v="2022-08-30T00:00:00"/>
    <d v="2022-08-30T00:00:00"/>
    <n v="20"/>
    <d v="2022-12-30T00:00:00"/>
    <d v="2022-12-30T00:00:00"/>
    <n v="0"/>
    <n v="122"/>
    <s v="3Q22"/>
    <s v="Se separa en 3 fases: i) Línea 95: Auditoría Primera fase 2021-2022. Vigencia 2022. ii) Línea 113: Auditoría Segunda fase 2021-2022. Vigencia 2023 (primer semestre). iii) Línea 114: Auditoría 2023. Probablemente requiera vigencias futuras. Cambia método de selección de SBCC a SCC"/>
    <m/>
    <m/>
    <m/>
    <x v="19"/>
    <n v="1"/>
    <n v="0"/>
    <n v="0"/>
    <n v="120000000"/>
    <n v="35016.049022468629"/>
    <n v="0"/>
    <n v="35016.049022468629"/>
    <n v="33333.333333333416"/>
    <n v="1.0504814706740562"/>
    <s v="No"/>
    <s v="No"/>
    <s v="Sin observaciones"/>
    <s v="C"/>
    <m/>
    <s v="Dahiana Jurado"/>
    <s v="NA"/>
    <s v="Nelson Poveda"/>
    <x v="0"/>
    <x v="0"/>
    <x v="19"/>
    <s v="EN ESTRUCTURACIÓN ANEXO TÉCNICO "/>
    <s v="pendiente TDR otra semana"/>
    <m/>
    <m/>
    <m/>
    <x v="19"/>
    <m/>
    <m/>
    <m/>
    <m/>
    <m/>
    <m/>
    <m/>
    <m/>
    <m/>
    <m/>
    <m/>
    <m/>
    <m/>
    <m/>
    <m/>
    <m/>
    <m/>
    <m/>
    <m/>
    <m/>
    <m/>
    <m/>
    <m/>
  </r>
  <r>
    <n v="96"/>
    <x v="3"/>
    <s v="4. Administración del programa"/>
    <x v="17"/>
    <s v="4.1 Administración del programa"/>
    <s v="4.1.1"/>
    <s v="4.1.1 Administración del programa"/>
    <s v="TRANSFORMACION DIGITAL DE LA RAMA JUDICIAL NACIONAL"/>
    <s v="4. Mejorar la capacidad institucional en la gestión judicial"/>
    <s v="1. Servicio de apoyo en la gestión Judicial"/>
    <s v="1.2 Implementar herramientas de apoyo para la Rama"/>
    <s v="C-2701-0800-36-0-2701048-024"/>
    <x v="2"/>
    <s v="CSJ-CO-L1256-96"/>
    <n v="80101500"/>
    <x v="77"/>
    <s v="Contrato en Ejecución"/>
    <n v="238985.91333527866"/>
    <n v="238985.91333527866"/>
    <d v="2021-11-02T00:00:00"/>
    <d v="2022-01-13T00:00:00"/>
    <d v="2022-01-13T00:00:00"/>
    <s v="A tiempo"/>
    <d v="2022-01-13T00:00:00"/>
    <d v="2022-01-03T00:00:00"/>
    <s v="A tiempo"/>
    <n v="-10"/>
    <n v="20"/>
    <s v="Cumple"/>
    <d v="2022-01-25T00:00:00"/>
    <d v="2022-01-18T00:00:00"/>
    <n v="12"/>
    <d v="2022-12-24T00:00:00"/>
    <d v="2022-12-24T00:00:00"/>
    <n v="0"/>
    <n v="333"/>
    <s v="1Q22"/>
    <m/>
    <m/>
    <m/>
    <m/>
    <x v="20"/>
    <n v="0.48780487804878048"/>
    <n v="419490225"/>
    <n v="0.51219512195121952"/>
    <n v="819004725"/>
    <n v="116578.49430989203"/>
    <n v="107478.92006149117"/>
    <n v="238985.91333527866"/>
    <n v="105922"/>
    <n v="2.2562443433401809"/>
    <s v="No"/>
    <s v="No"/>
    <s v="Contratado"/>
    <s v="A+"/>
    <m/>
    <m/>
    <m/>
    <m/>
    <x v="0"/>
    <x v="0"/>
    <x v="0"/>
    <s v="CONTRATADO"/>
    <s v="Pendiente NOB adición"/>
    <d v="2022-05-11T00:00:00"/>
    <m/>
    <m/>
    <x v="17"/>
    <d v="2022-05-13T00:00:00"/>
    <d v="2022-05-16T00:00:00"/>
    <m/>
    <m/>
    <m/>
    <n v="122"/>
    <d v="2022-01-10T00:00:00"/>
    <n v="522"/>
    <d v="2022-01-26T00:00:00"/>
    <m/>
    <n v="140000000"/>
    <m/>
    <m/>
    <m/>
    <m/>
    <m/>
    <m/>
    <m/>
    <m/>
    <m/>
    <m/>
    <m/>
    <m/>
  </r>
  <r>
    <n v="97"/>
    <x v="3"/>
    <s v="4. Administración del programa"/>
    <x v="17"/>
    <s v="4.1 Administración del programa"/>
    <s v="4.1.1"/>
    <s v="4.1.1 Administración del programa"/>
    <s v="TRANSFORMACION DIGITAL DE LA RAMA JUDICIAL NACIONAL"/>
    <s v="4. Mejorar la capacidad institucional en la gestión judicial"/>
    <s v="1. Servicio de apoyo en la gestión Judicial"/>
    <s v="1.2 Implementar herramientas de apoyo para la Rama"/>
    <s v="C-2701-0800-36-0-2701048-024"/>
    <x v="5"/>
    <s v="CSJ-CO-L1256-97"/>
    <n v="80101500"/>
    <x v="85"/>
    <s v="Contrato en Ejecución"/>
    <n v="136563.37904873065"/>
    <n v="136563.37904873065"/>
    <d v="2021-10-03T00:00:00"/>
    <d v="2022-01-13T00:00:00"/>
    <d v="2022-01-13T00:00:00"/>
    <s v="A tiempo"/>
    <d v="2022-01-13T00:00:00"/>
    <d v="2021-12-30T00:00:00"/>
    <s v="A tiempo"/>
    <n v="-14"/>
    <n v="20"/>
    <s v="Cumple"/>
    <d v="2022-01-25T00:00:00"/>
    <d v="2022-01-14T00:00:00"/>
    <n v="12"/>
    <d v="2022-12-24T00:00:00"/>
    <d v="2022-12-24T00:00:00"/>
    <n v="0"/>
    <n v="333"/>
    <s v="1Q22"/>
    <m/>
    <m/>
    <m/>
    <m/>
    <x v="21"/>
    <n v="0.48780487804878048"/>
    <n v="239708700"/>
    <n v="0.51219512195121952"/>
    <n v="468002700"/>
    <n v="66616.282462795454"/>
    <n v="61416.525749423519"/>
    <n v="136563.37904873065"/>
    <n v="60526.32"/>
    <n v="2.2562643664562896"/>
    <s v="No"/>
    <s v="No"/>
    <s v="Contratado"/>
    <s v="A+"/>
    <m/>
    <m/>
    <m/>
    <m/>
    <x v="0"/>
    <x v="0"/>
    <x v="20"/>
    <s v="CONTRATADO"/>
    <m/>
    <m/>
    <m/>
    <m/>
    <x v="17"/>
    <m/>
    <m/>
    <m/>
    <m/>
    <m/>
    <n v="122"/>
    <d v="2022-01-10T00:00:00"/>
    <n v="322"/>
    <d v="2022-01-25T00:00:00"/>
    <m/>
    <n v="220000000"/>
    <m/>
    <m/>
    <m/>
    <m/>
    <m/>
    <m/>
    <m/>
    <m/>
    <m/>
    <m/>
    <m/>
    <m/>
  </r>
  <r>
    <n v="98"/>
    <x v="3"/>
    <s v="4. Administración del programa"/>
    <x v="17"/>
    <s v="4.1 Administración del programa"/>
    <s v="4.1.1"/>
    <s v="4.1.1 Administración del programa"/>
    <s v="TRANSFORMACION DIGITAL DE LA RAMA JUDICIAL NACIONAL"/>
    <s v="4. Mejorar la capacidad institucional en la gestión judicial"/>
    <s v="1. Servicio de apoyo en la gestión Judicial"/>
    <s v="1.2 Implementar herramientas de apoyo para la Rama"/>
    <s v="C-2701-0800-36-0-2701048-024"/>
    <x v="5"/>
    <s v="CSJ-CO-L1256-98"/>
    <n v="80101500"/>
    <x v="86"/>
    <s v="Contrato en Ejecución"/>
    <n v="136563.37904873065"/>
    <n v="136563.37904873065"/>
    <d v="2021-10-03T00:00:00"/>
    <d v="2022-01-13T00:00:00"/>
    <d v="2022-01-13T00:00:00"/>
    <s v="A tiempo"/>
    <d v="2022-01-13T00:00:00"/>
    <d v="2021-12-30T00:00:00"/>
    <s v="A tiempo"/>
    <n v="-14"/>
    <n v="20"/>
    <s v="Cumple"/>
    <d v="2022-01-25T00:00:00"/>
    <d v="2022-01-14T00:00:00"/>
    <n v="12"/>
    <d v="2022-12-24T00:00:00"/>
    <d v="2022-12-24T00:00:00"/>
    <n v="0"/>
    <n v="333"/>
    <s v="1Q22"/>
    <m/>
    <m/>
    <m/>
    <m/>
    <x v="21"/>
    <n v="0.48780487804878048"/>
    <n v="239708700"/>
    <n v="0.51219512195121952"/>
    <n v="468002700"/>
    <n v="66616.282462795454"/>
    <n v="61416.525749423519"/>
    <n v="136563.37904873065"/>
    <n v="60526.32"/>
    <n v="2.2562643664562896"/>
    <s v="No"/>
    <s v="No"/>
    <s v="Contratado"/>
    <s v="A+"/>
    <m/>
    <m/>
    <m/>
    <m/>
    <x v="0"/>
    <x v="0"/>
    <x v="20"/>
    <s v="CONTRATADO"/>
    <m/>
    <m/>
    <m/>
    <m/>
    <x v="17"/>
    <m/>
    <m/>
    <m/>
    <m/>
    <m/>
    <n v="122"/>
    <d v="2022-01-10T00:00:00"/>
    <n v="422"/>
    <d v="2022-01-26T00:00:00"/>
    <m/>
    <n v="220000000"/>
    <m/>
    <m/>
    <m/>
    <m/>
    <m/>
    <m/>
    <m/>
    <m/>
    <m/>
    <m/>
    <m/>
    <m/>
  </r>
  <r>
    <n v="99"/>
    <x v="3"/>
    <s v="4. Administración del programa"/>
    <x v="17"/>
    <s v="4.1 Administración del programa"/>
    <s v="4.1.1"/>
    <s v="4.1.1 Administración del programa"/>
    <s v="TRANSFORMACION DIGITAL DE LA RAMA JUDICIAL NACIONAL"/>
    <s v="4. Mejorar la capacidad institucional en la gestión judicial"/>
    <s v="1. Servicio de apoyo en la gestión Judicial"/>
    <s v="1.2 Implementar herramientas de apoyo para la Rama"/>
    <s v="C-2701-0800-36-0-2701048-024"/>
    <x v="2"/>
    <s v="CSJ-CO-L1256-99"/>
    <n v="80101500"/>
    <x v="78"/>
    <s v="Contrato en Ejecución"/>
    <n v="54167"/>
    <n v="54167"/>
    <d v="2022-01-07T00:00:00"/>
    <d v="2022-01-18T00:00:00"/>
    <d v="2022-01-18T00:00:00"/>
    <s v="A tiempo"/>
    <d v="2022-03-08T00:00:00"/>
    <d v="2022-03-08T00:00:00"/>
    <s v="A tiempo"/>
    <n v="49"/>
    <n v="20"/>
    <s v="No cumple"/>
    <d v="2022-03-22T00:00:00"/>
    <d v="2022-03-22T00:00:00"/>
    <n v="14"/>
    <d v="2022-12-31T00:00:00"/>
    <d v="2022-12-31T00:00:00"/>
    <n v="0"/>
    <n v="284"/>
    <s v="1Q22"/>
    <m/>
    <s v="el valor real del contrato para 2022 es de $195.000.000 equivalente a USD54.167"/>
    <m/>
    <m/>
    <x v="21"/>
    <n v="0.48780487804878048"/>
    <n v="239708700"/>
    <n v="0.51219512195121952"/>
    <n v="468002700"/>
    <n v="66616.282462795454"/>
    <n v="61416.525749423519"/>
    <n v="136563.37904873065"/>
    <n v="57894.74"/>
    <n v="0.93561176714844907"/>
    <s v="No"/>
    <s v="No"/>
    <s v="Requiere ajuste"/>
    <s v="A"/>
    <m/>
    <m/>
    <m/>
    <m/>
    <x v="0"/>
    <x v="0"/>
    <x v="0"/>
    <s v="CONTRATADO"/>
    <s v="Contratado"/>
    <s v="NA"/>
    <m/>
    <m/>
    <x v="17"/>
    <m/>
    <m/>
    <m/>
    <m/>
    <m/>
    <n v="122"/>
    <d v="2022-01-10T00:00:00"/>
    <n v="722"/>
    <d v="2022-03-22T00:00:00"/>
    <m/>
    <n v="191333339"/>
    <m/>
    <m/>
    <m/>
    <m/>
    <m/>
    <m/>
    <m/>
    <m/>
    <m/>
    <m/>
    <m/>
    <m/>
  </r>
  <r>
    <n v="100"/>
    <x v="3"/>
    <s v="4. Administración del programa"/>
    <x v="17"/>
    <s v="4.1 Administración del programa"/>
    <s v="4.1.1"/>
    <s v="4.1.1 Administración del programa"/>
    <s v="TRANSFORMACION DIGITAL DE LA RAMA JUDICIAL NACIONAL"/>
    <s v="4. Mejorar la capacidad institucional en la gestión judicial"/>
    <s v="1. Servicio de apoyo en la gestión Judicial"/>
    <s v="1.2 Implementar herramientas de apoyo para la Rama"/>
    <s v="C-2701-0800-36-0-2701048-024"/>
    <x v="5"/>
    <s v="CSJ-CO-L1256-100"/>
    <n v="80101500"/>
    <x v="87"/>
    <s v="Contrato en Ejecución"/>
    <n v="136563.37904873065"/>
    <n v="136563.37904873065"/>
    <d v="2021-10-03T00:00:00"/>
    <d v="2022-01-13T00:00:00"/>
    <d v="2022-01-13T00:00:00"/>
    <s v="A tiempo"/>
    <d v="2022-01-13T00:00:00"/>
    <d v="2021-12-30T00:00:00"/>
    <s v="A tiempo"/>
    <n v="-14"/>
    <n v="20"/>
    <s v="Cumple"/>
    <d v="2022-01-25T00:00:00"/>
    <d v="2022-01-14T00:00:00"/>
    <n v="12"/>
    <d v="2022-12-24T00:00:00"/>
    <d v="2022-12-24T00:00:00"/>
    <n v="0"/>
    <n v="333"/>
    <s v="1Q22"/>
    <m/>
    <m/>
    <m/>
    <m/>
    <x v="21"/>
    <n v="0.48780487804878048"/>
    <n v="239708700"/>
    <n v="0.51219512195121952"/>
    <n v="468002700"/>
    <n v="66616.282462795454"/>
    <n v="61416.525749423519"/>
    <n v="136563.37904873065"/>
    <n v="60526.32"/>
    <n v="2.2562643664562896"/>
    <s v="No"/>
    <s v="No"/>
    <s v="Contratado"/>
    <s v="A+"/>
    <m/>
    <m/>
    <m/>
    <m/>
    <x v="0"/>
    <x v="0"/>
    <x v="20"/>
    <s v="CONTRATADO"/>
    <m/>
    <m/>
    <m/>
    <m/>
    <x v="17"/>
    <m/>
    <m/>
    <m/>
    <m/>
    <m/>
    <n v="122"/>
    <d v="2022-01-10T00:00:00"/>
    <n v="222"/>
    <d v="2022-01-25T00:00:00"/>
    <m/>
    <n v="220000000"/>
    <m/>
    <m/>
    <m/>
    <m/>
    <m/>
    <m/>
    <m/>
    <m/>
    <m/>
    <m/>
    <m/>
    <m/>
  </r>
  <r>
    <n v="101"/>
    <x v="3"/>
    <s v="4. Administración del programa"/>
    <x v="17"/>
    <s v="4.1 Administración del programa"/>
    <s v="4.1.1"/>
    <s v="4.1.1 Administración del programa"/>
    <s v="TRANSFORMACION DIGITAL DE LA RAMA JUDICIAL NACIONAL"/>
    <s v="4. Mejorar la capacidad institucional en la gestión judicial"/>
    <s v="1. Servicio de apoyo en la gestión Judicial"/>
    <s v="1.2 Implementar herramientas de apoyo para la Rama"/>
    <s v="C-2701-0800-36-0-2701048-024"/>
    <x v="5"/>
    <s v="CSJ-CO-L1256-101"/>
    <n v="80101500"/>
    <x v="88"/>
    <s v="Contrato en Ejecución"/>
    <n v="136563.37904873065"/>
    <n v="136563.37904873065"/>
    <d v="2021-10-03T00:00:00"/>
    <d v="2022-01-13T00:00:00"/>
    <d v="2022-01-13T00:00:00"/>
    <s v="A tiempo"/>
    <d v="2022-01-13T00:00:00"/>
    <d v="2021-12-30T00:00:00"/>
    <s v="A tiempo"/>
    <n v="-14"/>
    <n v="20"/>
    <s v="Cumple"/>
    <d v="2022-01-25T00:00:00"/>
    <d v="2022-01-14T00:00:00"/>
    <n v="12"/>
    <d v="2022-12-24T00:00:00"/>
    <d v="2022-12-24T00:00:00"/>
    <n v="0"/>
    <n v="333"/>
    <s v="1Q22"/>
    <m/>
    <m/>
    <m/>
    <m/>
    <x v="21"/>
    <n v="0.48780487804878048"/>
    <n v="239708700"/>
    <n v="0.51219512195121952"/>
    <n v="468002700"/>
    <n v="66616.282462795454"/>
    <n v="61416.525749423519"/>
    <n v="136563.37904873065"/>
    <n v="60526.32"/>
    <n v="2.2562643664562896"/>
    <s v="No"/>
    <s v="No"/>
    <s v="Contratado"/>
    <s v="A+"/>
    <m/>
    <m/>
    <m/>
    <m/>
    <x v="0"/>
    <x v="0"/>
    <x v="20"/>
    <s v="CONTRATADO"/>
    <m/>
    <m/>
    <m/>
    <m/>
    <x v="17"/>
    <m/>
    <m/>
    <m/>
    <m/>
    <m/>
    <n v="122"/>
    <d v="2022-01-10T00:00:00"/>
    <n v="122"/>
    <d v="2022-01-24T00:00:00"/>
    <m/>
    <n v="220000000"/>
    <m/>
    <m/>
    <m/>
    <m/>
    <m/>
    <m/>
    <m/>
    <m/>
    <m/>
    <m/>
    <m/>
    <m/>
  </r>
  <r>
    <n v="102"/>
    <x v="0"/>
    <s v="1. Fortalecimiento institucional del Sistema de Justicia (Capital Institucional/Modelo de Gobernanza)"/>
    <x v="7"/>
    <s v="1.5 Estrategia y herramientas de fortalecimiento de procesos de gestión asociados con el monitoreo, seguimiento y control del SJ"/>
    <s v="1.2.1; 1.2.3; 1.5.2"/>
    <s v="1.2.1 Compendio de estrategias que contemplen los dominios de la gobernanza y dimensionamiento del impacto de la Transformación Digital, Identidad Digital, Gestión del Conocimiento, contenidos digitales y producción y acceso a fuentes de contenido jurídico diseñado._x000a_1.2.3 Compendio de estrategias que contemplen los dominios de dimensionamiento del impacto y la gobernanza de la Transformación Digital implementadas._x000a_1.5.2 Modelo de monitoreo, seguimiento, control y evaluación del programa de transformación digital junto al sistema de reportes y herramientas que alimenten al Centro de Gobierno diseñados."/>
    <s v="TRANSFORMACION DIGITAL DE LA RAMA JUDICIAL NACIONAL"/>
    <m/>
    <m/>
    <m/>
    <m/>
    <x v="0"/>
    <s v="CSJ-CO-L1256-102"/>
    <m/>
    <x v="89"/>
    <s v="NOB-PA"/>
    <n v="376860.22760431864"/>
    <n v="376860.22760431864"/>
    <d v="2022-07-14T00:00:00"/>
    <d v="2022-12-08T00:00:00"/>
    <d v="2022-12-08T00:00:00"/>
    <s v="A tiempo"/>
    <d v="2023-02-23T00:00:00"/>
    <d v="2023-02-23T00:00:00"/>
    <s v="A tiempo"/>
    <n v="77"/>
    <n v="145"/>
    <s v="Cumple"/>
    <d v="2023-03-15T00:00:00"/>
    <d v="2023-03-15T00:00:00"/>
    <n v="20"/>
    <d v="2023-12-31T00:00:00"/>
    <d v="2023-12-31T00:00:00"/>
    <n v="0"/>
    <n v="291"/>
    <s v="1Q23"/>
    <s v="Se propone fusionar las líneas 5, 15 y 37 en un solo contrato para 2023: La nueva línea es la 102."/>
    <m/>
    <m/>
    <m/>
    <x v="0"/>
    <n v="0"/>
    <n v="1291500000"/>
    <n v="1"/>
    <n v="1291500000"/>
    <n v="0"/>
    <n v="376860.22760431864"/>
    <n v="376860.22760431864"/>
    <n v="505000"/>
    <n v="0.74625787644419528"/>
    <s v="Sí"/>
    <s v="No"/>
    <s v="Sin observaciones"/>
    <s v="B"/>
    <m/>
    <m/>
    <s v="Especialista en BCP-DRP y gobierno de TI"/>
    <m/>
    <x v="0"/>
    <x v="0"/>
    <x v="0"/>
    <m/>
    <m/>
    <m/>
    <m/>
    <m/>
    <x v="7"/>
    <m/>
    <m/>
    <m/>
    <m/>
    <m/>
    <m/>
    <m/>
    <m/>
    <m/>
    <m/>
    <m/>
    <m/>
    <m/>
    <m/>
    <m/>
    <m/>
    <m/>
    <m/>
    <m/>
    <m/>
    <m/>
    <m/>
    <m/>
  </r>
  <r>
    <n v="103"/>
    <x v="1"/>
    <s v="2. Fortalecimiento de los Servicios Digitales y Tecnología para la Justicia (Capital Físico)"/>
    <x v="3"/>
    <s v="2.3 Modelo de arquitectura empresarial diseñado e implementado"/>
    <s v="1.2.2; _x000a_1.2.5; _x000a_1.5.2; 2.3.1"/>
    <s v="1.2.2 Compendio de estrategias que contemplen los dominios de la articulación con los proyectos para la Transformación Digital, capacidades para la gestión operativa y la excelencia operativa diseñadas._x000a_1.2.5 Compendio de estrategias que contemplen los dominios de gestión de conocimiento, capacidades para la gestión operativa y la excelencia operativa implementadas._x000a_1.5.2 Modelo de monitoreo, seguimiento, control y evaluación del programa de transformación digital junto al sistema de reportes y herramientas que alimenten al Centro de Gobierno diseñados._x000a_2.3.1 Modelo de arquitectura empresarial diseñado e implementado."/>
    <s v="TRANSFORMACION DIGITAL DE LA RAMA JUDICIAL NACIONAL"/>
    <s v="4. Mejorar la capacidad institucional en la gestión judicial"/>
    <s v="1. Servicio de apoyo en la gestión Judicial"/>
    <s v="1.1 Mejorar la capacidad tecnológica"/>
    <s v="C-2701-0800-36-0-2701048-022"/>
    <x v="0"/>
    <s v="CSJ-CO-L1256-103"/>
    <s v="80101507;80101504;81131500"/>
    <x v="90"/>
    <s v="NOB-PA"/>
    <n v="1546542.1651590313"/>
    <n v="1546542.1651590313"/>
    <d v="2021-12-28T00:00:00"/>
    <d v="2022-05-10T00:00:00"/>
    <d v="2022-05-10T00:00:00"/>
    <s v="A tiempo"/>
    <d v="2022-07-26T00:00:00"/>
    <d v="2022-07-26T00:00:00"/>
    <s v="A tiempo"/>
    <n v="77"/>
    <n v="145"/>
    <s v="Cumple"/>
    <d v="2022-08-15T00:00:00"/>
    <d v="2022-08-15T00:00:00"/>
    <n v="20"/>
    <d v="2022-12-31T00:00:00"/>
    <d v="2022-12-31T00:00:00"/>
    <n v="0"/>
    <n v="138"/>
    <s v="3Q22"/>
    <s v="Se propone fusionar las líneas 16, 67 y los recursos destinados a la herramienta de arquitectura empresarial de la línea 42 en dos contrataciones por fases: i) la línea 103 para la vigencia 2022; y ii) línea 104 para la vigencia 2023."/>
    <s v="El alcance de la consultoría de arquitectura empresarial puede incluir el diagnóstico y análisis de las capacidades operativas para la gestión operativa del SJ y es recomendable que se incluya aquí la adquisición de las herramientas."/>
    <m/>
    <m/>
    <x v="22"/>
    <n v="1"/>
    <n v="0"/>
    <n v="0"/>
    <n v="5300000000"/>
    <n v="1546542.1651590313"/>
    <n v="0"/>
    <n v="1546542.1651590313"/>
    <n v="2213677.1420401591"/>
    <n v="0.69863040810626709"/>
    <s v="Sí"/>
    <s v="No"/>
    <s v="Sin observaciones"/>
    <s v="B"/>
    <s v="    Responsable: Carlos Oscar Quintero​_x000a_    Apoyo: Juan Manuel Caro​"/>
    <s v="Diego Rocha"/>
    <m/>
    <s v="Diego Hernán Perez"/>
    <x v="1"/>
    <x v="1"/>
    <x v="21"/>
    <s v="EN ESTRUCTURACIÓN ANEXO TÉCNICO / PENDIENTE DEFINIR RESPONSABLE TÉCNICO"/>
    <s v="Se debe validar con la UDAE el responsable técnico.  Se cuenta con una versión avanzada de anexo técnico. "/>
    <m/>
    <m/>
    <m/>
    <x v="3"/>
    <m/>
    <m/>
    <m/>
    <m/>
    <m/>
    <m/>
    <m/>
    <m/>
    <m/>
    <m/>
    <m/>
    <m/>
    <m/>
    <m/>
    <m/>
    <m/>
    <m/>
    <m/>
    <m/>
    <m/>
    <m/>
    <m/>
    <m/>
  </r>
  <r>
    <n v="104"/>
    <x v="1"/>
    <s v="2. Fortalecimiento de los Servicios Digitales y Tecnología para la Justicia (Capital Físico)"/>
    <x v="3"/>
    <s v="2.3 Modelo de arquitectura empresarial diseñado e implementado"/>
    <s v="1.2.2; _x000a_1.2.5; _x000a_1.5.2; 2.3.1"/>
    <s v="1.2.2 Compendio de estrategias que contemplen los dominios de la articulación con los proyectos para la Transformación Digital, capacidades para la gestión operativa y la excelencia operativa diseñadas._x000a_1.2.5 Compendio de estrategias que contemplen los dominios de gestión de conocimiento, capacidades para la gestión operativa y la excelencia operativa implementadas._x000a_1.5.2 Modelo de monitoreo, seguimiento, control y evaluación del programa de transformación digital junto al sistema de reportes y herramientas que alimenten al Centro de Gobierno diseñados._x000a_2.3.1 Modelo de arquitectura empresarial diseñado e implementado."/>
    <s v="TRANSFORMACION DIGITAL DE LA RAMA JUDICIAL NACIONAL"/>
    <m/>
    <m/>
    <m/>
    <m/>
    <x v="0"/>
    <s v="CSJ-CO-L1256-104"/>
    <m/>
    <x v="60"/>
    <s v="NOB-PA"/>
    <n v="1775313.6854391596"/>
    <n v="1775313.6854391596"/>
    <d v="2022-09-28T00:00:00"/>
    <d v="2022-12-08T00:00:00"/>
    <d v="2022-12-08T00:00:00"/>
    <s v="A tiempo"/>
    <d v="2023-02-23T00:00:00"/>
    <d v="2023-02-23T00:00:00"/>
    <s v="A tiempo"/>
    <n v="77"/>
    <n v="145"/>
    <s v="Cumple"/>
    <d v="2023-03-15T00:00:00"/>
    <d v="2023-03-15T00:00:00"/>
    <n v="20"/>
    <d v="2023-12-31T00:00:00"/>
    <d v="2023-12-31T00:00:00"/>
    <n v="0"/>
    <n v="291"/>
    <s v="2Q23"/>
    <s v="Se propone fusionar las líneas 16, 67 y los recursos destinados a la herramienta de arquitectura empresarial de la línea 42 en dos contrataciones por fases: i) la línea 103 para la vigencia 2022; y ii) línea 104 para la vigencia 2023."/>
    <s v="El alcance de la consultoría de arquitectura empresarial puede incluir el diagnóstico y análisis de las capacidades operativas para la gestión operativa del SJ y es recomendable que se incluya aquí la adquisición de las herramientas."/>
    <m/>
    <m/>
    <x v="0"/>
    <n v="0"/>
    <n v="6084000000"/>
    <n v="1"/>
    <n v="6084000000"/>
    <n v="0"/>
    <n v="1775313.6854391596"/>
    <n v="1775313.6854391596"/>
    <n v="1858630.549959841"/>
    <n v="0.95517298232159076"/>
    <s v="Sí"/>
    <s v="No"/>
    <s v="Sin observaciones"/>
    <s v="B"/>
    <m/>
    <m/>
    <m/>
    <m/>
    <x v="0"/>
    <x v="0"/>
    <x v="0"/>
    <m/>
    <s v="Se cuenta con un avance del anexo técnico del 50% "/>
    <m/>
    <m/>
    <m/>
    <x v="3"/>
    <m/>
    <m/>
    <m/>
    <m/>
    <m/>
    <m/>
    <m/>
    <m/>
    <m/>
    <m/>
    <m/>
    <m/>
    <m/>
    <m/>
    <m/>
    <m/>
    <m/>
    <m/>
    <m/>
    <m/>
    <m/>
    <m/>
    <m/>
  </r>
  <r>
    <n v="105"/>
    <x v="0"/>
    <s v="1. Fortalecimiento institucional del Sistema de Justicia (Capital Institucional/Modelo de Gobernanza)"/>
    <x v="2"/>
    <s v="1.2 Modelo de capacidades del SJ desarrollado"/>
    <s v="1.2.2, 1.2.5"/>
    <s v="1.2.2 Compendio de estrategias que contemplen los dominios de la articulación con los proyectos para la Transformación Digital, capacidades para la gestión operativa y la excelencia operativa diseñadas._x000a_1.2.5 Compendio de estrategias que contemplen los dominios de gestión de conocimiento, capacidades para la gestión operativa y la excelencia operativa implementadas."/>
    <s v="TRANSFORMACION DIGITAL DE LA RAMA JUDICIAL NACIONAL"/>
    <m/>
    <m/>
    <m/>
    <m/>
    <x v="0"/>
    <s v="CSJ-CO-L1256-105"/>
    <m/>
    <x v="14"/>
    <s v="NOB-PA"/>
    <n v="315144.44120221765"/>
    <n v="315144.44120221765"/>
    <d v="2022-09-28T00:00:00"/>
    <d v="2022-12-08T00:00:00"/>
    <d v="2022-12-08T00:00:00"/>
    <s v="A tiempo"/>
    <d v="2023-02-23T00:00:00"/>
    <d v="2023-02-23T00:00:00"/>
    <s v="A tiempo"/>
    <n v="77"/>
    <n v="145"/>
    <s v="Cumple"/>
    <d v="2023-03-15T00:00:00"/>
    <d v="2023-03-15T00:00:00"/>
    <n v="20"/>
    <d v="2023-12-31T00:00:00"/>
    <d v="2023-12-31T00:00:00"/>
    <n v="0"/>
    <n v="291"/>
    <s v="2Q23"/>
    <s v="Se distribuye en dos contratos por fases: i) línea 17 en la vigencia 2022 y línea 105 para la vigencia 2023."/>
    <m/>
    <m/>
    <m/>
    <x v="0"/>
    <n v="0"/>
    <n v="1080000000"/>
    <n v="1"/>
    <n v="1080000000"/>
    <n v="0"/>
    <n v="315144.44120221765"/>
    <n v="315144.44120221765"/>
    <n v="302803.73831775703"/>
    <n v="1.0407547903900398"/>
    <s v="No"/>
    <s v="No"/>
    <s v="Sin observaciones"/>
    <s v="B"/>
    <m/>
    <m/>
    <m/>
    <m/>
    <x v="0"/>
    <x v="0"/>
    <x v="0"/>
    <m/>
    <m/>
    <m/>
    <m/>
    <m/>
    <x v="2"/>
    <m/>
    <m/>
    <m/>
    <m/>
    <m/>
    <m/>
    <m/>
    <m/>
    <m/>
    <m/>
    <m/>
    <m/>
    <m/>
    <m/>
    <m/>
    <m/>
    <m/>
    <m/>
    <m/>
    <m/>
    <m/>
    <m/>
    <m/>
  </r>
  <r>
    <n v="106"/>
    <x v="0"/>
    <s v="1. Fortalecimiento institucional del Sistema de Justicia (Capital Institucional/Modelo de Gobernanza)"/>
    <x v="2"/>
    <s v="1.2 Modelo de capacidades del SJ desarrollado"/>
    <s v="1.2.1; 1.2.4"/>
    <s v="1.2.1 Compendio de estrategias que contemplen los dominios de la gobernanza y dimensionamiento del impacto de la Transformación Digital, Identidad Digital, Gestión del Conocimiento, contenidos digitales y producción y acceso a fuentes de contenido jurídico diseñado._x000a_1.2.4 Compendio de estrategias que contemplen los dominios de la Identidad Digital, contenidos digitales y, producción y acceso a fuentes de contenido jurídico implementadas."/>
    <s v="TRANSFORMACION DIGITAL DE LA RAMA JUDICIAL NACIONAL"/>
    <m/>
    <m/>
    <m/>
    <m/>
    <x v="0"/>
    <s v="CSJ-CO-L1256-106"/>
    <m/>
    <x v="19"/>
    <s v="NOB-PA"/>
    <n v="315144.44120221765"/>
    <n v="315144.44120221765"/>
    <d v="2022-10-28T00:00:00"/>
    <d v="2022-12-08T00:00:00"/>
    <d v="2022-12-08T00:00:00"/>
    <s v="A tiempo"/>
    <d v="2023-02-23T00:00:00"/>
    <d v="2023-02-23T00:00:00"/>
    <s v="A tiempo"/>
    <n v="77"/>
    <n v="145"/>
    <s v="Cumple"/>
    <d v="2023-03-15T00:00:00"/>
    <d v="2023-03-15T00:00:00"/>
    <n v="20"/>
    <d v="2023-12-31T00:00:00"/>
    <d v="2023-12-31T00:00:00"/>
    <n v="0"/>
    <n v="291"/>
    <s v="2Q23"/>
    <s v="La línea se distribuye en contratos por fases: i) la línea 22 en la vigencia 2022 y ii) la línea 106 en la vigencia 2023. Cambia el método de SBCC a SCC por el monto."/>
    <m/>
    <m/>
    <m/>
    <x v="0"/>
    <n v="0"/>
    <n v="1080000000"/>
    <n v="1"/>
    <n v="1080000000"/>
    <n v="0"/>
    <n v="315144.44120221765"/>
    <n v="315144.44120221765"/>
    <n v="344680.85106382979"/>
    <n v="0.91430794669779192"/>
    <s v="No"/>
    <s v="No"/>
    <s v="Sin observaciones"/>
    <s v="B"/>
    <m/>
    <m/>
    <s v="Analista de seguridad de datos, soluciones y servicios"/>
    <m/>
    <x v="0"/>
    <x v="0"/>
    <x v="0"/>
    <m/>
    <m/>
    <m/>
    <m/>
    <m/>
    <x v="2"/>
    <m/>
    <m/>
    <m/>
    <m/>
    <m/>
    <m/>
    <m/>
    <m/>
    <m/>
    <m/>
    <m/>
    <m/>
    <m/>
    <m/>
    <m/>
    <m/>
    <m/>
    <m/>
    <m/>
    <m/>
    <m/>
    <m/>
    <m/>
  </r>
  <r>
    <n v="107"/>
    <x v="0"/>
    <s v="1. Fortalecimiento institucional del Sistema de Justicia (Capital Institucional/Modelo de Gobernanza)"/>
    <x v="7"/>
    <s v="1.5 Estrategia y herramientas de fortalecimiento de procesos de gestión asociados con el monitoreo, seguimiento y control del SJ"/>
    <s v="1.5.3"/>
    <s v="1.5.3 Compendio de estrategias que contemplen los dominios de expectativas de los grupos de valor, dinamización y relacionamiento con los grupos de valor y requerimientos de software para las herramientas de gestión de grupos de valor diseñadas e implementadas."/>
    <s v="TRANSFORMACION DIGITAL DE LA RAMA JUDICIAL NACIONAL"/>
    <s v="4. Mejorar la capacidad institucional en la gestión judicial"/>
    <s v="1. Servicio de apoyo en la gestión Judicial"/>
    <s v="1.2 Implementar herramientas de apoyo para la Rama"/>
    <s v="C-2701-0800-36-0-2701048-021"/>
    <x v="3"/>
    <s v="CSJ-CO-L1256-107"/>
    <s v="81131500; 80101507"/>
    <x v="59"/>
    <s v="NOB-PA"/>
    <n v="145900.20426028597"/>
    <n v="145900.20426028597"/>
    <d v="2022-05-01T00:00:00"/>
    <d v="2023-02-08T00:00:00"/>
    <d v="2023-02-08T00:00:00"/>
    <s v="A tiempo"/>
    <d v="2023-04-11T00:00:00"/>
    <d v="2023-04-11T00:00:00"/>
    <s v="A tiempo"/>
    <n v="62"/>
    <n v="145"/>
    <s v="Cumple"/>
    <d v="2023-05-01T00:00:00"/>
    <d v="2023-05-01T00:00:00"/>
    <n v="20"/>
    <d v="2023-12-31T00:00:00"/>
    <d v="2023-12-31T00:00:00"/>
    <n v="0"/>
    <n v="244"/>
    <s v="4Q22"/>
    <s v="Se propone fusionar las líneas 39 y 40 en un  único contrato con vigencias futuras: La nueva línea es la 107. Incluye la consultoría y adquisición de herramientas de grupos de valor."/>
    <m/>
    <m/>
    <m/>
    <x v="0"/>
    <n v="0"/>
    <n v="500000000"/>
    <n v="1"/>
    <n v="500000000"/>
    <n v="0"/>
    <n v="145900.20426028597"/>
    <n v="145900.20426028597"/>
    <n v="1400000"/>
    <n v="0.10421443161448998"/>
    <s v="No"/>
    <n v="0"/>
    <s v="Sin observaciones"/>
    <s v="B"/>
    <m/>
    <m/>
    <m/>
    <m/>
    <x v="0"/>
    <x v="0"/>
    <x v="0"/>
    <m/>
    <s v="Asociada a las herramientas"/>
    <m/>
    <m/>
    <m/>
    <x v="7"/>
    <m/>
    <m/>
    <m/>
    <m/>
    <m/>
    <m/>
    <m/>
    <m/>
    <m/>
    <m/>
    <m/>
    <m/>
    <m/>
    <m/>
    <m/>
    <m/>
    <m/>
    <m/>
    <m/>
    <m/>
    <m/>
    <m/>
    <m/>
  </r>
  <r>
    <n v="108"/>
    <x v="1"/>
    <s v="2. Fortalecimiento de los Servicios Digitales y Tecnología para la Justicia (Capital Físico)"/>
    <x v="12"/>
    <s v="2.5 Servicios para el sistema de justicia oral diseñados e implementados"/>
    <s v="2.5.1"/>
    <s v="2.5.1 Modelo de administración, captura, almacenamiento y preservación de la información asociada al sistema de justicia oral diseñado."/>
    <s v="FORTALECIMIENTO DE LA PLATAFORMA PARA LA GESTIÓN TECNOLÓGICA NACIONAL_x000a__x000a_"/>
    <s v="1. Suministrar las herramientas y plataformas tecnológicas actualizadas"/>
    <s v="2. Servicios tecnológicos"/>
    <s v="1.1  Adecuar la infraestructura física para soportar los servicios tecnológicos"/>
    <s v="C-2799-0800-12-0-2799065-022"/>
    <x v="6"/>
    <s v="CSJ-CO-L1256-108"/>
    <n v="43231500"/>
    <x v="91"/>
    <s v="NOB-PA"/>
    <n v="2320716.5596731836"/>
    <n v="2320716.5596731836"/>
    <d v="2022-01-08T00:00:00"/>
    <d v="2022-05-31T00:00:00"/>
    <d v="2022-05-31T00:00:00"/>
    <s v="A tiempo"/>
    <d v="2022-08-21T00:00:00"/>
    <d v="2022-08-21T00:00:00"/>
    <s v="A tiempo"/>
    <n v="82"/>
    <n v="175"/>
    <s v="Cumple"/>
    <d v="2022-09-15T00:00:00"/>
    <d v="2022-09-15T00:00:00"/>
    <n v="25"/>
    <d v="2022-12-31T00:00:00"/>
    <d v="2022-12-31T00:00:00"/>
    <n v="0"/>
    <n v="107"/>
    <s v="3Q22"/>
    <s v="Se fusionan las líneas 73 y 82 y se distribuyen en dos fases i) línea 109 en la vigencia 2022 y línea 110 en la vigencia 2023."/>
    <s v="Las dos líneas corresponden a software y equipos propios del sistema oral que incluye audiencias. Las dos líneas aportan al mismo producto."/>
    <m/>
    <m/>
    <x v="23"/>
    <n v="0.94302902040414915"/>
    <n v="453095650"/>
    <n v="5.6970979595850832E-2"/>
    <n v="7953095650"/>
    <n v="2188503.0639042896"/>
    <n v="116089.07250832692"/>
    <n v="2320716.5596731836"/>
    <n v="2646762.4799338551"/>
    <n v="0.87681330579054462"/>
    <s v="Sí"/>
    <s v="SI"/>
    <s v="Sin observaciones"/>
    <s v="C"/>
    <s v="    Responsable: Unidad de informática​_x000a_    Aval: Carlos Ariel Useda, Carlos A Gómez​"/>
    <s v="Diego Rocha"/>
    <s v="Especialista infraestructura de almacenamiento y computo"/>
    <s v="Jorge Bejarano"/>
    <x v="2"/>
    <x v="1"/>
    <x v="22"/>
    <s v="EN ESTRUCTURACIÓN ANEXO TÉCNICO / VIGENCIAS FUTURAS"/>
    <m/>
    <m/>
    <m/>
    <m/>
    <x v="12"/>
    <m/>
    <m/>
    <m/>
    <m/>
    <m/>
    <m/>
    <m/>
    <m/>
    <m/>
    <m/>
    <m/>
    <m/>
    <m/>
    <m/>
    <m/>
    <m/>
    <m/>
    <m/>
    <m/>
    <m/>
    <m/>
    <m/>
    <m/>
  </r>
  <r>
    <n v="109"/>
    <x v="1"/>
    <s v="2. Fortalecimiento de los Servicios Digitales y Tecnología para la Justicia (Capital Físico)"/>
    <x v="12"/>
    <s v="2.5 Servicios para el sistema de justicia oral diseñados e implementados"/>
    <s v="2.5.1"/>
    <s v="2.5.1 Modelo de administración, captura, almacenamiento y preservación de la información asociada al sistema de justicia oral diseñado."/>
    <s v="TRANSFORMACION DIGITAL DE LA RAMA JUDICIAL NACIONAL"/>
    <m/>
    <m/>
    <m/>
    <m/>
    <x v="4"/>
    <s v="CSJ-CO-L1256-109"/>
    <m/>
    <x v="92"/>
    <s v="NOB-PA"/>
    <n v="0"/>
    <n v="0"/>
    <d v="2022-12-15T00:00:00"/>
    <d v="2023-02-13T00:00:00"/>
    <d v="2023-02-13T00:00:00"/>
    <s v="A tiempo"/>
    <d v="2023-04-16T00:00:00"/>
    <d v="2023-04-16T00:00:00"/>
    <s v="A tiempo"/>
    <n v="62"/>
    <n v="175"/>
    <s v="Cumple"/>
    <d v="2023-05-01T00:00:00"/>
    <d v="2023-05-01T00:00:00"/>
    <n v="15"/>
    <d v="2023-12-31T00:00:00"/>
    <d v="2023-12-31T00:00:00"/>
    <n v="0"/>
    <n v="244"/>
    <s v="2Q23"/>
    <s v="Se fusionan las líneas 73 y 82 y se distribuyen en dos fases i) línea 109 en la vigencia 2022 y línea 110 en la vigencia 2023."/>
    <s v="Las dos líneas corresponden a software y equipos propios del sistema oral que incluye audiencias. Las dos líneas aportan al mismo producto."/>
    <m/>
    <m/>
    <x v="0"/>
    <n v="0"/>
    <m/>
    <n v="0"/>
    <n v="0"/>
    <n v="0"/>
    <n v="0"/>
    <n v="0"/>
    <n v="858793.0756217005"/>
    <n v="0"/>
    <s v="No"/>
    <s v="No"/>
    <s v="Sin observaciones"/>
    <s v="C"/>
    <m/>
    <m/>
    <m/>
    <m/>
    <x v="0"/>
    <x v="0"/>
    <x v="0"/>
    <m/>
    <m/>
    <m/>
    <m/>
    <m/>
    <x v="12"/>
    <m/>
    <m/>
    <m/>
    <m/>
    <m/>
    <m/>
    <m/>
    <m/>
    <m/>
    <m/>
    <m/>
    <m/>
    <m/>
    <m/>
    <m/>
    <m/>
    <m/>
    <m/>
    <m/>
    <m/>
    <m/>
    <m/>
    <m/>
  </r>
  <r>
    <n v="110"/>
    <x v="1"/>
    <s v="2. Fortalecimiento de los Servicios Digitales y Tecnología para la Justicia (Capital Físico)"/>
    <x v="13"/>
    <s v="2.6 Estrategia de despliegue de soluciones diseñada y ejecutadas"/>
    <s v="2.6.1"/>
    <s v="2.6.1 Modelo de identificación de oportunidades de innovación e implementación de mejoras diseñado."/>
    <s v="TRANSFORMACION DIGITAL DE LA RAMA JUDICIAL NACIONAL"/>
    <m/>
    <m/>
    <m/>
    <m/>
    <x v="3"/>
    <s v="CSJ-CO-L1256-110"/>
    <m/>
    <x v="67"/>
    <s v="NOB-PA"/>
    <n v="210096.29413481179"/>
    <n v="210096.29413481179"/>
    <d v="2022-10-13T00:00:00"/>
    <d v="2023-01-23T00:00:00"/>
    <d v="2023-01-23T00:00:00"/>
    <s v="A tiempo"/>
    <d v="2023-03-26T00:00:00"/>
    <d v="2023-03-26T00:00:00"/>
    <s v="A tiempo"/>
    <n v="62"/>
    <n v="60"/>
    <s v="No cumple"/>
    <d v="2023-04-15T00:00:00"/>
    <d v="2023-04-15T00:00:00"/>
    <n v="20"/>
    <d v="2023-12-31T00:00:00"/>
    <d v="2023-12-31T00:00:00"/>
    <n v="0"/>
    <n v="260"/>
    <s v="2Q23"/>
    <s v="Se distribuye en fases: i) línea 74 en la vigencia 2022 y ii) línea 111 en la vigencia 2023. Cambia el método de SBCC a SCC por el monto."/>
    <m/>
    <m/>
    <m/>
    <x v="0"/>
    <n v="0"/>
    <n v="720000000"/>
    <n v="1"/>
    <n v="720000000"/>
    <n v="0"/>
    <n v="210096.29413481179"/>
    <n v="210096.29413481179"/>
    <n v="200000"/>
    <n v="1.0504814706740588"/>
    <s v="No"/>
    <s v="No"/>
    <s v="Sin observaciones"/>
    <s v="B"/>
    <m/>
    <m/>
    <s v="Arquitecto empresarial"/>
    <m/>
    <x v="0"/>
    <x v="0"/>
    <x v="0"/>
    <m/>
    <m/>
    <m/>
    <m/>
    <m/>
    <x v="13"/>
    <m/>
    <m/>
    <m/>
    <m/>
    <m/>
    <m/>
    <m/>
    <m/>
    <m/>
    <m/>
    <m/>
    <m/>
    <m/>
    <m/>
    <m/>
    <m/>
    <m/>
    <m/>
    <m/>
    <m/>
    <m/>
    <m/>
    <m/>
  </r>
  <r>
    <n v="111"/>
    <x v="2"/>
    <s v="3. Fortalecimiento del Entorno y la Cultura Digital (Capital Humano)"/>
    <x v="16"/>
    <s v="3.3 Modelo de servicio al ciudadano diseñado, desarrollado e implementado"/>
    <s v="3.3.1"/>
    <s v="3.3.1 Modelo de servicio al ciudadano diseñado."/>
    <s v="TRANSFORMACION DIGITAL DE LA RAMA JUDICIAL NACIONAL"/>
    <m/>
    <m/>
    <m/>
    <m/>
    <x v="3"/>
    <s v="CSJ-CO-L1256-111"/>
    <m/>
    <x v="72"/>
    <s v="NOB-PA"/>
    <n v="306390.42894660053"/>
    <n v="306390.42894660053"/>
    <d v="2022-09-12T00:00:00"/>
    <d v="2023-02-12T00:00:00"/>
    <d v="2023-02-12T00:00:00"/>
    <s v="A tiempo"/>
    <d v="2023-03-26T00:00:00"/>
    <d v="2023-03-26T00:00:00"/>
    <s v="A tiempo"/>
    <n v="42"/>
    <n v="60"/>
    <s v="Cumple"/>
    <d v="2023-04-15T00:00:00"/>
    <d v="2023-04-15T00:00:00"/>
    <n v="20"/>
    <d v="2023-12-31T00:00:00"/>
    <d v="2023-12-31T00:00:00"/>
    <n v="0"/>
    <n v="260"/>
    <s v="1Q23"/>
    <s v="Se distribuye en dos fases: i) línea 79 en 2022 y ii) línea  112 en 2023."/>
    <m/>
    <m/>
    <m/>
    <x v="0"/>
    <n v="0"/>
    <n v="1050000000"/>
    <n v="1"/>
    <n v="1050000000"/>
    <n v="0"/>
    <n v="306390.42894660053"/>
    <n v="306390.42894660053"/>
    <n v="208333.33333333334"/>
    <n v="1.4706740589436824"/>
    <s v="No"/>
    <s v="No"/>
    <s v="Sin observaciones"/>
    <s v="B"/>
    <m/>
    <m/>
    <s v="Especialista en servicios al usuario"/>
    <m/>
    <x v="0"/>
    <x v="0"/>
    <x v="0"/>
    <m/>
    <m/>
    <m/>
    <m/>
    <m/>
    <x v="16"/>
    <m/>
    <m/>
    <m/>
    <m/>
    <m/>
    <m/>
    <m/>
    <m/>
    <m/>
    <m/>
    <m/>
    <m/>
    <m/>
    <m/>
    <m/>
    <m/>
    <m/>
    <m/>
    <m/>
    <m/>
    <m/>
    <m/>
    <m/>
  </r>
  <r>
    <n v="112"/>
    <x v="3"/>
    <s v="4. Administración del programa"/>
    <x v="19"/>
    <s v="4.3 Auditorías"/>
    <s v="4.1.3"/>
    <s v="4.1.3 Auditoría financiera"/>
    <s v="TRANSFORMACION DIGITAL DE LA RAMA JUDICIAL NACIONAL"/>
    <m/>
    <m/>
    <m/>
    <m/>
    <x v="5"/>
    <s v="CSJ-CO-L1256-112"/>
    <n v="84111601"/>
    <x v="84"/>
    <s v="NOB-PA"/>
    <n v="53749.635249489351"/>
    <n v="53749.635249489351"/>
    <d v="2022-06-30T00:00:00"/>
    <d v="2022-12-15T00:00:00"/>
    <d v="2022-12-15T00:00:00"/>
    <s v="A tiempo"/>
    <d v="2023-01-25T00:00:00"/>
    <d v="2023-01-25T00:00:00"/>
    <s v="A tiempo"/>
    <n v="41"/>
    <n v="145"/>
    <s v="Cumple"/>
    <d v="2023-02-10T00:00:00"/>
    <d v="2023-02-10T00:00:00"/>
    <n v="16"/>
    <d v="2023-05-30T00:00:00"/>
    <d v="2023-05-30T00:00:00"/>
    <n v="0"/>
    <n v="109"/>
    <s v="1Q23"/>
    <s v="Se separa en 3 fases: i) Línea 95: Auditoría Primera fase 2021-2022. Vigencia 2022. ii) Línea 113: Auditoría Segunda fase 2021-2022. Vigencia 2023 (primer semestre). iii) Línea 114: Auditoría 2023. Probablemente requiera vigencias futuras."/>
    <m/>
    <m/>
    <m/>
    <x v="0"/>
    <n v="0"/>
    <n v="184200000"/>
    <n v="1"/>
    <n v="184200000"/>
    <n v="0"/>
    <n v="53749.635249489351"/>
    <n v="53749.635249489351"/>
    <n v="51166.666666666795"/>
    <n v="1.0504814706740564"/>
    <s v="No"/>
    <s v="No"/>
    <s v="Sin observaciones"/>
    <s v="C"/>
    <m/>
    <m/>
    <m/>
    <m/>
    <x v="0"/>
    <x v="0"/>
    <x v="0"/>
    <m/>
    <m/>
    <m/>
    <m/>
    <m/>
    <x v="19"/>
    <m/>
    <m/>
    <m/>
    <m/>
    <m/>
    <m/>
    <m/>
    <m/>
    <m/>
    <m/>
    <m/>
    <m/>
    <m/>
    <m/>
    <m/>
    <m/>
    <m/>
    <m/>
    <m/>
    <m/>
    <m/>
    <m/>
    <m/>
  </r>
  <r>
    <n v="113"/>
    <x v="3"/>
    <s v="4. Administración del programa"/>
    <x v="19"/>
    <s v="4.3 Auditorías"/>
    <s v="4.1.3"/>
    <s v="4.1.3 Auditoría financiera"/>
    <s v="TRANSFORMACION DIGITAL DE LA RAMA JUDICIAL NACIONAL"/>
    <m/>
    <m/>
    <m/>
    <m/>
    <x v="5"/>
    <s v="CSJ-CO-L1256-113"/>
    <n v="84111601"/>
    <x v="84"/>
    <s v="NOB-PA"/>
    <n v="53749.635249489351"/>
    <n v="53749.635249489351"/>
    <d v="2023-01-28T00:00:00"/>
    <d v="2023-05-03T00:00:00"/>
    <d v="2023-05-03T00:00:00"/>
    <s v="A tiempo"/>
    <d v="2023-06-10T00:00:00"/>
    <d v="2023-06-10T00:00:00"/>
    <s v="A tiempo"/>
    <n v="38"/>
    <n v="145"/>
    <s v="Cumple"/>
    <d v="2023-06-20T00:00:00"/>
    <d v="2023-06-20T00:00:00"/>
    <n v="10"/>
    <d v="2023-12-31T00:00:00"/>
    <d v="2023-12-31T00:00:00"/>
    <n v="0"/>
    <n v="194"/>
    <s v="3Q23"/>
    <s v="Se separa en 3 fases: i) Línea 95: Auditoría Primera fase 2021-2022. Vigencia 2022. ii) Línea 113: Auditoría Segunda fase 2021-2022. Vigencia 2023 (primer semestre). iii) Línea 114: Auditoría 2023. Probablemente requiera vigencias futuras."/>
    <m/>
    <m/>
    <m/>
    <x v="0"/>
    <n v="0"/>
    <n v="184200000"/>
    <n v="1"/>
    <n v="184200000"/>
    <n v="0"/>
    <n v="53749.635249489351"/>
    <n v="53749.635249489351"/>
    <n v="51166.66666666665"/>
    <n v="1.0504814706740593"/>
    <s v="No"/>
    <s v="No"/>
    <s v="Sin observaciones"/>
    <s v="C"/>
    <m/>
    <m/>
    <m/>
    <m/>
    <x v="0"/>
    <x v="0"/>
    <x v="0"/>
    <m/>
    <m/>
    <m/>
    <m/>
    <m/>
    <x v="19"/>
    <m/>
    <m/>
    <m/>
    <m/>
    <m/>
    <m/>
    <m/>
    <m/>
    <m/>
    <m/>
    <m/>
    <m/>
    <m/>
    <m/>
    <m/>
    <m/>
    <m/>
    <m/>
    <m/>
    <m/>
    <m/>
    <m/>
    <m/>
  </r>
  <r>
    <n v="114"/>
    <x v="0"/>
    <s v="1. Fortalecimiento institucional del Sistema de Justicia (Capital Institucional/Modelo de Gobernanza)"/>
    <x v="7"/>
    <s v="1.5 Estrategia y herramientas de fortalecimiento de procesos de gestión asociados con el monitoreo, seguimiento y control del SJ"/>
    <s v="1.2.2; 1.5.2"/>
    <s v="1.2.2 Compendio de estrategias que contemplen los dominios de la articulación con los proyectos para la Transformación Digital, capacidades para la gestión operativa y la excelencia operativa diseñadas._x000a_1.5.2 Modelo de monitoreo, seguimiento, control y evaluación del programa de transformación digital junto al sistema de reportes y herramientas que alimenten al Centro de Gobierno diseñados."/>
    <s v="TRANSFORMACION DIGITAL DE LA RAMA JUDICIAL NACIONAL"/>
    <s v="4. Mejorar la capacidad institucional en la gestión judicial"/>
    <s v="1. Servicio de apoyo en la gestión Judicial"/>
    <s v="1.2 Implementar herramientas de apoyo para la Rama"/>
    <s v="C-2701-0800-36-0-2701048-021"/>
    <x v="4"/>
    <s v="CSJ-CO-L1256-114"/>
    <s v="43231500;43231600;80101500;80101600"/>
    <x v="93"/>
    <s v="NOB-PA"/>
    <n v="233440.32681645756"/>
    <n v="233440.32681645756"/>
    <d v="2021-12-29T00:00:00"/>
    <d v="2022-05-14T00:00:00"/>
    <d v="2022-05-14T00:00:00"/>
    <s v="A tiempo"/>
    <d v="2022-07-15T00:00:00"/>
    <d v="2022-07-15T00:00:00"/>
    <s v="A tiempo"/>
    <n v="62"/>
    <n v="125"/>
    <s v="Cumple"/>
    <d v="2022-07-30T00:00:00"/>
    <d v="2022-07-30T00:00:00"/>
    <n v="15"/>
    <d v="2022-12-31T00:00:00"/>
    <d v="2022-12-31T00:00:00"/>
    <n v="0"/>
    <n v="154"/>
    <s v="2Q23"/>
    <s v="Se propone fusionar los recursos de la línea 14 y parte de los recursos no ejecutados de la línea 42: La nueva línea es la 115."/>
    <s v="Pendiente aclarar cuál será la herramienta definitiva para indicadores y seguimiento de proyectos. Se elimina del alcance de esta línea la herramienta de arquitectura empresarial."/>
    <m/>
    <m/>
    <x v="7"/>
    <n v="1"/>
    <n v="0"/>
    <n v="0"/>
    <n v="800000000"/>
    <n v="233440.32681645756"/>
    <n v="0"/>
    <n v="233440.32681645756"/>
    <n v="256747.68613132054"/>
    <n v="0.90922076196261492"/>
    <s v="Sí"/>
    <s v="No"/>
    <s v="Sin observaciones"/>
    <s v="C"/>
    <s v="    Responsable: Oswaldo Useche​_x000a_    Apoyo: Ana Yaneth González​"/>
    <s v="Diego Rocha_x000a_Ana Carolina Rodríguez"/>
    <s v="Analista de procesos 2"/>
    <s v="Sara Perez"/>
    <x v="2"/>
    <x v="1"/>
    <x v="23"/>
    <s v="PENDIENTE INICIAR "/>
    <s v="Urgente la herramienta de pryectos licenicada hasta junio OJO"/>
    <m/>
    <m/>
    <m/>
    <x v="7"/>
    <m/>
    <m/>
    <m/>
    <m/>
    <m/>
    <m/>
    <m/>
    <m/>
    <m/>
    <m/>
    <m/>
    <m/>
    <m/>
    <m/>
    <m/>
    <m/>
    <m/>
    <m/>
    <m/>
    <m/>
    <m/>
    <m/>
    <m/>
  </r>
  <r>
    <n v="115"/>
    <x v="1"/>
    <s v="2. Fortalecimiento de los Servicios Digitales y Tecnología para la Justicia (Capital Físico)"/>
    <x v="11"/>
    <s v="2.4 Modelo de interoperabilidad e integración diseñado e implementado"/>
    <s v="2.4.1"/>
    <s v="2.4.1 Modelo de integración e interoperabilidad diseñado."/>
    <s v="TRANSFORMACION DIGITAL DE LA RAMA JUDICIAL NACIONAL"/>
    <s v="3. Incrementar la eficiencia en la gestión judicial"/>
    <s v="1. Servicio de información de procesos judiciales_x000a_actualizados"/>
    <s v="1.1 Implementar fase de transición"/>
    <s v="C-2701-0800-36-0-2701052-022"/>
    <x v="3"/>
    <s v="CSJ-CO-L1256-115"/>
    <s v="801016; 811118"/>
    <x v="94"/>
    <s v="NOB-PA"/>
    <n v="148672.30814123139"/>
    <n v="148672.30814123139"/>
    <d v="2022-05-15T00:00:00"/>
    <d v="2022-07-17T00:00:00"/>
    <d v="2022-07-17T00:00:00"/>
    <s v="A tiempo"/>
    <d v="2022-10-07T00:00:00"/>
    <d v="2022-10-07T00:00:00"/>
    <s v="A tiempo"/>
    <n v="82"/>
    <n v="145"/>
    <s v="Cumple"/>
    <d v="2022-11-01T00:00:00"/>
    <d v="2022-11-01T00:00:00"/>
    <n v="25"/>
    <d v="2023-12-31T00:00:00"/>
    <d v="2023-12-31T00:00:00"/>
    <n v="0"/>
    <n v="425"/>
    <s v="4Q22"/>
    <s v="Se distribuye en: i) Línea 70 para la adquisición de servicios y ii) la línea 116 para la auditoría. Se trata de un contrato con vigencias futuras. Incluye el periodo noviembre-diciembre 2022 y el 2023."/>
    <m/>
    <m/>
    <m/>
    <x v="24"/>
    <n v="0.13738959764474976"/>
    <n v="439500000"/>
    <n v="0.86261040235525022"/>
    <n v="509500000"/>
    <n v="20426.028596440035"/>
    <n v="112605.68793235972"/>
    <n v="148672.30814123139"/>
    <n v="181818.18181818179"/>
    <n v="0.81769769477677279"/>
    <s v="Sí"/>
    <s v="Sí"/>
    <s v="Sin observaciones"/>
    <s v="C"/>
    <s v="    Carlos Andrés Gómez​_x000a_    Armando Rodríguez​_x000a_    Yensi Castellanos​"/>
    <s v="Diego Rocha"/>
    <s v="Analista para apoyo a integraciones e interoperabilidad_x000a_Apoya Arquitecto de Software"/>
    <s v="Jorge Bejarano"/>
    <x v="2"/>
    <x v="1"/>
    <x v="5"/>
    <s v="VIGENCIAS FUTURAS"/>
    <m/>
    <m/>
    <m/>
    <m/>
    <x v="11"/>
    <m/>
    <m/>
    <m/>
    <m/>
    <m/>
    <m/>
    <m/>
    <m/>
    <m/>
    <m/>
    <m/>
    <m/>
    <m/>
    <m/>
    <m/>
    <m/>
    <m/>
    <m/>
    <m/>
    <m/>
    <m/>
    <m/>
    <m/>
  </r>
  <r>
    <n v="116"/>
    <x v="2"/>
    <s v="3. Fortalecimiento del Entorno y la Cultura Digital (Capital Humano)"/>
    <x v="16"/>
    <s v="3.3 Modelo de servicio al ciudadano diseñado, desarrollado e implementado"/>
    <s v="3.3.1"/>
    <s v="3.3.1 Modelo de servicio al ciudadano diseñado."/>
    <s v="TRANSFORMACION DIGITAL DE LA RAMA JUDICIAL NACIONAL"/>
    <s v="1. Facilitar el acceso al ciudadano a los servicios judiciales"/>
    <s v="2. Servicio de gestión digital de procesos judiciales digitales"/>
    <s v="1.1 Fortalecer los servicios en los territorios"/>
    <s v="C-2701-0800-36-0-2701047-023"/>
    <x v="3"/>
    <s v="CSJ-CO-L1256-116"/>
    <s v="81131500; 80101507"/>
    <x v="95"/>
    <s v="NOB-PA"/>
    <n v="145900.20426028597"/>
    <n v="145900.20426028597"/>
    <d v="2022-01-12T00:00:00"/>
    <d v="2022-05-14T00:00:00"/>
    <d v="2022-05-14T00:00:00"/>
    <s v="A tiempo"/>
    <d v="2022-07-15T00:00:00"/>
    <d v="2022-07-15T00:00:00"/>
    <s v="A tiempo"/>
    <n v="62"/>
    <n v="60"/>
    <s v="No cumple"/>
    <d v="2022-07-30T00:00:00"/>
    <d v="2022-07-30T00:00:00"/>
    <n v="15"/>
    <d v="2022-12-31T00:00:00"/>
    <d v="2022-12-31T00:00:00"/>
    <n v="0"/>
    <n v="154"/>
    <s v="3Q22"/>
    <s v="Incluye talleres de socialización a nivel nacional, se articula con servicio al ciudadano._x000a_En enlace con la Escuela Judicial."/>
    <m/>
    <m/>
    <m/>
    <x v="25"/>
    <n v="1"/>
    <n v="0"/>
    <n v="0"/>
    <n v="500000000"/>
    <n v="145900.20426028597"/>
    <n v="0"/>
    <n v="145900.20426028597"/>
    <n v="0"/>
    <s v=""/>
    <s v="Sí"/>
    <s v="No"/>
    <s v="Sin observaciones"/>
    <s v="C"/>
    <s v="    Responsable: UDAE-GEP​_x000a_    Apoyo: Augusto Gutiérrez​"/>
    <s v="Alexander Aldana"/>
    <s v="Especialista en servicios al usuario"/>
    <s v="Debora Oñate"/>
    <x v="1"/>
    <x v="1"/>
    <x v="24"/>
    <s v="PENDIENTE RESPONSABLES TÉCNICO"/>
    <s v="No hay avance - modelo con servicio a la ciudadania toca hablar con ana yaneth"/>
    <m/>
    <m/>
    <m/>
    <x v="16"/>
    <m/>
    <m/>
    <m/>
    <m/>
    <m/>
    <m/>
    <m/>
    <m/>
    <m/>
    <m/>
    <m/>
    <m/>
    <m/>
    <m/>
    <m/>
    <m/>
    <m/>
    <m/>
    <m/>
    <m/>
    <m/>
    <m/>
    <m/>
  </r>
  <r>
    <n v="117"/>
    <x v="2"/>
    <s v="3. Fortalecimiento del Entorno y la Cultura Digital (Capital Humano)"/>
    <x v="5"/>
    <s v="3.4 Estrategia y herramientas de soporte para la implantación de las herramientas digitales desarrolladas e implementadas"/>
    <s v="3.4.1"/>
    <s v="3.4.1 Estrategia y herramientas de soporte para la implantación de las herramientas digitales desarrolladas e implementadas"/>
    <s v="FORTALECIMIENTO DE LA PLATAFORMA PARA LA GESTIÓN TECNOLÓGICA NACIONAL_x000a__x000a_"/>
    <s v="1. Suministrar las herramientas y plataformas tecnológicas actualizadas"/>
    <s v="2. Servicios tecnológicos"/>
    <s v="1.1  Adecuar la infraestructura física para soportar los servicios tecnológicos"/>
    <s v="C-2799-0800-12-0-2799065-023"/>
    <x v="1"/>
    <s v="CSJ-CO-L1256-117"/>
    <n v="43230000"/>
    <x v="96"/>
    <s v="NOB-PA"/>
    <n v="1167201.6340822878"/>
    <n v="1167201.6340822878"/>
    <d v="2021-12-15T00:00:00"/>
    <d v="2022-05-14T00:00:00"/>
    <d v="2022-05-14T00:00:00"/>
    <s v="A tiempo"/>
    <d v="2022-07-15T00:00:00"/>
    <d v="2022-07-15T00:00:00"/>
    <s v="A tiempo"/>
    <n v="62"/>
    <n v="20"/>
    <s v="No cumple"/>
    <d v="2022-07-30T00:00:00"/>
    <d v="2022-07-30T00:00:00"/>
    <n v="15"/>
    <d v="2022-12-31T00:00:00"/>
    <d v="2022-12-31T00:00:00"/>
    <n v="0"/>
    <n v="154"/>
    <s v="2Q22"/>
    <m/>
    <m/>
    <m/>
    <m/>
    <x v="26"/>
    <n v="1"/>
    <n v="0"/>
    <n v="0"/>
    <n v="4000000000"/>
    <n v="1167201.6340822878"/>
    <n v="0"/>
    <n v="1167201.6340822878"/>
    <n v="0"/>
    <s v=""/>
    <s v="No"/>
    <s v="No"/>
    <s v="Rechazo"/>
    <s v="C"/>
    <s v="    Responsable: Unidad de informática Carlos Galindo, Jorge Pachón​_x000a_    Aval: Carlos Ariel Useda,​_x000a_    Carlos Andrés Gómez​"/>
    <s v="Alexander Aldana"/>
    <s v="Especialista en interacción y servicios al usuario_x000a_Especialista infraestructura"/>
    <s v="Jorge Bejarano"/>
    <x v="0"/>
    <x v="1"/>
    <x v="25"/>
    <s v="EN ESTRUCTURACIÓN ANEXO TÉCNICO "/>
    <s v="Se espera contar con el anexo técnico el 10 junio, se espera presentar en sala la tercera semana  de junio"/>
    <m/>
    <m/>
    <m/>
    <x v="5"/>
    <m/>
    <m/>
    <m/>
    <m/>
    <m/>
    <m/>
    <m/>
    <m/>
    <m/>
    <m/>
    <m/>
    <m/>
    <m/>
    <m/>
    <m/>
    <m/>
    <m/>
    <m/>
    <m/>
    <m/>
    <m/>
    <m/>
    <m/>
  </r>
  <r>
    <n v="118"/>
    <x v="1"/>
    <s v="2. Fortalecimiento de los Servicios Digitales y Tecnología para la Justicia (Capital Físico)"/>
    <x v="10"/>
    <s v="2.2 Infraestructura y Servicios TIC adquiridos"/>
    <s v="2.2.1"/>
    <s v="2.2.1 Estrategia que contemple los dominios de acceso a cobertura, impacto de las herramientas, experiencia de usuario, trabajo colaborativo y grupos de valor objetivo diseñada e implementada."/>
    <s v="FORTALECIMIENTO DE LA PLATAFORMA PARA LA GESTIÓN TECNOLÓGICA NACIONAL"/>
    <m/>
    <m/>
    <m/>
    <m/>
    <x v="6"/>
    <s v="CSJ-CO-L1256-118"/>
    <m/>
    <x v="56"/>
    <s v="NOB-PA"/>
    <n v="8754012.2556171585"/>
    <n v="8754012.2556171585"/>
    <d v="2022-12-09T00:00:00"/>
    <d v="2023-02-14T00:00:00"/>
    <d v="2023-02-14T00:00:00"/>
    <s v="A tiempo"/>
    <d v="2023-05-07T00:00:00"/>
    <d v="2023-05-07T00:00:00"/>
    <s v="A tiempo"/>
    <n v="82"/>
    <n v="175"/>
    <s v="Cumple"/>
    <d v="2023-06-01T00:00:00"/>
    <d v="2023-06-01T00:00:00"/>
    <n v="25"/>
    <d v="2023-12-31T00:00:00"/>
    <d v="2023-12-31T00:00:00"/>
    <n v="0"/>
    <n v="213"/>
    <s v="2Q23"/>
    <s v="Se distribuye en fases: i) línea 63 en la vigencia 2022 y ii) línea 127 en la vigencia 2023."/>
    <s v="El paso a la presencialidad implica un incremento en la necesidad que resulta bastante más grande de lo contemplado inicialmente. La Rama aspira a juntar recursos de la nación y el crédito para esto."/>
    <m/>
    <m/>
    <x v="0"/>
    <n v="0"/>
    <n v="30000000000"/>
    <n v="1"/>
    <n v="30000000000"/>
    <n v="0"/>
    <n v="8754012.2556171585"/>
    <n v="8754012.2556171585"/>
    <n v="0"/>
    <s v=""/>
    <s v="No"/>
    <s v="No"/>
    <s v="Rechazo"/>
    <s v="C"/>
    <m/>
    <m/>
    <s v="Especialista infraestructura"/>
    <m/>
    <x v="0"/>
    <x v="0"/>
    <x v="0"/>
    <m/>
    <m/>
    <m/>
    <m/>
    <m/>
    <x v="10"/>
    <m/>
    <m/>
    <m/>
    <m/>
    <m/>
    <m/>
    <m/>
    <m/>
    <m/>
    <m/>
    <m/>
    <m/>
    <m/>
    <m/>
    <m/>
    <m/>
    <m/>
    <m/>
    <m/>
    <m/>
    <m/>
    <m/>
    <m/>
  </r>
  <r>
    <n v="119"/>
    <x v="1"/>
    <s v="2. Fortalecimiento de los Servicios Digitales y Tecnología para la Justicia (Capital Físico)"/>
    <x v="12"/>
    <s v="2.5 Servicios para el sistema de justicia oral diseñados e implementados"/>
    <s v="2.5.1"/>
    <s v="2.5.1 Modelo de administración, captura, almacenamiento y preservación de la información asociada al sistema de justicia oral diseñado."/>
    <s v="FORTALECIMIENTO DE LA PLATAFORMA PARA LA GESTIÓN TECNOLÓGICA NACIONAL_x000a__x000a_"/>
    <s v="1. Suministrar las herramientas y plataformas tecnológicas actualizadas"/>
    <s v="2. Servicios tecnológicos"/>
    <s v="1.1  Adecuar la infraestructura física para soportar los servicios tecnológicos"/>
    <s v="C-2799-0800-12-0-2799065-022"/>
    <x v="6"/>
    <s v="CSJ-CO-L1256-119"/>
    <n v="43231500"/>
    <x v="97"/>
    <s v="NOB-PA"/>
    <n v="1459002.0426028597"/>
    <n v="1459002.0426028597"/>
    <d v="2022-01-08T00:00:00"/>
    <e v="#N/A"/>
    <e v="#N/A"/>
    <e v="#N/A"/>
    <e v="#N/A"/>
    <e v="#N/A"/>
    <e v="#N/A"/>
    <s v=""/>
    <n v="175"/>
    <s v="No cumple"/>
    <e v="#N/A"/>
    <e v="#N/A"/>
    <s v=""/>
    <e v="#N/A"/>
    <e v="#N/A"/>
    <s v=""/>
    <e v="#N/A"/>
    <s v="3Q22"/>
    <s v="Se fusionan las líneas 73 y 82 y se distribuyen en dos fases i) línea 109 en la vigencia 2022 y línea 110 en la vigencia 2023."/>
    <s v="Las dos líneas corresponden a software y equipos propios del sistema oral que incluye audiencias. Las dos líneas aportan al mismo producto."/>
    <m/>
    <m/>
    <x v="27"/>
    <n v="1"/>
    <n v="0"/>
    <n v="0"/>
    <n v="5000000000"/>
    <n v="1459002.0426028597"/>
    <n v="0"/>
    <n v="1459002.0426028597"/>
    <n v="2646762.4799338551"/>
    <n v="0.55124026189132069"/>
    <s v="Sí"/>
    <s v="SI"/>
    <s v="Sin observaciones"/>
    <s v="C"/>
    <s v="    Responsable: Unidad de informática​_x000a_    Aval: Carlos Ariel Useda, Carlos A Gómez​"/>
    <s v="Diego Rocha"/>
    <s v="Especialista infraestructura de almacenamiento y computo"/>
    <s v="Jorge bejarano y Elizabeth Arciniegas"/>
    <x v="2"/>
    <x v="1"/>
    <x v="22"/>
    <s v="EN ESTRUCTURACIÓN ANEXO TÉCNICO / VIGENCIAS FUTURAS"/>
    <m/>
    <m/>
    <m/>
    <m/>
    <x v="12"/>
    <m/>
    <m/>
    <m/>
    <m/>
    <m/>
    <m/>
    <m/>
    <m/>
    <m/>
    <m/>
    <m/>
    <m/>
    <m/>
    <m/>
    <m/>
    <m/>
    <m/>
    <m/>
    <m/>
    <m/>
    <m/>
    <m/>
    <m/>
  </r>
  <r>
    <n v="120"/>
    <x v="1"/>
    <s v="2. Fortalecimiento de los Servicios Digitales y Tecnología para la Justicia (Capital Físico)"/>
    <x v="12"/>
    <s v="2.5 Servicios para el sistema de justicia oral diseñados e implementados"/>
    <s v="2.5.1"/>
    <s v="2.5.1 Modelo de administración, captura, almacenamiento y preservación de la información asociada al sistema de justicia oral diseñado."/>
    <s v="FORTALECIMIENTO DE LA PLATAFORMA PARA LA GESTIÓN TECNOLÓGICA NACIONAL_x000a__x000a_"/>
    <s v="1. Suministrar las herramientas y plataformas tecnológicas actualizadas"/>
    <s v="2. Servicios tecnológicos"/>
    <s v="1.1  Adecuar la infraestructura física para soportar los servicios tecnológicos"/>
    <s v="C-2799-0800-12-0-2799065-022"/>
    <x v="2"/>
    <s v="CSJ-CO-L1256-120"/>
    <n v="43231500"/>
    <x v="98"/>
    <s v="NOB-PA"/>
    <n v="48633.401420095317"/>
    <n v="48633.401420095317"/>
    <d v="2022-01-08T00:00:00"/>
    <d v="2022-07-01T00:00:00"/>
    <d v="2022-07-01T00:00:00"/>
    <s v="A tiempo"/>
    <d v="2022-07-15T00:00:00"/>
    <d v="2022-07-15T00:00:00"/>
    <s v="A tiempo"/>
    <n v="14"/>
    <n v="175"/>
    <s v="Cumple"/>
    <d v="2022-07-30T00:00:00"/>
    <d v="2022-07-30T00:00:00"/>
    <n v="15"/>
    <d v="2022-11-30T00:00:00"/>
    <d v="2022-11-30T00:00:00"/>
    <n v="0"/>
    <n v="123"/>
    <s v="3Q22"/>
    <s v="Se fusionan las líneas 73 y 82 y se distribuyen en dos fases i) línea 109 en la vigencia 2022 y línea 110 en la vigencia 2023."/>
    <s v="Las dos líneas corresponden a software y equipos propios del sistema oral que incluye audiencias. Las dos líneas aportan al mismo producto."/>
    <m/>
    <m/>
    <x v="28"/>
    <n v="1"/>
    <n v="0"/>
    <n v="0"/>
    <n v="166666666.66666666"/>
    <n v="48633.401420095317"/>
    <n v="0"/>
    <n v="48633.401420095317"/>
    <n v="2646762.4799338551"/>
    <n v="1.8374675396377355E-2"/>
    <s v="Sí"/>
    <s v="No"/>
    <s v="Sin observaciones"/>
    <s v="C"/>
    <s v="    Responsable: Unidad de informática​_x000a_    Aval: Carlos Ariel Useda, Carlos A Gómez​"/>
    <s v="Alexander Aldana"/>
    <m/>
    <s v="Elizabeth Arciniegas"/>
    <x v="0"/>
    <x v="0"/>
    <x v="0"/>
    <s v="Pendiente modificar PA"/>
    <s v="Pendiente modificar PA"/>
    <m/>
    <m/>
    <m/>
    <x v="12"/>
    <m/>
    <m/>
    <m/>
    <m/>
    <m/>
    <m/>
    <m/>
    <m/>
    <m/>
    <m/>
    <m/>
    <m/>
    <m/>
    <m/>
    <m/>
    <m/>
    <m/>
    <m/>
    <m/>
    <m/>
    <m/>
    <m/>
    <m/>
  </r>
  <r>
    <n v="121"/>
    <x v="1"/>
    <s v="2. Fortalecimiento de los Servicios Digitales y Tecnología para la Justicia (Capital Físico)"/>
    <x v="12"/>
    <s v="2.5 Servicios para el sistema de justicia oral diseñados e implementados"/>
    <s v="2.5.1"/>
    <s v="2.5.1 Modelo de administración, captura, almacenamiento y preservación de la información asociada al sistema de justicia oral diseñado."/>
    <s v="FORTALECIMIENTO DE LA PLATAFORMA PARA LA GESTIÓN TECNOLÓGICA NACIONAL_x000a__x000a_"/>
    <s v="1. Suministrar las herramientas y plataformas tecnológicas actualizadas"/>
    <s v="2. Servicios tecnológicos"/>
    <s v="1.1  Adecuar la infraestructura física para soportar los servicios tecnológicos"/>
    <s v="C-2799-0800-12-0-2799065-022"/>
    <x v="2"/>
    <s v="CSJ-CO-L1256-121"/>
    <n v="43231500"/>
    <x v="99"/>
    <s v="NOB-PA"/>
    <n v="48633.401420095317"/>
    <n v="48633.401420095317"/>
    <d v="2022-01-08T00:00:00"/>
    <d v="2022-07-01T00:00:00"/>
    <d v="2022-07-01T00:00:00"/>
    <s v="A tiempo"/>
    <d v="2022-07-15T00:00:00"/>
    <d v="2022-07-15T00:00:00"/>
    <s v="A tiempo"/>
    <n v="14"/>
    <n v="175"/>
    <s v="Cumple"/>
    <d v="2022-07-30T00:00:00"/>
    <d v="2022-07-30T00:00:00"/>
    <n v="15"/>
    <d v="2022-11-30T00:00:00"/>
    <d v="2022-11-30T00:00:00"/>
    <n v="0"/>
    <n v="123"/>
    <s v="3Q22"/>
    <s v="Se fusionan las líneas 73 y 82 y se distribuyen en dos fases i) línea 109 en la vigencia 2022 y línea 110 en la vigencia 2023."/>
    <s v="Las dos líneas corresponden a software y equipos propios del sistema oral que incluye audiencias. Las dos líneas aportan al mismo producto."/>
    <m/>
    <m/>
    <x v="28"/>
    <n v="1"/>
    <n v="0"/>
    <n v="0"/>
    <n v="166666666.66666666"/>
    <n v="48633.401420095317"/>
    <n v="0"/>
    <n v="48633.401420095317"/>
    <n v="2646762.4799338551"/>
    <n v="1.8374675396377355E-2"/>
    <s v="Sí"/>
    <s v="No"/>
    <s v="Sin observaciones"/>
    <s v="C"/>
    <s v="    Responsable: Unidad de informática​_x000a_    Aval: Carlos Ariel Useda, Carlos A Gómez​"/>
    <s v="Alexander Aldana"/>
    <m/>
    <s v="Elizabeth Arciniegas"/>
    <x v="0"/>
    <x v="0"/>
    <x v="0"/>
    <s v="Pendiente modificar PA"/>
    <s v="Pendiente modificar PA"/>
    <m/>
    <m/>
    <m/>
    <x v="12"/>
    <m/>
    <m/>
    <m/>
    <m/>
    <m/>
    <m/>
    <m/>
    <m/>
    <m/>
    <m/>
    <m/>
    <m/>
    <m/>
    <m/>
    <m/>
    <m/>
    <m/>
    <m/>
    <m/>
    <m/>
    <m/>
    <m/>
    <m/>
  </r>
  <r>
    <n v="122"/>
    <x v="1"/>
    <s v="2. Fortalecimiento de los Servicios Digitales y Tecnología para la Justicia (Capital Físico)"/>
    <x v="12"/>
    <s v="2.5 Servicios para el sistema de justicia oral diseñados e implementados"/>
    <s v="2.5.1"/>
    <s v="2.5.1 Modelo de administración, captura, almacenamiento y preservación de la información asociada al sistema de justicia oral diseñado."/>
    <s v="FORTALECIMIENTO DE LA PLATAFORMA PARA LA GESTIÓN TECNOLÓGICA NACIONAL_x000a__x000a_"/>
    <s v="1. Suministrar las herramientas y plataformas tecnológicas actualizadas"/>
    <s v="2. Servicios tecnológicos"/>
    <s v="1.1  Adecuar la infraestructura física para soportar los servicios tecnológicos"/>
    <s v="C-2799-0800-12-0-2799065-022"/>
    <x v="2"/>
    <s v="CSJ-CO-L1256-122"/>
    <n v="43231500"/>
    <x v="99"/>
    <s v="NOB-PA"/>
    <n v="48633.401420095317"/>
    <n v="48633.401420095317"/>
    <d v="2022-01-08T00:00:00"/>
    <d v="2022-07-01T00:00:00"/>
    <d v="2022-07-01T00:00:00"/>
    <s v="A tiempo"/>
    <d v="2022-07-15T00:00:00"/>
    <d v="2022-07-15T00:00:00"/>
    <s v="A tiempo"/>
    <n v="14"/>
    <n v="175"/>
    <s v="Cumple"/>
    <d v="2022-07-30T00:00:00"/>
    <d v="2022-07-30T00:00:00"/>
    <n v="15"/>
    <d v="2022-11-30T00:00:00"/>
    <d v="2022-11-30T00:00:00"/>
    <n v="0"/>
    <n v="123"/>
    <s v="3Q22"/>
    <s v="Se fusionan las líneas 73 y 82 y se distribuyen en dos fases i) línea 109 en la vigencia 2022 y línea 110 en la vigencia 2023."/>
    <s v="Las dos líneas corresponden a software y equipos propios del sistema oral que incluye audiencias. Las dos líneas aportan al mismo producto."/>
    <m/>
    <m/>
    <x v="28"/>
    <n v="1"/>
    <n v="0"/>
    <n v="0"/>
    <n v="166666666.66666666"/>
    <n v="48633.401420095317"/>
    <n v="0"/>
    <n v="48633.401420095317"/>
    <n v="2646762.4799338551"/>
    <n v="1.8374675396377355E-2"/>
    <s v="Sí"/>
    <s v="No"/>
    <s v="Sin observaciones"/>
    <s v="C"/>
    <s v="    Responsable: Unidad de informática​_x000a_    Aval: Carlos Ariel Useda, Carlos A Gómez​"/>
    <s v="Alexander Aldana"/>
    <m/>
    <s v="Elizabeth Arciniegas"/>
    <x v="0"/>
    <x v="0"/>
    <x v="0"/>
    <s v="Pendiente modificar PA"/>
    <s v="Pendiente modificar PA"/>
    <m/>
    <m/>
    <m/>
    <x v="12"/>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2ABDB74-C11B-8844-8631-E3F6428C7E69}" name="TablaDinámica2" cacheId="15" applyNumberFormats="0" applyBorderFormats="0" applyFontFormats="0" applyPatternFormats="0" applyAlignmentFormats="0" applyWidthHeightFormats="1" dataCaption="Valores" updatedVersion="8" minRefreshableVersion="3" useAutoFormatting="1" itemPrintTitles="1" createdVersion="8" indent="0" compact="0" compactData="0" multipleFieldFilters="0">
  <location ref="A4:H37" firstHeaderRow="1" firstDataRow="1" firstDataCol="7" rowPageCount="2" colPageCount="1"/>
  <pivotFields count="91">
    <pivotField compact="0" outline="0" showAll="0" defaultSubtotal="0"/>
    <pivotField axis="axisRow" compact="0" outline="0" showAll="0" defaultSubtotal="0">
      <items count="4">
        <item x="0"/>
        <item x="1"/>
        <item x="2"/>
        <item x="3"/>
      </items>
    </pivotField>
    <pivotField compact="0" outline="0" showAll="0" defaultSubtotal="0"/>
    <pivotField axis="axisRow" compact="0" outline="0" showAll="0" defaultSubtotal="0">
      <items count="20">
        <item x="0"/>
        <item x="2"/>
        <item x="4"/>
        <item x="6"/>
        <item x="7"/>
        <item x="8"/>
        <item x="9"/>
        <item x="1"/>
        <item x="10"/>
        <item x="3"/>
        <item x="11"/>
        <item x="12"/>
        <item x="13"/>
        <item x="14"/>
        <item x="15"/>
        <item x="16"/>
        <item x="5"/>
        <item x="17"/>
        <item x="18"/>
        <item x="19"/>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Page" compact="0" outline="0" multipleItemSelectionAllowed="1" showAll="0" defaultSubtotal="0">
      <items count="8">
        <item h="1" x="2"/>
        <item x="5"/>
        <item x="4"/>
        <item x="7"/>
        <item x="6"/>
        <item x="1"/>
        <item x="0"/>
        <item x="3"/>
      </items>
    </pivotField>
    <pivotField compact="0" outline="0" showAll="0" defaultSubtotal="0"/>
    <pivotField compact="0" outline="0" showAll="0" defaultSubtotal="0"/>
    <pivotField axis="axisRow" compact="0" outline="0" showAll="0" defaultSubtotal="0">
      <items count="100">
        <item x="64"/>
        <item x="65"/>
        <item x="50"/>
        <item x="75"/>
        <item x="91"/>
        <item x="66"/>
        <item x="92"/>
        <item x="1"/>
        <item x="37"/>
        <item x="47"/>
        <item x="73"/>
        <item x="2"/>
        <item x="18"/>
        <item x="63"/>
        <item x="96"/>
        <item x="31"/>
        <item x="32"/>
        <item x="42"/>
        <item x="61"/>
        <item x="44"/>
        <item x="79"/>
        <item x="10"/>
        <item x="9"/>
        <item x="3"/>
        <item x="22"/>
        <item x="84"/>
        <item x="52"/>
        <item x="53"/>
        <item x="28"/>
        <item x="29"/>
        <item x="27"/>
        <item x="58"/>
        <item x="43"/>
        <item x="5"/>
        <item x="74"/>
        <item x="19"/>
        <item x="39"/>
        <item x="20"/>
        <item x="15"/>
        <item x="33"/>
        <item x="23"/>
        <item x="36"/>
        <item x="60"/>
        <item x="90"/>
        <item x="0"/>
        <item x="12"/>
        <item x="89"/>
        <item x="30"/>
        <item x="40"/>
        <item x="16"/>
        <item x="59"/>
        <item x="4"/>
        <item x="38"/>
        <item x="46"/>
        <item x="68"/>
        <item x="69"/>
        <item x="14"/>
        <item x="13"/>
        <item x="35"/>
        <item x="72"/>
        <item x="70"/>
        <item x="71"/>
        <item x="67"/>
        <item x="34"/>
        <item x="62"/>
        <item x="17"/>
        <item x="45"/>
        <item x="81"/>
        <item x="85"/>
        <item x="21"/>
        <item x="26"/>
        <item x="86"/>
        <item x="88"/>
        <item x="78"/>
        <item x="87"/>
        <item x="95"/>
        <item x="80"/>
        <item x="57"/>
        <item x="77"/>
        <item x="93"/>
        <item x="24"/>
        <item x="41"/>
        <item x="94"/>
        <item x="82"/>
        <item x="54"/>
        <item x="25"/>
        <item x="55"/>
        <item x="49"/>
        <item x="76"/>
        <item x="8"/>
        <item x="6"/>
        <item x="7"/>
        <item x="98"/>
        <item x="99"/>
        <item x="56"/>
        <item x="97"/>
        <item x="83"/>
        <item x="48"/>
        <item x="51"/>
        <item x="11"/>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Page" dataField="1" compact="0" outline="0" multipleItemSelectionAllowed="1" showAll="0" defaultSubtotal="0">
      <items count="29">
        <item h="1" x="0"/>
        <item x="24"/>
        <item x="3"/>
        <item x="19"/>
        <item x="2"/>
        <item x="28"/>
        <item x="1"/>
        <item x="8"/>
        <item x="21"/>
        <item x="12"/>
        <item x="16"/>
        <item x="10"/>
        <item x="20"/>
        <item x="11"/>
        <item x="18"/>
        <item x="25"/>
        <item x="5"/>
        <item x="17"/>
        <item x="7"/>
        <item x="13"/>
        <item x="6"/>
        <item x="4"/>
        <item x="9"/>
        <item x="14"/>
        <item x="26"/>
        <item x="27"/>
        <item x="22"/>
        <item x="23"/>
        <item x="1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3">
        <item x="1"/>
        <item x="2"/>
        <item x="0"/>
      </items>
    </pivotField>
    <pivotField axis="axisRow" compact="0" outline="0" showAll="0" defaultSubtotal="0">
      <items count="3">
        <item x="2"/>
        <item x="1"/>
        <item x="0"/>
      </items>
    </pivotField>
    <pivotField axis="axisRow" compact="0" outline="0" showAll="0" defaultSubtotal="0">
      <items count="26">
        <item x="9"/>
        <item x="12"/>
        <item x="20"/>
        <item x="19"/>
        <item x="10"/>
        <item x="25"/>
        <item x="13"/>
        <item x="21"/>
        <item x="22"/>
        <item x="4"/>
        <item x="6"/>
        <item x="11"/>
        <item x="18"/>
        <item x="17"/>
        <item x="14"/>
        <item x="23"/>
        <item x="15"/>
        <item x="2"/>
        <item x="1"/>
        <item x="8"/>
        <item x="24"/>
        <item x="3"/>
        <item x="16"/>
        <item x="5"/>
        <item x="7"/>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20">
        <item x="11"/>
        <item x="17"/>
        <item x="3"/>
        <item x="4"/>
        <item x="19"/>
        <item x="2"/>
        <item x="9"/>
        <item x="13"/>
        <item x="6"/>
        <item x="18"/>
        <item x="1"/>
        <item x="7"/>
        <item x="14"/>
        <item x="5"/>
        <item x="10"/>
        <item x="0"/>
        <item x="8"/>
        <item x="16"/>
        <item x="15"/>
        <item x="1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7">
    <field x="1"/>
    <field x="3"/>
    <field x="67"/>
    <field x="15"/>
    <field x="59"/>
    <field x="60"/>
    <field x="61"/>
  </rowFields>
  <rowItems count="33">
    <i>
      <x/>
      <x v="1"/>
      <x v="5"/>
      <x v="35"/>
      <x v="1"/>
      <x v="1"/>
      <x v="9"/>
    </i>
    <i r="3">
      <x v="49"/>
      <x/>
      <x v="1"/>
      <x v="17"/>
    </i>
    <i r="3">
      <x v="56"/>
      <x/>
      <x v="1"/>
      <x v="18"/>
    </i>
    <i r="3">
      <x v="65"/>
      <x/>
      <x v="1"/>
      <x v="21"/>
    </i>
    <i r="1">
      <x v="2"/>
      <x v="3"/>
      <x v="80"/>
      <x v="1"/>
      <x v="1"/>
      <x v="23"/>
    </i>
    <i r="3">
      <x v="85"/>
      <x v="1"/>
      <x v="1"/>
      <x v="23"/>
    </i>
    <i r="1">
      <x v="3"/>
      <x v="8"/>
      <x v="47"/>
      <x v="1"/>
      <x v="1"/>
      <x v="10"/>
    </i>
    <i r="1">
      <x v="4"/>
      <x v="11"/>
      <x v="39"/>
      <x v="1"/>
      <x v="1"/>
      <x v="24"/>
    </i>
    <i r="3">
      <x v="41"/>
      <x/>
      <x v="1"/>
      <x v="19"/>
    </i>
    <i r="3">
      <x v="79"/>
      <x v="1"/>
      <x v="1"/>
      <x v="15"/>
    </i>
    <i r="1">
      <x v="5"/>
      <x v="16"/>
      <x v="36"/>
      <x v="1"/>
      <x v="1"/>
      <x/>
    </i>
    <i r="1">
      <x v="6"/>
      <x v="6"/>
      <x v="48"/>
      <x v="1"/>
      <x v="1"/>
      <x v="4"/>
    </i>
    <i>
      <x v="1"/>
      <x v="8"/>
      <x v="14"/>
      <x v="50"/>
      <x v="1"/>
      <x v="1"/>
      <x v="14"/>
    </i>
    <i r="3">
      <x v="86"/>
      <x v="1"/>
      <x v="1"/>
      <x v="1"/>
    </i>
    <i r="6">
      <x v="11"/>
    </i>
    <i r="3">
      <x v="94"/>
      <x v="1"/>
      <x v="1"/>
      <x v="6"/>
    </i>
    <i r="1">
      <x v="9"/>
      <x v="2"/>
      <x v="43"/>
      <x/>
      <x v="1"/>
      <x v="7"/>
    </i>
    <i r="1">
      <x v="10"/>
      <x/>
      <x v="13"/>
      <x v="1"/>
      <x/>
      <x v="23"/>
    </i>
    <i r="3">
      <x v="82"/>
      <x v="1"/>
      <x v="1"/>
      <x v="23"/>
    </i>
    <i r="1">
      <x v="11"/>
      <x v="19"/>
      <x v="4"/>
      <x v="1"/>
      <x v="1"/>
      <x v="8"/>
    </i>
    <i r="3">
      <x v="95"/>
      <x v="1"/>
      <x v="1"/>
      <x v="8"/>
    </i>
    <i r="1">
      <x v="12"/>
      <x v="7"/>
      <x v="62"/>
      <x/>
      <x v="2"/>
      <x v="16"/>
    </i>
    <i>
      <x v="2"/>
      <x v="15"/>
      <x v="17"/>
      <x v="59"/>
      <x/>
      <x v="1"/>
      <x v="22"/>
    </i>
    <i r="3">
      <x v="75"/>
      <x/>
      <x v="1"/>
      <x v="20"/>
    </i>
    <i r="1">
      <x v="16"/>
      <x v="13"/>
      <x v="14"/>
      <x v="2"/>
      <x v="1"/>
      <x v="5"/>
    </i>
    <i>
      <x v="3"/>
      <x v="17"/>
      <x v="1"/>
      <x v="68"/>
      <x v="2"/>
      <x v="2"/>
      <x v="2"/>
    </i>
    <i r="3">
      <x v="71"/>
      <x v="2"/>
      <x v="2"/>
      <x v="2"/>
    </i>
    <i r="3">
      <x v="72"/>
      <x v="2"/>
      <x v="2"/>
      <x v="2"/>
    </i>
    <i r="3">
      <x v="74"/>
      <x v="2"/>
      <x v="2"/>
      <x v="2"/>
    </i>
    <i r="1">
      <x v="18"/>
      <x v="9"/>
      <x v="67"/>
      <x v="1"/>
      <x v="1"/>
      <x v="13"/>
    </i>
    <i r="3">
      <x v="83"/>
      <x v="2"/>
      <x v="2"/>
      <x v="12"/>
    </i>
    <i r="1">
      <x v="19"/>
      <x v="4"/>
      <x v="25"/>
      <x v="2"/>
      <x v="2"/>
      <x v="3"/>
    </i>
    <i t="grand">
      <x/>
    </i>
  </rowItems>
  <colItems count="1">
    <i/>
  </colItems>
  <pageFields count="2">
    <pageField fld="12" hier="-1"/>
    <pageField fld="41" hier="-1"/>
  </pageFields>
  <dataFields count="1">
    <dataField name="Suma de 2022" fld="41" baseField="0" baseItem="0"/>
  </dataFields>
  <formats count="2">
    <format dxfId="67">
      <pivotArea outline="0" collapsedLevelsAreSubtotals="1" fieldPosition="0"/>
    </format>
    <format dxfId="6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cgomezgom@deaj.ramajudicial.gov.co" TargetMode="External"/><Relationship Id="rId1" Type="http://schemas.openxmlformats.org/officeDocument/2006/relationships/hyperlink" Target="mailto:cgomezgom@deaj.ramajudicial.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F6DD8-846C-A54C-AF7D-47188375448A}">
  <dimension ref="A1:FA400"/>
  <sheetViews>
    <sheetView showGridLines="0" topLeftCell="A65" zoomScale="150" zoomScaleNormal="150" workbookViewId="0">
      <selection activeCell="DL136" sqref="DL136:DW136"/>
    </sheetView>
  </sheetViews>
  <sheetFormatPr baseColWidth="10" defaultColWidth="9.1640625" defaultRowHeight="15" x14ac:dyDescent="0.2"/>
  <cols>
    <col min="1" max="1" width="13" style="154" customWidth="1"/>
    <col min="2" max="2" width="1.5" style="154" customWidth="1"/>
    <col min="3" max="3" width="2.33203125" style="154" customWidth="1"/>
    <col min="4" max="4" width="2.83203125" style="154" customWidth="1"/>
    <col min="5" max="5" width="0.33203125" style="154" customWidth="1"/>
    <col min="6" max="6" width="2.5" style="154" customWidth="1"/>
    <col min="7" max="7" width="1.5" style="154" customWidth="1"/>
    <col min="8" max="8" width="0.1640625" style="154" customWidth="1"/>
    <col min="9" max="9" width="1.5" style="154" customWidth="1"/>
    <col min="10" max="10" width="2.6640625" style="154" customWidth="1"/>
    <col min="11" max="11" width="0.1640625" style="154" customWidth="1"/>
    <col min="12" max="12" width="0.5" style="154" customWidth="1"/>
    <col min="13" max="13" width="0.33203125" style="154" customWidth="1"/>
    <col min="14" max="14" width="0.5" style="154" customWidth="1"/>
    <col min="15" max="15" width="0.1640625" style="154" customWidth="1"/>
    <col min="16" max="16" width="0.5" style="154" customWidth="1"/>
    <col min="17" max="17" width="0.6640625" style="154" customWidth="1"/>
    <col min="18" max="19" width="0.5" style="154" customWidth="1"/>
    <col min="20" max="20" width="1.5" style="154" customWidth="1"/>
    <col min="21" max="21" width="0.1640625" style="154" customWidth="1"/>
    <col min="22" max="22" width="0.5" style="154" customWidth="1"/>
    <col min="23" max="23" width="1.5" style="154" customWidth="1"/>
    <col min="24" max="24" width="0.33203125" style="154" customWidth="1"/>
    <col min="25" max="25" width="2.6640625" style="154" customWidth="1"/>
    <col min="26" max="26" width="1.6640625" style="154" customWidth="1"/>
    <col min="27" max="27" width="2.1640625" style="154" customWidth="1"/>
    <col min="28" max="28" width="0" style="154" hidden="1" customWidth="1"/>
    <col min="29" max="29" width="1" style="154" customWidth="1"/>
    <col min="30" max="30" width="0.5" style="154" customWidth="1"/>
    <col min="31" max="31" width="0" style="154" hidden="1" customWidth="1"/>
    <col min="32" max="32" width="1.1640625" style="154" customWidth="1"/>
    <col min="33" max="33" width="0.1640625" style="154" customWidth="1"/>
    <col min="34" max="34" width="0.6640625" style="154" customWidth="1"/>
    <col min="35" max="36" width="0.5" style="154" customWidth="1"/>
    <col min="37" max="37" width="1.5" style="154" customWidth="1"/>
    <col min="38" max="38" width="1.6640625" style="154" customWidth="1"/>
    <col min="39" max="39" width="0.5" style="154" customWidth="1"/>
    <col min="40" max="40" width="0.83203125" style="154" customWidth="1"/>
    <col min="41" max="42" width="0.1640625" style="154" customWidth="1"/>
    <col min="43" max="43" width="0" style="154" hidden="1" customWidth="1"/>
    <col min="44" max="45" width="0.5" style="154" customWidth="1"/>
    <col min="46" max="46" width="0" style="154" hidden="1" customWidth="1"/>
    <col min="47" max="47" width="2.1640625" style="154" customWidth="1"/>
    <col min="48" max="48" width="2.5" style="154" customWidth="1"/>
    <col min="49" max="50" width="1.5" style="154" customWidth="1"/>
    <col min="51" max="51" width="0.5" style="154" customWidth="1"/>
    <col min="52" max="53" width="1.5" style="154" customWidth="1"/>
    <col min="54" max="55" width="0.5" style="154" customWidth="1"/>
    <col min="56" max="58" width="0.1640625" style="154" customWidth="1"/>
    <col min="59" max="59" width="1.5" style="154" customWidth="1"/>
    <col min="60" max="60" width="0.1640625" style="154" customWidth="1"/>
    <col min="61" max="61" width="1.5" style="154" customWidth="1"/>
    <col min="62" max="62" width="0.5" style="154" customWidth="1"/>
    <col min="63" max="63" width="0.33203125" style="154" customWidth="1"/>
    <col min="64" max="64" width="0.5" style="154" customWidth="1"/>
    <col min="65" max="65" width="1.83203125" style="154" customWidth="1"/>
    <col min="66" max="66" width="2" style="154" customWidth="1"/>
    <col min="67" max="67" width="0" style="154" hidden="1" customWidth="1"/>
    <col min="68" max="68" width="1.5" style="154" customWidth="1"/>
    <col min="69" max="69" width="0.83203125" style="154" customWidth="1"/>
    <col min="70" max="70" width="0.5" style="154" customWidth="1"/>
    <col min="71" max="71" width="0" style="154" hidden="1" customWidth="1"/>
    <col min="72" max="72" width="0.83203125" style="154" customWidth="1"/>
    <col min="73" max="73" width="1.5" style="154" customWidth="1"/>
    <col min="74" max="74" width="0.5" style="154" customWidth="1"/>
    <col min="75" max="75" width="0.6640625" style="154" customWidth="1"/>
    <col min="76" max="76" width="1.1640625" style="154" customWidth="1"/>
    <col min="77" max="77" width="0.6640625" style="154" customWidth="1"/>
    <col min="78" max="78" width="0" style="154" hidden="1" customWidth="1"/>
    <col min="79" max="79" width="1.5" style="154" customWidth="1"/>
    <col min="80" max="80" width="2.1640625" style="154" customWidth="1"/>
    <col min="81" max="81" width="3.1640625" style="154" customWidth="1"/>
    <col min="82" max="84" width="0.5" style="154" customWidth="1"/>
    <col min="85" max="85" width="0" style="154" hidden="1" customWidth="1"/>
    <col min="86" max="86" width="0.33203125" style="154" customWidth="1"/>
    <col min="87" max="87" width="1.83203125" style="154" customWidth="1"/>
    <col min="88" max="88" width="1.5" style="154" customWidth="1"/>
    <col min="89" max="90" width="0.1640625" style="154" customWidth="1"/>
    <col min="91" max="91" width="1.1640625" style="154" customWidth="1"/>
    <col min="92" max="92" width="0.5" style="154" customWidth="1"/>
    <col min="93" max="93" width="1.5" style="154" customWidth="1"/>
    <col min="94" max="94" width="2.5" style="154" customWidth="1"/>
    <col min="95" max="95" width="0.33203125" style="154" customWidth="1"/>
    <col min="96" max="96" width="0.1640625" style="154" customWidth="1"/>
    <col min="97" max="97" width="0.6640625" style="154" customWidth="1"/>
    <col min="98" max="98" width="0" style="154" hidden="1" customWidth="1"/>
    <col min="99" max="99" width="0.5" style="154" customWidth="1"/>
    <col min="100" max="100" width="0" style="154" hidden="1" customWidth="1"/>
    <col min="101" max="101" width="0.1640625" style="154" customWidth="1"/>
    <col min="102" max="102" width="0.83203125" style="154" customWidth="1"/>
    <col min="103" max="104" width="0.5" style="154" customWidth="1"/>
    <col min="105" max="105" width="1" style="154" customWidth="1"/>
    <col min="106" max="106" width="2" style="154" customWidth="1"/>
    <col min="107" max="107" width="0" style="154" hidden="1" customWidth="1"/>
    <col min="108" max="109" width="1.1640625" style="154" customWidth="1"/>
    <col min="110" max="110" width="0" style="154" hidden="1" customWidth="1"/>
    <col min="111" max="111" width="0.5" style="154" customWidth="1"/>
    <col min="112" max="112" width="1.1640625" style="154" customWidth="1"/>
    <col min="113" max="113" width="0.33203125" style="154" customWidth="1"/>
    <col min="114" max="114" width="0.5" style="154" customWidth="1"/>
    <col min="115" max="115" width="0.6640625" style="154" customWidth="1"/>
    <col min="116" max="117" width="1" style="154" customWidth="1"/>
    <col min="118" max="118" width="1.5" style="154" customWidth="1"/>
    <col min="119" max="119" width="0.5" style="154" customWidth="1"/>
    <col min="120" max="120" width="0.33203125" style="154" customWidth="1"/>
    <col min="121" max="121" width="1.5" style="154" customWidth="1"/>
    <col min="122" max="122" width="0.1640625" style="154" customWidth="1"/>
    <col min="123" max="123" width="1" style="154" customWidth="1"/>
    <col min="124" max="124" width="0.1640625" style="154" customWidth="1"/>
    <col min="125" max="125" width="2.1640625" style="154" customWidth="1"/>
    <col min="126" max="126" width="0.5" style="154" customWidth="1"/>
    <col min="127" max="127" width="0.6640625" style="154" customWidth="1"/>
    <col min="128" max="128" width="1.1640625" style="154" customWidth="1"/>
    <col min="129" max="129" width="0.6640625" style="154" customWidth="1"/>
    <col min="130" max="130" width="2.83203125" style="154" customWidth="1"/>
    <col min="131" max="131" width="0.1640625" style="154" customWidth="1"/>
    <col min="132" max="133" width="1.5" style="154" customWidth="1"/>
    <col min="134" max="134" width="1.83203125" style="154" customWidth="1"/>
    <col min="135" max="135" width="0.5" style="154" customWidth="1"/>
    <col min="136" max="137" width="0.6640625" style="154" customWidth="1"/>
    <col min="138" max="138" width="1.1640625" style="154" customWidth="1"/>
    <col min="139" max="139" width="0.83203125" style="154" customWidth="1"/>
    <col min="140" max="140" width="1.5" style="154" customWidth="1"/>
    <col min="141" max="141" width="0.83203125" style="154" customWidth="1"/>
    <col min="142" max="142" width="3.83203125" style="154" customWidth="1"/>
    <col min="143" max="143" width="2" style="154" customWidth="1"/>
    <col min="144" max="144" width="1.1640625" style="154" customWidth="1"/>
    <col min="145" max="145" width="1.5" style="154" customWidth="1"/>
    <col min="146" max="146" width="3.5" style="154" customWidth="1"/>
    <col min="147" max="147" width="0.1640625" style="154" customWidth="1"/>
    <col min="148" max="148" width="52.1640625" style="155" customWidth="1"/>
    <col min="149" max="149" width="9.1640625" style="154" customWidth="1"/>
    <col min="150" max="150" width="3.83203125" style="154" customWidth="1"/>
    <col min="151" max="151" width="9.1640625" style="154" customWidth="1"/>
    <col min="152" max="152" width="0.5" style="154" customWidth="1"/>
    <col min="153" max="153" width="2.5" style="154" customWidth="1"/>
    <col min="154" max="154" width="9.1640625" style="154" customWidth="1"/>
    <col min="155" max="155" width="7.1640625" style="154" customWidth="1"/>
    <col min="156" max="156" width="9.1640625" style="154" customWidth="1"/>
    <col min="157" max="16384" width="9.1640625" style="154"/>
  </cols>
  <sheetData>
    <row r="1" spans="1:155" x14ac:dyDescent="0.2">
      <c r="T1" s="397" t="s">
        <v>0</v>
      </c>
      <c r="U1" s="290"/>
      <c r="V1" s="290"/>
      <c r="W1" s="290"/>
      <c r="X1" s="290"/>
      <c r="Y1" s="290"/>
      <c r="Z1" s="290"/>
      <c r="AA1" s="290"/>
      <c r="AB1" s="290"/>
      <c r="AC1" s="290"/>
      <c r="AD1" s="290"/>
      <c r="AE1" s="290"/>
      <c r="AF1" s="290"/>
      <c r="AG1" s="290"/>
      <c r="AH1" s="290"/>
      <c r="AI1" s="290"/>
      <c r="AJ1" s="401" t="s">
        <v>1</v>
      </c>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DQ1" s="402" t="s">
        <v>2</v>
      </c>
      <c r="DR1" s="290"/>
      <c r="DS1" s="290"/>
      <c r="DT1" s="290"/>
      <c r="DU1" s="290"/>
      <c r="DV1" s="290"/>
      <c r="DW1" s="290"/>
      <c r="DX1" s="290"/>
      <c r="DY1" s="290"/>
      <c r="DZ1" s="290"/>
      <c r="EA1" s="290"/>
      <c r="EB1" s="290"/>
      <c r="EC1" s="290"/>
      <c r="ED1" s="290"/>
      <c r="EE1" s="290"/>
      <c r="EF1" s="290"/>
      <c r="EG1" s="290"/>
      <c r="EH1" s="290"/>
      <c r="EI1" s="290"/>
      <c r="EJ1" s="290"/>
      <c r="EK1" s="290"/>
      <c r="EL1" s="290"/>
      <c r="EM1" s="290"/>
      <c r="EN1" s="290"/>
      <c r="EO1" s="290"/>
      <c r="EP1" s="290"/>
      <c r="EQ1" s="290"/>
      <c r="ER1" s="290"/>
      <c r="ES1" s="290"/>
      <c r="ET1" s="290"/>
      <c r="EU1" s="290"/>
      <c r="EV1" s="290"/>
      <c r="EW1" s="290"/>
    </row>
    <row r="2" spans="1:155" ht="5.25" customHeight="1" x14ac:dyDescent="0.2">
      <c r="B2" s="290"/>
      <c r="C2" s="290"/>
      <c r="D2" s="290"/>
      <c r="E2" s="290"/>
      <c r="F2" s="290"/>
      <c r="G2" s="290"/>
      <c r="H2" s="290"/>
      <c r="I2" s="290"/>
      <c r="J2" s="290"/>
      <c r="K2" s="290"/>
      <c r="L2" s="290"/>
      <c r="M2" s="290"/>
      <c r="N2" s="290"/>
      <c r="O2" s="290"/>
      <c r="P2" s="290"/>
      <c r="Q2" s="290"/>
      <c r="R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290"/>
      <c r="BG2" s="290"/>
      <c r="BH2" s="290"/>
      <c r="BI2" s="290"/>
      <c r="BJ2" s="290"/>
      <c r="BK2" s="290"/>
      <c r="BL2" s="290"/>
      <c r="BM2" s="290"/>
      <c r="BN2" s="290"/>
      <c r="DQ2" s="290"/>
      <c r="DR2" s="290"/>
      <c r="DS2" s="290"/>
      <c r="DT2" s="290"/>
      <c r="DU2" s="290"/>
      <c r="DV2" s="290"/>
      <c r="DW2" s="290"/>
      <c r="DX2" s="290"/>
      <c r="DY2" s="290"/>
      <c r="DZ2" s="290"/>
      <c r="EA2" s="290"/>
      <c r="EB2" s="290"/>
      <c r="EC2" s="290"/>
      <c r="ED2" s="290"/>
      <c r="EE2" s="290"/>
      <c r="EF2" s="290"/>
      <c r="EG2" s="290"/>
      <c r="EH2" s="290"/>
      <c r="EI2" s="290"/>
      <c r="EJ2" s="290"/>
      <c r="EK2" s="290"/>
      <c r="EL2" s="290"/>
      <c r="EM2" s="290"/>
      <c r="EN2" s="290"/>
      <c r="EO2" s="290"/>
      <c r="EP2" s="290"/>
      <c r="EQ2" s="290"/>
      <c r="ER2" s="290"/>
      <c r="ES2" s="290"/>
      <c r="ET2" s="290"/>
      <c r="EU2" s="290"/>
      <c r="EV2" s="290"/>
      <c r="EW2" s="290"/>
    </row>
    <row r="3" spans="1:155" ht="10.75" customHeight="1" x14ac:dyDescent="0.2">
      <c r="B3" s="290"/>
      <c r="C3" s="290"/>
      <c r="D3" s="290"/>
      <c r="E3" s="290"/>
      <c r="F3" s="290"/>
      <c r="G3" s="290"/>
      <c r="H3" s="290"/>
      <c r="I3" s="290"/>
      <c r="J3" s="290"/>
      <c r="K3" s="290"/>
      <c r="L3" s="290"/>
      <c r="M3" s="290"/>
      <c r="N3" s="290"/>
      <c r="O3" s="290"/>
      <c r="P3" s="290"/>
      <c r="Q3" s="290"/>
      <c r="R3" s="290"/>
      <c r="T3" s="397" t="s">
        <v>3</v>
      </c>
      <c r="U3" s="290"/>
      <c r="V3" s="290"/>
      <c r="W3" s="290"/>
      <c r="X3" s="290"/>
      <c r="Y3" s="290"/>
      <c r="Z3" s="290"/>
      <c r="AA3" s="290"/>
      <c r="AB3" s="290"/>
      <c r="AC3" s="290"/>
      <c r="AD3" s="290"/>
      <c r="AE3" s="290"/>
      <c r="AF3" s="290"/>
      <c r="AG3" s="290"/>
      <c r="AH3" s="290"/>
      <c r="AI3" s="290"/>
      <c r="AJ3" s="401" t="s">
        <v>4</v>
      </c>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P3" s="403" t="s">
        <v>5</v>
      </c>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W3" s="404" t="s">
        <v>6</v>
      </c>
      <c r="CX3" s="290"/>
      <c r="CY3" s="290"/>
      <c r="CZ3" s="290"/>
      <c r="DA3" s="290"/>
      <c r="DB3" s="290"/>
      <c r="DC3" s="290"/>
      <c r="DD3" s="290"/>
      <c r="DE3" s="290"/>
      <c r="DF3" s="290"/>
      <c r="DG3" s="290"/>
      <c r="DH3" s="290"/>
      <c r="DI3" s="290"/>
      <c r="DJ3" s="290"/>
      <c r="DK3" s="290"/>
      <c r="DL3" s="290"/>
      <c r="DM3" s="290"/>
      <c r="DN3" s="290"/>
      <c r="DO3" s="290"/>
      <c r="DQ3" s="402" t="s">
        <v>7</v>
      </c>
      <c r="DR3" s="290"/>
      <c r="DS3" s="290"/>
      <c r="DT3" s="290"/>
      <c r="DU3" s="290"/>
      <c r="DV3" s="290"/>
      <c r="DW3" s="290"/>
      <c r="DX3" s="290"/>
      <c r="DY3" s="290"/>
      <c r="DZ3" s="290"/>
      <c r="EA3" s="290"/>
      <c r="EB3" s="290"/>
      <c r="EC3" s="290"/>
      <c r="ED3" s="290"/>
      <c r="EE3" s="290"/>
      <c r="EF3" s="290"/>
      <c r="EG3" s="290"/>
      <c r="EH3" s="290"/>
      <c r="EI3" s="290"/>
      <c r="EJ3" s="290"/>
      <c r="EK3" s="290"/>
      <c r="EL3" s="290"/>
      <c r="EM3" s="290"/>
      <c r="EN3" s="290"/>
      <c r="EO3" s="290"/>
      <c r="EP3" s="290"/>
      <c r="EQ3" s="290"/>
      <c r="ER3" s="290"/>
      <c r="ES3" s="290"/>
      <c r="ET3" s="290"/>
      <c r="EU3" s="290"/>
      <c r="EV3" s="290"/>
      <c r="EW3" s="290"/>
    </row>
    <row r="4" spans="1:155" ht="10.75" customHeight="1" x14ac:dyDescent="0.2">
      <c r="B4" s="290"/>
      <c r="C4" s="290"/>
      <c r="D4" s="290"/>
      <c r="E4" s="290"/>
      <c r="F4" s="290"/>
      <c r="G4" s="290"/>
      <c r="H4" s="290"/>
      <c r="I4" s="290"/>
      <c r="J4" s="290"/>
      <c r="K4" s="290"/>
      <c r="L4" s="290"/>
      <c r="M4" s="290"/>
      <c r="N4" s="290"/>
      <c r="O4" s="290"/>
      <c r="P4" s="290"/>
      <c r="Q4" s="290"/>
      <c r="R4" s="290"/>
      <c r="T4" s="397" t="s">
        <v>8</v>
      </c>
      <c r="U4" s="290"/>
      <c r="V4" s="290"/>
      <c r="W4" s="290"/>
      <c r="X4" s="290"/>
      <c r="Y4" s="290"/>
      <c r="Z4" s="290"/>
      <c r="AA4" s="290"/>
      <c r="AB4" s="290"/>
      <c r="AC4" s="290"/>
      <c r="AD4" s="290"/>
      <c r="AE4" s="290"/>
      <c r="AF4" s="290"/>
      <c r="AG4" s="290"/>
      <c r="AH4" s="290"/>
      <c r="AI4" s="290"/>
      <c r="AJ4" s="407">
        <v>44470.705113807897</v>
      </c>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P4" s="403" t="s">
        <v>9</v>
      </c>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W4" s="404" t="s">
        <v>6</v>
      </c>
      <c r="CX4" s="290"/>
      <c r="CY4" s="290"/>
      <c r="CZ4" s="290"/>
      <c r="DA4" s="290"/>
      <c r="DB4" s="290"/>
      <c r="DC4" s="290"/>
      <c r="DD4" s="290"/>
      <c r="DE4" s="290"/>
      <c r="DF4" s="290"/>
      <c r="DG4" s="290"/>
      <c r="DH4" s="290"/>
      <c r="DI4" s="290"/>
      <c r="DJ4" s="290"/>
      <c r="DK4" s="290"/>
      <c r="DL4" s="290"/>
      <c r="DM4" s="290"/>
      <c r="DN4" s="290"/>
      <c r="DO4" s="290"/>
      <c r="DS4" s="408" t="s">
        <v>10</v>
      </c>
      <c r="DT4" s="290"/>
      <c r="DU4" s="290"/>
      <c r="DV4" s="290"/>
      <c r="DW4" s="290"/>
      <c r="DX4" s="290"/>
      <c r="DY4" s="290"/>
      <c r="DZ4" s="290"/>
      <c r="EA4" s="290"/>
      <c r="EB4" s="290"/>
      <c r="EC4" s="290"/>
      <c r="ED4" s="290"/>
      <c r="EE4" s="290"/>
      <c r="EF4" s="290"/>
      <c r="EG4" s="290"/>
      <c r="EH4" s="290"/>
      <c r="EI4" s="290"/>
      <c r="EJ4" s="290"/>
      <c r="EK4" s="290"/>
      <c r="EL4" s="409"/>
      <c r="EM4" s="290"/>
      <c r="EN4" s="290"/>
      <c r="EO4" s="290"/>
      <c r="EP4" s="290"/>
      <c r="EQ4" s="290"/>
      <c r="ER4" s="290"/>
      <c r="ES4" s="290"/>
      <c r="ET4" s="290"/>
      <c r="EU4" s="290"/>
      <c r="EV4" s="290"/>
      <c r="EW4" s="290"/>
    </row>
    <row r="5" spans="1:155" ht="5.25" customHeight="1" x14ac:dyDescent="0.2">
      <c r="B5" s="290"/>
      <c r="C5" s="290"/>
      <c r="D5" s="290"/>
      <c r="E5" s="290"/>
      <c r="F5" s="290"/>
      <c r="G5" s="290"/>
      <c r="H5" s="290"/>
      <c r="I5" s="290"/>
      <c r="J5" s="290"/>
      <c r="K5" s="290"/>
      <c r="L5" s="290"/>
      <c r="M5" s="290"/>
      <c r="N5" s="290"/>
      <c r="O5" s="290"/>
      <c r="P5" s="290"/>
      <c r="Q5" s="290"/>
      <c r="R5" s="290"/>
      <c r="T5" s="410" t="s">
        <v>11</v>
      </c>
      <c r="U5" s="290"/>
      <c r="V5" s="290"/>
      <c r="W5" s="290"/>
      <c r="X5" s="290"/>
      <c r="Y5" s="290"/>
      <c r="Z5" s="290"/>
      <c r="AA5" s="290"/>
      <c r="AB5" s="290"/>
      <c r="AC5" s="290"/>
      <c r="AD5" s="290"/>
      <c r="AE5" s="290"/>
      <c r="AF5" s="290"/>
      <c r="AG5" s="290"/>
      <c r="AH5" s="290"/>
      <c r="AI5" s="290"/>
      <c r="AJ5" s="411" t="s">
        <v>12</v>
      </c>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P5" s="403" t="s">
        <v>13</v>
      </c>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W5" s="404" t="s">
        <v>6</v>
      </c>
      <c r="CX5" s="290"/>
      <c r="CY5" s="290"/>
      <c r="CZ5" s="290"/>
      <c r="DA5" s="290"/>
      <c r="DB5" s="290"/>
      <c r="DC5" s="290"/>
      <c r="DD5" s="290"/>
      <c r="DE5" s="290"/>
      <c r="DF5" s="290"/>
      <c r="DG5" s="290"/>
      <c r="DH5" s="290"/>
      <c r="DI5" s="290"/>
      <c r="DJ5" s="290"/>
      <c r="DK5" s="290"/>
      <c r="DL5" s="290"/>
      <c r="DM5" s="290"/>
      <c r="DN5" s="290"/>
      <c r="DO5" s="290"/>
      <c r="DS5" s="290"/>
      <c r="DT5" s="290"/>
      <c r="DU5" s="290"/>
      <c r="DV5" s="290"/>
      <c r="DW5" s="290"/>
      <c r="DX5" s="290"/>
      <c r="DY5" s="290"/>
      <c r="DZ5" s="290"/>
      <c r="EA5" s="290"/>
      <c r="EB5" s="290"/>
      <c r="EC5" s="290"/>
      <c r="ED5" s="290"/>
      <c r="EE5" s="290"/>
      <c r="EF5" s="290"/>
      <c r="EG5" s="290"/>
      <c r="EH5" s="290"/>
      <c r="EI5" s="290"/>
      <c r="EJ5" s="290"/>
      <c r="EK5" s="290"/>
      <c r="EL5" s="290"/>
      <c r="EM5" s="290"/>
      <c r="EN5" s="290"/>
      <c r="EO5" s="290"/>
      <c r="EP5" s="290"/>
      <c r="EQ5" s="290"/>
      <c r="ER5" s="290"/>
      <c r="ES5" s="290"/>
      <c r="ET5" s="290"/>
      <c r="EU5" s="290"/>
      <c r="EV5" s="290"/>
      <c r="EW5" s="290"/>
    </row>
    <row r="6" spans="1:155" x14ac:dyDescent="0.2">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290"/>
      <c r="AZ6" s="290"/>
      <c r="BA6" s="290"/>
      <c r="BB6" s="290"/>
      <c r="BC6" s="290"/>
      <c r="BD6" s="290"/>
      <c r="BE6" s="290"/>
      <c r="BF6" s="290"/>
      <c r="BG6" s="290"/>
      <c r="BH6" s="290"/>
      <c r="BI6" s="290"/>
      <c r="BJ6" s="290"/>
      <c r="BK6" s="290"/>
      <c r="BL6" s="290"/>
      <c r="BM6" s="290"/>
      <c r="BN6" s="290"/>
      <c r="BP6" s="290"/>
      <c r="BQ6" s="290"/>
      <c r="BR6" s="290"/>
      <c r="BS6" s="290"/>
      <c r="BT6" s="290"/>
      <c r="BU6" s="290"/>
      <c r="BV6" s="290"/>
      <c r="BW6" s="290"/>
      <c r="BX6" s="290"/>
      <c r="BY6" s="290"/>
      <c r="BZ6" s="290"/>
      <c r="CA6" s="290"/>
      <c r="CB6" s="290"/>
      <c r="CC6" s="290"/>
      <c r="CD6" s="290"/>
      <c r="CE6" s="290"/>
      <c r="CF6" s="290"/>
      <c r="CG6" s="290"/>
      <c r="CH6" s="290"/>
      <c r="CI6" s="290"/>
      <c r="CJ6" s="290"/>
      <c r="CK6" s="290"/>
      <c r="CL6" s="290"/>
      <c r="CM6" s="290"/>
      <c r="CN6" s="290"/>
      <c r="CO6" s="290"/>
      <c r="CP6" s="290"/>
      <c r="CQ6" s="290"/>
      <c r="CR6" s="290"/>
      <c r="CS6" s="290"/>
      <c r="CT6" s="290"/>
      <c r="CU6" s="290"/>
      <c r="CW6" s="290"/>
      <c r="CX6" s="290"/>
      <c r="CY6" s="290"/>
      <c r="CZ6" s="290"/>
      <c r="DA6" s="290"/>
      <c r="DB6" s="290"/>
      <c r="DC6" s="290"/>
      <c r="DD6" s="290"/>
      <c r="DE6" s="290"/>
      <c r="DF6" s="290"/>
      <c r="DG6" s="290"/>
      <c r="DH6" s="290"/>
      <c r="DI6" s="290"/>
      <c r="DJ6" s="290"/>
      <c r="DK6" s="290"/>
      <c r="DL6" s="290"/>
      <c r="DM6" s="290"/>
      <c r="DN6" s="290"/>
      <c r="DO6" s="290"/>
      <c r="DS6" s="290"/>
      <c r="DT6" s="290"/>
      <c r="DU6" s="290"/>
      <c r="DV6" s="290"/>
      <c r="DW6" s="290"/>
      <c r="DX6" s="290"/>
      <c r="DY6" s="290"/>
      <c r="DZ6" s="290"/>
      <c r="EA6" s="290"/>
      <c r="EB6" s="290"/>
      <c r="EC6" s="290"/>
      <c r="ED6" s="290"/>
      <c r="EE6" s="290"/>
      <c r="EF6" s="290"/>
      <c r="EG6" s="290"/>
      <c r="EH6" s="290"/>
      <c r="EI6" s="290"/>
      <c r="EJ6" s="290"/>
      <c r="EK6" s="290"/>
      <c r="EL6" s="290"/>
      <c r="EM6" s="290"/>
      <c r="EN6" s="290"/>
      <c r="EO6" s="290"/>
      <c r="EP6" s="290"/>
      <c r="EQ6" s="290"/>
      <c r="ER6" s="290"/>
      <c r="ES6" s="290"/>
      <c r="ET6" s="290"/>
      <c r="EU6" s="290"/>
      <c r="EV6" s="290"/>
      <c r="EW6" s="290"/>
    </row>
    <row r="7" spans="1:155" x14ac:dyDescent="0.2">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c r="BH7" s="290"/>
      <c r="BI7" s="290"/>
      <c r="BJ7" s="290"/>
      <c r="BK7" s="290"/>
      <c r="BL7" s="290"/>
      <c r="BM7" s="290"/>
      <c r="BN7" s="290"/>
      <c r="BP7" s="290"/>
      <c r="BQ7" s="290"/>
      <c r="BR7" s="290"/>
      <c r="BS7" s="290"/>
      <c r="BT7" s="290"/>
      <c r="BU7" s="290"/>
      <c r="BV7" s="290"/>
      <c r="BW7" s="290"/>
      <c r="BX7" s="290"/>
      <c r="BY7" s="290"/>
      <c r="BZ7" s="290"/>
      <c r="CA7" s="290"/>
      <c r="CB7" s="290"/>
      <c r="CC7" s="290"/>
      <c r="CD7" s="290"/>
      <c r="CE7" s="290"/>
      <c r="CF7" s="290"/>
      <c r="CG7" s="290"/>
      <c r="CH7" s="290"/>
      <c r="CI7" s="290"/>
      <c r="CJ7" s="290"/>
      <c r="CK7" s="290"/>
      <c r="CL7" s="290"/>
      <c r="CM7" s="290"/>
      <c r="CN7" s="290"/>
      <c r="CO7" s="290"/>
      <c r="CP7" s="290"/>
      <c r="CQ7" s="290"/>
      <c r="CR7" s="290"/>
      <c r="CS7" s="290"/>
      <c r="CT7" s="290"/>
      <c r="CU7" s="290"/>
      <c r="CW7" s="290"/>
      <c r="CX7" s="290"/>
      <c r="CY7" s="290"/>
      <c r="CZ7" s="290"/>
      <c r="DA7" s="290"/>
      <c r="DB7" s="290"/>
      <c r="DC7" s="290"/>
      <c r="DD7" s="290"/>
      <c r="DE7" s="290"/>
      <c r="DF7" s="290"/>
      <c r="DG7" s="290"/>
      <c r="DH7" s="290"/>
      <c r="DI7" s="290"/>
      <c r="DJ7" s="290"/>
      <c r="DK7" s="290"/>
      <c r="DL7" s="290"/>
      <c r="DM7" s="290"/>
      <c r="DN7" s="290"/>
      <c r="DO7" s="290"/>
    </row>
    <row r="8" spans="1:155" ht="18" customHeight="1" x14ac:dyDescent="0.2">
      <c r="A8" s="405" t="s">
        <v>14</v>
      </c>
      <c r="B8" s="399"/>
      <c r="C8" s="399"/>
      <c r="D8" s="399"/>
      <c r="E8" s="399"/>
      <c r="F8" s="399"/>
      <c r="G8" s="399"/>
      <c r="H8" s="399"/>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c r="AX8" s="399"/>
      <c r="AY8" s="399"/>
      <c r="AZ8" s="399"/>
      <c r="BA8" s="399"/>
      <c r="BB8" s="399"/>
      <c r="BC8" s="399"/>
      <c r="BD8" s="399"/>
      <c r="BE8" s="399"/>
      <c r="BF8" s="399"/>
      <c r="BG8" s="399"/>
      <c r="BH8" s="399"/>
      <c r="BI8" s="399"/>
      <c r="BJ8" s="399"/>
      <c r="BK8" s="399"/>
      <c r="BL8" s="399"/>
      <c r="BM8" s="399"/>
      <c r="BN8" s="399"/>
      <c r="BO8" s="399"/>
      <c r="BP8" s="399"/>
      <c r="BQ8" s="399"/>
      <c r="BR8" s="399"/>
      <c r="BS8" s="399"/>
      <c r="BT8" s="399"/>
      <c r="BU8" s="399"/>
      <c r="BV8" s="399"/>
      <c r="BW8" s="399"/>
      <c r="BX8" s="399"/>
      <c r="BY8" s="399"/>
      <c r="BZ8" s="399"/>
      <c r="CA8" s="399"/>
      <c r="CB8" s="399"/>
      <c r="CC8" s="399"/>
      <c r="CD8" s="399"/>
      <c r="CE8" s="399"/>
      <c r="CF8" s="399"/>
      <c r="CG8" s="399"/>
      <c r="CH8" s="399"/>
      <c r="CI8" s="399"/>
      <c r="CJ8" s="399"/>
      <c r="CK8" s="399"/>
      <c r="CL8" s="399"/>
      <c r="CM8" s="399"/>
      <c r="CN8" s="399"/>
      <c r="CO8" s="399"/>
      <c r="CP8" s="399"/>
      <c r="CQ8" s="399"/>
      <c r="CR8" s="399"/>
      <c r="CS8" s="399"/>
      <c r="CT8" s="399"/>
      <c r="CU8" s="399"/>
      <c r="CV8" s="399"/>
      <c r="CW8" s="399"/>
      <c r="CX8" s="399"/>
      <c r="CY8" s="399"/>
      <c r="CZ8" s="399"/>
      <c r="DA8" s="399"/>
      <c r="DB8" s="399"/>
      <c r="DC8" s="399"/>
      <c r="DD8" s="399"/>
      <c r="DE8" s="399"/>
      <c r="DF8" s="399"/>
      <c r="DG8" s="399"/>
      <c r="DH8" s="399"/>
      <c r="DI8" s="399"/>
      <c r="DJ8" s="399"/>
      <c r="DK8" s="399"/>
      <c r="DL8" s="399"/>
      <c r="DM8" s="399"/>
      <c r="DN8" s="399"/>
      <c r="DO8" s="399"/>
      <c r="DP8" s="399"/>
      <c r="DQ8" s="399"/>
      <c r="DR8" s="399"/>
      <c r="DS8" s="399"/>
      <c r="DT8" s="399"/>
      <c r="DU8" s="399"/>
      <c r="DV8" s="399"/>
      <c r="DW8" s="399"/>
      <c r="DX8" s="399"/>
      <c r="DY8" s="399"/>
      <c r="DZ8" s="399"/>
      <c r="EA8" s="399"/>
      <c r="EB8" s="399"/>
      <c r="EC8" s="399"/>
      <c r="ED8" s="399"/>
      <c r="EE8" s="399"/>
      <c r="EF8" s="399"/>
      <c r="EG8" s="399"/>
      <c r="EH8" s="399"/>
      <c r="EI8" s="399"/>
      <c r="EJ8" s="399"/>
      <c r="EK8" s="399"/>
      <c r="EL8" s="399"/>
      <c r="EM8" s="399"/>
      <c r="EN8" s="399"/>
      <c r="EO8" s="399"/>
      <c r="EP8" s="399"/>
      <c r="EQ8" s="399"/>
      <c r="ER8" s="399"/>
      <c r="ES8" s="399"/>
      <c r="ET8" s="399"/>
      <c r="EU8" s="399"/>
      <c r="EV8" s="399"/>
      <c r="EW8" s="399"/>
      <c r="EX8" s="399"/>
      <c r="EY8" s="400"/>
    </row>
    <row r="9" spans="1:155" ht="14.5" customHeight="1" x14ac:dyDescent="0.2">
      <c r="A9" s="320" t="s">
        <v>15</v>
      </c>
      <c r="B9" s="321"/>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1"/>
      <c r="AY9" s="321"/>
      <c r="AZ9" s="321"/>
      <c r="BA9" s="321"/>
      <c r="BB9" s="321"/>
      <c r="BC9" s="321"/>
      <c r="BD9" s="321"/>
      <c r="BE9" s="321"/>
      <c r="BF9" s="321"/>
      <c r="BG9" s="321"/>
      <c r="BH9" s="321"/>
      <c r="BI9" s="321"/>
      <c r="BJ9" s="321"/>
      <c r="BK9" s="321"/>
      <c r="BL9" s="321"/>
      <c r="BM9" s="321"/>
      <c r="BN9" s="321"/>
      <c r="BO9" s="321"/>
      <c r="BP9" s="321"/>
      <c r="BQ9" s="321"/>
      <c r="BR9" s="321"/>
      <c r="BS9" s="321"/>
      <c r="BT9" s="321"/>
      <c r="BU9" s="321"/>
      <c r="BV9" s="321"/>
      <c r="BW9" s="321"/>
      <c r="BX9" s="321"/>
      <c r="BY9" s="321"/>
      <c r="BZ9" s="321"/>
      <c r="CA9" s="321"/>
      <c r="CB9" s="321"/>
      <c r="CC9" s="321"/>
      <c r="CD9" s="321"/>
      <c r="CE9" s="321"/>
      <c r="CF9" s="321"/>
      <c r="CG9" s="321"/>
      <c r="CH9" s="321"/>
      <c r="CI9" s="321"/>
      <c r="CJ9" s="321"/>
      <c r="CK9" s="321"/>
      <c r="CL9" s="321"/>
      <c r="CM9" s="321"/>
      <c r="CN9" s="321"/>
      <c r="CO9" s="321"/>
      <c r="CP9" s="321"/>
      <c r="CQ9" s="321"/>
      <c r="CR9" s="321"/>
      <c r="CS9" s="321"/>
      <c r="CT9" s="321"/>
      <c r="CU9" s="321"/>
      <c r="CV9" s="321"/>
      <c r="CW9" s="321"/>
      <c r="CX9" s="321"/>
      <c r="CY9" s="321"/>
      <c r="CZ9" s="321"/>
      <c r="DA9" s="321"/>
      <c r="DB9" s="321"/>
      <c r="DC9" s="321"/>
      <c r="DD9" s="321"/>
      <c r="DE9" s="321"/>
      <c r="DF9" s="321"/>
      <c r="DG9" s="321"/>
      <c r="DH9" s="321"/>
      <c r="DI9" s="321"/>
      <c r="DJ9" s="321"/>
      <c r="DK9" s="321"/>
      <c r="DL9" s="321"/>
      <c r="DM9" s="321"/>
      <c r="DN9" s="321"/>
      <c r="DO9" s="321"/>
      <c r="DP9" s="321"/>
      <c r="DQ9" s="321"/>
      <c r="DR9" s="321"/>
      <c r="DS9" s="321"/>
      <c r="DT9" s="321"/>
      <c r="DU9" s="321"/>
      <c r="DV9" s="321"/>
      <c r="DW9" s="321"/>
      <c r="DX9" s="321"/>
      <c r="DY9" s="321"/>
      <c r="DZ9" s="321"/>
      <c r="EA9" s="321"/>
      <c r="EB9" s="321"/>
      <c r="EC9" s="321"/>
      <c r="ED9" s="321"/>
      <c r="EE9" s="321"/>
      <c r="EF9" s="321"/>
      <c r="EG9" s="321"/>
      <c r="EH9" s="321"/>
      <c r="EI9" s="321"/>
      <c r="EJ9" s="321"/>
      <c r="EK9" s="321"/>
      <c r="EL9" s="321"/>
      <c r="EM9" s="321"/>
      <c r="EN9" s="321"/>
      <c r="EO9" s="321"/>
      <c r="EP9" s="321"/>
      <c r="EQ9" s="321"/>
      <c r="ER9" s="321"/>
      <c r="ES9" s="321"/>
      <c r="ET9" s="321"/>
      <c r="EU9" s="321"/>
      <c r="EV9" s="321"/>
      <c r="EW9" s="321"/>
    </row>
    <row r="10" spans="1:155" ht="14.5" customHeight="1" x14ac:dyDescent="0.2">
      <c r="A10" s="406" t="s">
        <v>16</v>
      </c>
      <c r="B10" s="380"/>
      <c r="C10" s="380"/>
      <c r="D10" s="380"/>
      <c r="E10" s="380"/>
      <c r="F10" s="380"/>
      <c r="G10" s="380"/>
      <c r="H10" s="380"/>
      <c r="I10" s="380"/>
      <c r="J10" s="381"/>
      <c r="K10" s="406" t="s">
        <v>17</v>
      </c>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0"/>
      <c r="AW10" s="380"/>
      <c r="AX10" s="380"/>
      <c r="AY10" s="380"/>
      <c r="AZ10" s="380"/>
      <c r="BA10" s="380"/>
      <c r="BB10" s="380"/>
      <c r="BC10" s="380"/>
      <c r="BD10" s="380"/>
      <c r="BE10" s="380"/>
      <c r="BF10" s="380"/>
      <c r="BG10" s="380"/>
      <c r="BH10" s="380"/>
      <c r="BI10" s="380"/>
      <c r="BJ10" s="380"/>
      <c r="BK10" s="380"/>
      <c r="BL10" s="380"/>
      <c r="BM10" s="380"/>
      <c r="BN10" s="380"/>
      <c r="BO10" s="380"/>
      <c r="BP10" s="380"/>
      <c r="BQ10" s="380"/>
      <c r="BR10" s="380"/>
      <c r="BS10" s="380"/>
      <c r="BT10" s="380"/>
      <c r="BU10" s="380"/>
      <c r="BV10" s="380"/>
      <c r="BW10" s="380"/>
      <c r="BX10" s="381"/>
      <c r="BY10" s="406" t="s">
        <v>18</v>
      </c>
      <c r="BZ10" s="380"/>
      <c r="CA10" s="380"/>
      <c r="CB10" s="380"/>
      <c r="CC10" s="380"/>
      <c r="CD10" s="380"/>
      <c r="CE10" s="380"/>
      <c r="CF10" s="380"/>
      <c r="CG10" s="380"/>
      <c r="CH10" s="380"/>
      <c r="CI10" s="380"/>
      <c r="CJ10" s="380"/>
      <c r="CK10" s="380"/>
      <c r="CL10" s="380"/>
      <c r="CM10" s="380"/>
      <c r="CN10" s="380"/>
      <c r="CO10" s="380"/>
      <c r="CP10" s="380"/>
      <c r="CQ10" s="380"/>
      <c r="CR10" s="380"/>
      <c r="CS10" s="380"/>
      <c r="CT10" s="380"/>
      <c r="CU10" s="380"/>
      <c r="CV10" s="380"/>
      <c r="CW10" s="380"/>
      <c r="CX10" s="380"/>
      <c r="CY10" s="380"/>
      <c r="CZ10" s="380"/>
      <c r="DA10" s="381"/>
      <c r="DB10" s="406"/>
      <c r="DC10" s="380"/>
      <c r="DD10" s="380"/>
      <c r="DE10" s="380"/>
      <c r="DF10" s="380"/>
      <c r="DG10" s="380"/>
      <c r="DH10" s="380"/>
      <c r="DI10" s="380"/>
      <c r="DJ10" s="380"/>
      <c r="DK10" s="380"/>
      <c r="DL10" s="380"/>
      <c r="DM10" s="380"/>
      <c r="DN10" s="380"/>
      <c r="DO10" s="380"/>
      <c r="DP10" s="380"/>
      <c r="DQ10" s="380"/>
      <c r="DR10" s="380"/>
      <c r="DS10" s="380"/>
      <c r="DT10" s="380"/>
      <c r="DU10" s="380"/>
      <c r="DV10" s="380"/>
      <c r="DW10" s="380"/>
      <c r="DX10" s="380"/>
      <c r="DY10" s="380"/>
      <c r="DZ10" s="380"/>
      <c r="EA10" s="380"/>
      <c r="EB10" s="380"/>
      <c r="EC10" s="380"/>
      <c r="ED10" s="380"/>
      <c r="EE10" s="380"/>
      <c r="EF10" s="380"/>
      <c r="EG10" s="380"/>
      <c r="EH10" s="380"/>
      <c r="EI10" s="380"/>
      <c r="EJ10" s="380"/>
      <c r="EK10" s="380"/>
      <c r="EL10" s="380"/>
      <c r="EM10" s="380"/>
      <c r="EN10" s="380"/>
      <c r="EO10" s="380"/>
      <c r="EP10" s="380"/>
      <c r="EQ10" s="380"/>
      <c r="ER10" s="380"/>
      <c r="ES10" s="380"/>
      <c r="ET10" s="380"/>
      <c r="EU10" s="380"/>
      <c r="EV10" s="380"/>
      <c r="EW10" s="381"/>
    </row>
    <row r="11" spans="1:155" ht="14.5" customHeight="1" x14ac:dyDescent="0.2">
      <c r="A11" s="397" t="s">
        <v>19</v>
      </c>
      <c r="B11" s="290"/>
      <c r="C11" s="290"/>
      <c r="D11" s="290"/>
      <c r="E11" s="290"/>
      <c r="F11" s="290"/>
      <c r="G11" s="290"/>
      <c r="H11" s="290"/>
      <c r="I11" s="290"/>
      <c r="J11" s="290"/>
      <c r="K11" s="397"/>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0"/>
      <c r="BD11" s="290"/>
      <c r="BE11" s="290"/>
      <c r="BF11" s="290"/>
      <c r="BG11" s="290"/>
      <c r="BH11" s="290"/>
      <c r="BI11" s="290"/>
      <c r="BJ11" s="290"/>
      <c r="BK11" s="290"/>
      <c r="BL11" s="290"/>
      <c r="BM11" s="290"/>
      <c r="BN11" s="290"/>
      <c r="BO11" s="290"/>
      <c r="BP11" s="290"/>
      <c r="BQ11" s="290"/>
      <c r="BR11" s="290"/>
      <c r="BS11" s="290"/>
      <c r="BT11" s="290"/>
      <c r="BU11" s="290"/>
      <c r="BV11" s="290"/>
      <c r="BW11" s="290"/>
      <c r="BX11" s="290"/>
      <c r="BY11" s="290"/>
      <c r="BZ11" s="290"/>
      <c r="CA11" s="290"/>
      <c r="CB11" s="290"/>
      <c r="CC11" s="290"/>
      <c r="CD11" s="290"/>
      <c r="CE11" s="290"/>
      <c r="CF11" s="290"/>
      <c r="CG11" s="290"/>
      <c r="CH11" s="290"/>
      <c r="CI11" s="290"/>
      <c r="CJ11" s="290"/>
      <c r="CK11" s="290"/>
      <c r="CL11" s="290"/>
      <c r="CM11" s="290"/>
      <c r="CN11" s="290"/>
      <c r="CO11" s="290"/>
      <c r="CP11" s="290"/>
      <c r="CQ11" s="290"/>
      <c r="CR11" s="290"/>
      <c r="CS11" s="290"/>
      <c r="CT11" s="290"/>
      <c r="CU11" s="290"/>
      <c r="CV11" s="290"/>
      <c r="CW11" s="290"/>
      <c r="CX11" s="290"/>
      <c r="CY11" s="290"/>
      <c r="CZ11" s="290"/>
      <c r="DA11" s="290"/>
      <c r="DB11" s="290"/>
      <c r="DC11" s="290"/>
      <c r="DD11" s="290"/>
      <c r="DE11" s="290"/>
      <c r="DF11" s="290"/>
      <c r="DG11" s="290"/>
      <c r="DH11" s="290"/>
      <c r="DI11" s="290"/>
      <c r="DJ11" s="290"/>
      <c r="DK11" s="290"/>
      <c r="DL11" s="290"/>
      <c r="DM11" s="290"/>
      <c r="DN11" s="290"/>
      <c r="DO11" s="290"/>
      <c r="DP11" s="290"/>
      <c r="DQ11" s="290"/>
      <c r="DR11" s="290"/>
      <c r="DS11" s="290"/>
      <c r="DT11" s="290"/>
      <c r="DU11" s="290"/>
      <c r="DV11" s="290"/>
      <c r="DW11" s="290"/>
      <c r="DX11" s="290"/>
      <c r="DY11" s="290"/>
      <c r="DZ11" s="290"/>
      <c r="EA11" s="290"/>
      <c r="EB11" s="290"/>
      <c r="EC11" s="290"/>
      <c r="ED11" s="290"/>
      <c r="EE11" s="290"/>
      <c r="EF11" s="290"/>
      <c r="EG11" s="290"/>
      <c r="EH11" s="290"/>
      <c r="EI11" s="290"/>
      <c r="EJ11" s="290"/>
      <c r="EK11" s="290"/>
      <c r="EL11" s="290"/>
      <c r="EM11" s="290"/>
      <c r="EN11" s="290"/>
      <c r="EO11" s="290"/>
      <c r="EP11" s="290"/>
      <c r="EQ11" s="290"/>
      <c r="ER11" s="290"/>
      <c r="ES11" s="290"/>
      <c r="ET11" s="290"/>
      <c r="EU11" s="290"/>
      <c r="EV11" s="290"/>
      <c r="EW11" s="290"/>
    </row>
    <row r="12" spans="1:155" ht="14.5" customHeight="1" x14ac:dyDescent="0.2">
      <c r="A12" s="398" t="s">
        <v>20</v>
      </c>
      <c r="B12" s="399"/>
      <c r="C12" s="399"/>
      <c r="D12" s="399"/>
      <c r="E12" s="399"/>
      <c r="F12" s="399"/>
      <c r="G12" s="399"/>
      <c r="H12" s="399"/>
      <c r="I12" s="399"/>
      <c r="J12" s="400"/>
      <c r="K12" s="398" t="s">
        <v>21</v>
      </c>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399"/>
      <c r="AP12" s="399"/>
      <c r="AQ12" s="399"/>
      <c r="AR12" s="399"/>
      <c r="AS12" s="399"/>
      <c r="AT12" s="399"/>
      <c r="AU12" s="399"/>
      <c r="AV12" s="399"/>
      <c r="AW12" s="399"/>
      <c r="AX12" s="399"/>
      <c r="AY12" s="399"/>
      <c r="AZ12" s="399"/>
      <c r="BA12" s="399"/>
      <c r="BB12" s="399"/>
      <c r="BC12" s="399"/>
      <c r="BD12" s="399"/>
      <c r="BE12" s="399"/>
      <c r="BF12" s="399"/>
      <c r="BG12" s="399"/>
      <c r="BH12" s="399"/>
      <c r="BI12" s="399"/>
      <c r="BJ12" s="399"/>
      <c r="BK12" s="399"/>
      <c r="BL12" s="399"/>
      <c r="BM12" s="399"/>
      <c r="BN12" s="399"/>
      <c r="BO12" s="399"/>
      <c r="BP12" s="399"/>
      <c r="BQ12" s="399"/>
      <c r="BR12" s="399"/>
      <c r="BS12" s="399"/>
      <c r="BT12" s="399"/>
      <c r="BU12" s="399"/>
      <c r="BV12" s="399"/>
      <c r="BW12" s="399"/>
      <c r="BX12" s="400"/>
      <c r="BY12" s="398" t="s">
        <v>22</v>
      </c>
      <c r="BZ12" s="399"/>
      <c r="CA12" s="399"/>
      <c r="CB12" s="399"/>
      <c r="CC12" s="399"/>
      <c r="CD12" s="399"/>
      <c r="CE12" s="399"/>
      <c r="CF12" s="399"/>
      <c r="CG12" s="399"/>
      <c r="CH12" s="399"/>
      <c r="CI12" s="399"/>
      <c r="CJ12" s="399"/>
      <c r="CK12" s="399"/>
      <c r="CL12" s="399"/>
      <c r="CM12" s="399"/>
      <c r="CN12" s="399"/>
      <c r="CO12" s="399"/>
      <c r="CP12" s="399"/>
      <c r="CQ12" s="399"/>
      <c r="CR12" s="399"/>
      <c r="CS12" s="399"/>
      <c r="CT12" s="399"/>
      <c r="CU12" s="399"/>
      <c r="CV12" s="399"/>
      <c r="CW12" s="399"/>
      <c r="CX12" s="399"/>
      <c r="CY12" s="399"/>
      <c r="CZ12" s="399"/>
      <c r="DA12" s="400"/>
      <c r="DB12" s="398" t="s">
        <v>23</v>
      </c>
      <c r="DC12" s="399"/>
      <c r="DD12" s="399"/>
      <c r="DE12" s="399"/>
      <c r="DF12" s="399"/>
      <c r="DG12" s="399"/>
      <c r="DH12" s="399"/>
      <c r="DI12" s="399"/>
      <c r="DJ12" s="399"/>
      <c r="DK12" s="399"/>
      <c r="DL12" s="399"/>
      <c r="DM12" s="399"/>
      <c r="DN12" s="399"/>
      <c r="DO12" s="399"/>
      <c r="DP12" s="399"/>
      <c r="DQ12" s="399"/>
      <c r="DR12" s="399"/>
      <c r="DS12" s="399"/>
      <c r="DT12" s="399"/>
      <c r="DU12" s="399"/>
      <c r="DV12" s="399"/>
      <c r="DW12" s="399"/>
      <c r="DX12" s="399"/>
      <c r="DY12" s="399"/>
      <c r="DZ12" s="399"/>
      <c r="EA12" s="399"/>
      <c r="EB12" s="399"/>
      <c r="EC12" s="399"/>
      <c r="ED12" s="399"/>
      <c r="EE12" s="399"/>
      <c r="EF12" s="399"/>
      <c r="EG12" s="399"/>
      <c r="EH12" s="399"/>
      <c r="EI12" s="399"/>
      <c r="EJ12" s="399"/>
      <c r="EK12" s="399"/>
      <c r="EL12" s="399"/>
      <c r="EM12" s="399"/>
      <c r="EN12" s="399"/>
      <c r="EO12" s="399"/>
      <c r="EP12" s="399"/>
      <c r="EQ12" s="399"/>
      <c r="ER12" s="399"/>
      <c r="ES12" s="399"/>
      <c r="ET12" s="399"/>
      <c r="EU12" s="399"/>
      <c r="EV12" s="399"/>
      <c r="EW12" s="400"/>
    </row>
    <row r="13" spans="1:155" ht="14.5" customHeight="1" x14ac:dyDescent="0.2">
      <c r="A13" s="397" t="s">
        <v>24</v>
      </c>
      <c r="B13" s="290"/>
      <c r="C13" s="290"/>
      <c r="D13" s="290"/>
      <c r="E13" s="290"/>
      <c r="F13" s="290"/>
      <c r="G13" s="290"/>
      <c r="H13" s="290"/>
      <c r="I13" s="290"/>
      <c r="J13" s="290"/>
      <c r="K13" s="397" t="s">
        <v>25</v>
      </c>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290"/>
      <c r="BN13" s="290"/>
      <c r="BO13" s="290"/>
      <c r="BP13" s="290"/>
      <c r="BQ13" s="290"/>
      <c r="BR13" s="290"/>
      <c r="BS13" s="290"/>
      <c r="BT13" s="290"/>
      <c r="BU13" s="290"/>
      <c r="BV13" s="290"/>
      <c r="BW13" s="290"/>
      <c r="BX13" s="290"/>
      <c r="BY13" s="397" t="s">
        <v>26</v>
      </c>
      <c r="BZ13" s="290"/>
      <c r="CA13" s="290"/>
      <c r="CB13" s="290"/>
      <c r="CC13" s="290"/>
      <c r="CD13" s="290"/>
      <c r="CE13" s="290"/>
      <c r="CF13" s="290"/>
      <c r="CG13" s="290"/>
      <c r="CH13" s="290"/>
      <c r="CI13" s="290"/>
      <c r="CJ13" s="290"/>
      <c r="CK13" s="290"/>
      <c r="CL13" s="290"/>
      <c r="CM13" s="290"/>
      <c r="CN13" s="290"/>
      <c r="CO13" s="290"/>
      <c r="CP13" s="290"/>
      <c r="CQ13" s="290"/>
      <c r="CR13" s="290"/>
      <c r="CS13" s="290"/>
      <c r="CT13" s="290"/>
      <c r="CU13" s="290"/>
      <c r="CV13" s="290"/>
      <c r="CW13" s="290"/>
      <c r="CX13" s="290"/>
      <c r="CY13" s="290"/>
      <c r="CZ13" s="290"/>
      <c r="DA13" s="290"/>
      <c r="DB13" s="397" t="s">
        <v>27</v>
      </c>
      <c r="DC13" s="290"/>
      <c r="DD13" s="290"/>
      <c r="DE13" s="290"/>
      <c r="DF13" s="290"/>
      <c r="DG13" s="290"/>
      <c r="DH13" s="290"/>
      <c r="DI13" s="290"/>
      <c r="DJ13" s="290"/>
      <c r="DK13" s="290"/>
      <c r="DL13" s="290"/>
      <c r="DM13" s="290"/>
      <c r="DN13" s="290"/>
      <c r="DO13" s="290"/>
      <c r="DP13" s="290"/>
      <c r="DQ13" s="290"/>
      <c r="DR13" s="290"/>
      <c r="DS13" s="290"/>
      <c r="DT13" s="290"/>
      <c r="DU13" s="290"/>
      <c r="DV13" s="290"/>
      <c r="DW13" s="290"/>
      <c r="DX13" s="290"/>
      <c r="DY13" s="290"/>
      <c r="DZ13" s="290"/>
      <c r="EA13" s="290"/>
      <c r="EB13" s="290"/>
      <c r="EC13" s="290"/>
      <c r="ED13" s="290"/>
      <c r="EE13" s="290"/>
      <c r="EF13" s="290"/>
      <c r="EG13" s="290"/>
      <c r="EH13" s="290"/>
      <c r="EI13" s="290"/>
      <c r="EJ13" s="290"/>
      <c r="EK13" s="290"/>
      <c r="EL13" s="290"/>
      <c r="EM13" s="290"/>
      <c r="EN13" s="290"/>
      <c r="EO13" s="290"/>
      <c r="EP13" s="290"/>
      <c r="EQ13" s="290"/>
      <c r="ER13" s="290"/>
      <c r="ES13" s="290"/>
      <c r="ET13" s="290"/>
      <c r="EU13" s="290"/>
      <c r="EV13" s="290"/>
      <c r="EW13" s="290"/>
    </row>
    <row r="14" spans="1:155" ht="14.5" customHeight="1" x14ac:dyDescent="0.2">
      <c r="A14" s="398" t="s">
        <v>28</v>
      </c>
      <c r="B14" s="399"/>
      <c r="C14" s="399"/>
      <c r="D14" s="399"/>
      <c r="E14" s="399"/>
      <c r="F14" s="399"/>
      <c r="G14" s="399"/>
      <c r="H14" s="399"/>
      <c r="I14" s="399"/>
      <c r="J14" s="400"/>
      <c r="K14" s="398" t="s">
        <v>29</v>
      </c>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c r="AQ14" s="399"/>
      <c r="AR14" s="399"/>
      <c r="AS14" s="399"/>
      <c r="AT14" s="399"/>
      <c r="AU14" s="399"/>
      <c r="AV14" s="399"/>
      <c r="AW14" s="399"/>
      <c r="AX14" s="399"/>
      <c r="AY14" s="399"/>
      <c r="AZ14" s="399"/>
      <c r="BA14" s="399"/>
      <c r="BB14" s="399"/>
      <c r="BC14" s="399"/>
      <c r="BD14" s="399"/>
      <c r="BE14" s="399"/>
      <c r="BF14" s="399"/>
      <c r="BG14" s="399"/>
      <c r="BH14" s="399"/>
      <c r="BI14" s="399"/>
      <c r="BJ14" s="399"/>
      <c r="BK14" s="399"/>
      <c r="BL14" s="399"/>
      <c r="BM14" s="399"/>
      <c r="BN14" s="399"/>
      <c r="BO14" s="399"/>
      <c r="BP14" s="399"/>
      <c r="BQ14" s="399"/>
      <c r="BR14" s="399"/>
      <c r="BS14" s="399"/>
      <c r="BT14" s="399"/>
      <c r="BU14" s="399"/>
      <c r="BV14" s="399"/>
      <c r="BW14" s="399"/>
      <c r="BX14" s="400"/>
      <c r="BY14" s="398" t="s">
        <v>30</v>
      </c>
      <c r="BZ14" s="399"/>
      <c r="CA14" s="399"/>
      <c r="CB14" s="399"/>
      <c r="CC14" s="399"/>
      <c r="CD14" s="399"/>
      <c r="CE14" s="399"/>
      <c r="CF14" s="399"/>
      <c r="CG14" s="399"/>
      <c r="CH14" s="399"/>
      <c r="CI14" s="399"/>
      <c r="CJ14" s="399"/>
      <c r="CK14" s="399"/>
      <c r="CL14" s="399"/>
      <c r="CM14" s="399"/>
      <c r="CN14" s="399"/>
      <c r="CO14" s="399"/>
      <c r="CP14" s="399"/>
      <c r="CQ14" s="399"/>
      <c r="CR14" s="399"/>
      <c r="CS14" s="399"/>
      <c r="CT14" s="399"/>
      <c r="CU14" s="399"/>
      <c r="CV14" s="399"/>
      <c r="CW14" s="399"/>
      <c r="CX14" s="399"/>
      <c r="CY14" s="399"/>
      <c r="CZ14" s="399"/>
      <c r="DA14" s="400"/>
      <c r="DB14" s="398" t="s">
        <v>31</v>
      </c>
      <c r="DC14" s="399"/>
      <c r="DD14" s="399"/>
      <c r="DE14" s="399"/>
      <c r="DF14" s="399"/>
      <c r="DG14" s="399"/>
      <c r="DH14" s="399"/>
      <c r="DI14" s="399"/>
      <c r="DJ14" s="399"/>
      <c r="DK14" s="399"/>
      <c r="DL14" s="399"/>
      <c r="DM14" s="399"/>
      <c r="DN14" s="399"/>
      <c r="DO14" s="399"/>
      <c r="DP14" s="399"/>
      <c r="DQ14" s="399"/>
      <c r="DR14" s="399"/>
      <c r="DS14" s="399"/>
      <c r="DT14" s="399"/>
      <c r="DU14" s="399"/>
      <c r="DV14" s="399"/>
      <c r="DW14" s="399"/>
      <c r="DX14" s="399"/>
      <c r="DY14" s="399"/>
      <c r="DZ14" s="399"/>
      <c r="EA14" s="399"/>
      <c r="EB14" s="399"/>
      <c r="EC14" s="399"/>
      <c r="ED14" s="399"/>
      <c r="EE14" s="399"/>
      <c r="EF14" s="399"/>
      <c r="EG14" s="399"/>
      <c r="EH14" s="399"/>
      <c r="EI14" s="399"/>
      <c r="EJ14" s="399"/>
      <c r="EK14" s="399"/>
      <c r="EL14" s="399"/>
      <c r="EM14" s="399"/>
      <c r="EN14" s="399"/>
      <c r="EO14" s="399"/>
      <c r="EP14" s="399"/>
      <c r="EQ14" s="399"/>
      <c r="ER14" s="399"/>
      <c r="ES14" s="399"/>
      <c r="ET14" s="399"/>
      <c r="EU14" s="399"/>
      <c r="EV14" s="399"/>
      <c r="EW14" s="400"/>
    </row>
    <row r="15" spans="1:155" ht="14.5" customHeight="1" x14ac:dyDescent="0.2">
      <c r="A15" s="397" t="s">
        <v>32</v>
      </c>
      <c r="B15" s="290"/>
      <c r="C15" s="290"/>
      <c r="D15" s="290"/>
      <c r="E15" s="290"/>
      <c r="F15" s="290"/>
      <c r="G15" s="290"/>
      <c r="H15" s="290"/>
      <c r="I15" s="290"/>
      <c r="J15" s="290"/>
      <c r="K15" s="397"/>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0"/>
      <c r="AZ15" s="290"/>
      <c r="BA15" s="290"/>
      <c r="BB15" s="290"/>
      <c r="BC15" s="290"/>
      <c r="BD15" s="290"/>
      <c r="BE15" s="290"/>
      <c r="BF15" s="290"/>
      <c r="BG15" s="290"/>
      <c r="BH15" s="290"/>
      <c r="BI15" s="290"/>
      <c r="BJ15" s="290"/>
      <c r="BK15" s="290"/>
      <c r="BL15" s="290"/>
      <c r="BM15" s="290"/>
      <c r="BN15" s="290"/>
      <c r="BO15" s="290"/>
      <c r="BP15" s="290"/>
      <c r="BQ15" s="290"/>
      <c r="BR15" s="290"/>
      <c r="BS15" s="290"/>
      <c r="BT15" s="290"/>
      <c r="BU15" s="290"/>
      <c r="BV15" s="290"/>
      <c r="BW15" s="290"/>
      <c r="BX15" s="290"/>
      <c r="BY15" s="397" t="s">
        <v>33</v>
      </c>
      <c r="BZ15" s="290"/>
      <c r="CA15" s="290"/>
      <c r="CB15" s="290"/>
      <c r="CC15" s="290"/>
      <c r="CD15" s="290"/>
      <c r="CE15" s="290"/>
      <c r="CF15" s="290"/>
      <c r="CG15" s="290"/>
      <c r="CH15" s="290"/>
      <c r="CI15" s="290"/>
      <c r="CJ15" s="290"/>
      <c r="CK15" s="290"/>
      <c r="CL15" s="290"/>
      <c r="CM15" s="290"/>
      <c r="CN15" s="290"/>
      <c r="CO15" s="290"/>
      <c r="CP15" s="290"/>
      <c r="CQ15" s="290"/>
      <c r="CR15" s="290"/>
      <c r="CS15" s="290"/>
      <c r="CT15" s="290"/>
      <c r="CU15" s="290"/>
      <c r="CV15" s="290"/>
      <c r="CW15" s="290"/>
      <c r="CX15" s="290"/>
      <c r="CY15" s="290"/>
      <c r="CZ15" s="290"/>
      <c r="DA15" s="290"/>
      <c r="DB15" s="397"/>
      <c r="DC15" s="290"/>
      <c r="DD15" s="290"/>
      <c r="DE15" s="290"/>
      <c r="DF15" s="290"/>
      <c r="DG15" s="290"/>
      <c r="DH15" s="290"/>
      <c r="DI15" s="290"/>
      <c r="DJ15" s="290"/>
      <c r="DK15" s="290"/>
      <c r="DL15" s="290"/>
      <c r="DM15" s="290"/>
      <c r="DN15" s="290"/>
      <c r="DO15" s="290"/>
      <c r="DP15" s="290"/>
      <c r="DQ15" s="290"/>
      <c r="DR15" s="290"/>
      <c r="DS15" s="290"/>
      <c r="DT15" s="290"/>
      <c r="DU15" s="290"/>
      <c r="DV15" s="290"/>
      <c r="DW15" s="290"/>
      <c r="DX15" s="290"/>
      <c r="DY15" s="290"/>
      <c r="DZ15" s="290"/>
      <c r="EA15" s="290"/>
      <c r="EB15" s="290"/>
      <c r="EC15" s="290"/>
      <c r="ED15" s="290"/>
      <c r="EE15" s="290"/>
      <c r="EF15" s="290"/>
      <c r="EG15" s="290"/>
      <c r="EH15" s="290"/>
      <c r="EI15" s="290"/>
      <c r="EJ15" s="290"/>
      <c r="EK15" s="290"/>
      <c r="EL15" s="290"/>
      <c r="EM15" s="290"/>
      <c r="EN15" s="290"/>
      <c r="EO15" s="290"/>
      <c r="EP15" s="290"/>
      <c r="EQ15" s="290"/>
      <c r="ER15" s="290"/>
      <c r="ES15" s="290"/>
      <c r="ET15" s="290"/>
      <c r="EU15" s="290"/>
      <c r="EV15" s="290"/>
      <c r="EW15" s="290"/>
    </row>
    <row r="16" spans="1:155" ht="14.5" customHeight="1" x14ac:dyDescent="0.2">
      <c r="A16" s="398" t="s">
        <v>6</v>
      </c>
      <c r="B16" s="399"/>
      <c r="C16" s="399"/>
      <c r="D16" s="399"/>
      <c r="E16" s="399"/>
      <c r="F16" s="399"/>
      <c r="G16" s="399"/>
      <c r="H16" s="399"/>
      <c r="I16" s="399"/>
      <c r="J16" s="400"/>
      <c r="K16" s="398" t="s">
        <v>6</v>
      </c>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c r="AW16" s="399"/>
      <c r="AX16" s="399"/>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c r="BW16" s="399"/>
      <c r="BX16" s="400"/>
      <c r="BY16" s="398" t="s">
        <v>34</v>
      </c>
      <c r="BZ16" s="399"/>
      <c r="CA16" s="399"/>
      <c r="CB16" s="399"/>
      <c r="CC16" s="399"/>
      <c r="CD16" s="399"/>
      <c r="CE16" s="399"/>
      <c r="CF16" s="399"/>
      <c r="CG16" s="399"/>
      <c r="CH16" s="399"/>
      <c r="CI16" s="399"/>
      <c r="CJ16" s="399"/>
      <c r="CK16" s="399"/>
      <c r="CL16" s="399"/>
      <c r="CM16" s="399"/>
      <c r="CN16" s="399"/>
      <c r="CO16" s="399"/>
      <c r="CP16" s="399"/>
      <c r="CQ16" s="399"/>
      <c r="CR16" s="399"/>
      <c r="CS16" s="399"/>
      <c r="CT16" s="399"/>
      <c r="CU16" s="399"/>
      <c r="CV16" s="399"/>
      <c r="CW16" s="399"/>
      <c r="CX16" s="399"/>
      <c r="CY16" s="399"/>
      <c r="CZ16" s="399"/>
      <c r="DA16" s="400"/>
      <c r="DB16" s="398" t="s">
        <v>35</v>
      </c>
      <c r="DC16" s="399"/>
      <c r="DD16" s="399"/>
      <c r="DE16" s="399"/>
      <c r="DF16" s="399"/>
      <c r="DG16" s="399"/>
      <c r="DH16" s="399"/>
      <c r="DI16" s="399"/>
      <c r="DJ16" s="399"/>
      <c r="DK16" s="399"/>
      <c r="DL16" s="399"/>
      <c r="DM16" s="399"/>
      <c r="DN16" s="399"/>
      <c r="DO16" s="399"/>
      <c r="DP16" s="399"/>
      <c r="DQ16" s="399"/>
      <c r="DR16" s="399"/>
      <c r="DS16" s="399"/>
      <c r="DT16" s="399"/>
      <c r="DU16" s="399"/>
      <c r="DV16" s="399"/>
      <c r="DW16" s="399"/>
      <c r="DX16" s="399"/>
      <c r="DY16" s="399"/>
      <c r="DZ16" s="399"/>
      <c r="EA16" s="399"/>
      <c r="EB16" s="399"/>
      <c r="EC16" s="399"/>
      <c r="ED16" s="399"/>
      <c r="EE16" s="399"/>
      <c r="EF16" s="399"/>
      <c r="EG16" s="399"/>
      <c r="EH16" s="399"/>
      <c r="EI16" s="399"/>
      <c r="EJ16" s="399"/>
      <c r="EK16" s="399"/>
      <c r="EL16" s="399"/>
      <c r="EM16" s="399"/>
      <c r="EN16" s="399"/>
      <c r="EO16" s="399"/>
      <c r="EP16" s="399"/>
      <c r="EQ16" s="399"/>
      <c r="ER16" s="399"/>
      <c r="ES16" s="399"/>
      <c r="ET16" s="399"/>
      <c r="EU16" s="399"/>
      <c r="EV16" s="399"/>
      <c r="EW16" s="400"/>
    </row>
    <row r="17" spans="1:155" ht="7.5" customHeight="1" x14ac:dyDescent="0.2">
      <c r="A17" s="289" t="s">
        <v>6</v>
      </c>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c r="AS17" s="290"/>
      <c r="AT17" s="290"/>
      <c r="AU17" s="290"/>
      <c r="AV17" s="290"/>
      <c r="AW17" s="290"/>
      <c r="AX17" s="290"/>
      <c r="AY17" s="290"/>
      <c r="AZ17" s="290"/>
      <c r="BA17" s="290"/>
      <c r="BB17" s="290"/>
      <c r="BC17" s="290"/>
      <c r="BD17" s="290"/>
      <c r="BE17" s="290"/>
      <c r="BF17" s="290"/>
      <c r="BG17" s="290"/>
      <c r="BH17" s="290"/>
      <c r="BI17" s="290"/>
      <c r="BJ17" s="290"/>
      <c r="BK17" s="290"/>
      <c r="BL17" s="290"/>
      <c r="BM17" s="290"/>
      <c r="BN17" s="290"/>
      <c r="BO17" s="290"/>
      <c r="BP17" s="290"/>
      <c r="BQ17" s="290"/>
      <c r="BR17" s="290"/>
      <c r="BS17" s="290"/>
      <c r="BT17" s="290"/>
      <c r="BU17" s="290"/>
      <c r="BV17" s="290"/>
      <c r="BW17" s="290"/>
      <c r="BX17" s="290"/>
      <c r="BY17" s="290"/>
      <c r="BZ17" s="290"/>
      <c r="CA17" s="290"/>
      <c r="CB17" s="290"/>
      <c r="CC17" s="290"/>
      <c r="CD17" s="290"/>
      <c r="CE17" s="290"/>
      <c r="CF17" s="290"/>
      <c r="CG17" s="290"/>
      <c r="CH17" s="290"/>
      <c r="CI17" s="290"/>
      <c r="CJ17" s="290"/>
      <c r="CK17" s="290"/>
      <c r="CL17" s="290"/>
      <c r="CM17" s="290"/>
      <c r="CN17" s="290"/>
      <c r="CO17" s="290"/>
      <c r="CP17" s="290"/>
      <c r="CQ17" s="290"/>
      <c r="CR17" s="290"/>
      <c r="CS17" s="290"/>
      <c r="CT17" s="290"/>
      <c r="CU17" s="290"/>
      <c r="CV17" s="290"/>
      <c r="CW17" s="290"/>
      <c r="CX17" s="290"/>
      <c r="CY17" s="290"/>
      <c r="CZ17" s="290"/>
      <c r="DA17" s="290"/>
      <c r="DB17" s="290"/>
      <c r="DC17" s="290"/>
      <c r="DD17" s="290"/>
      <c r="DE17" s="290"/>
      <c r="DF17" s="290"/>
      <c r="DG17" s="290"/>
      <c r="DH17" s="290"/>
      <c r="DI17" s="290"/>
      <c r="DJ17" s="290"/>
      <c r="DK17" s="290"/>
      <c r="DL17" s="290"/>
      <c r="DM17" s="290"/>
      <c r="DN17" s="290"/>
      <c r="DO17" s="290"/>
      <c r="DP17" s="290"/>
      <c r="DQ17" s="290"/>
      <c r="DR17" s="290"/>
      <c r="DS17" s="290"/>
      <c r="DT17" s="290"/>
      <c r="DU17" s="290"/>
      <c r="DV17" s="290"/>
      <c r="DW17" s="290"/>
      <c r="DX17" s="290"/>
      <c r="DY17" s="290"/>
      <c r="DZ17" s="290"/>
      <c r="EA17" s="290"/>
      <c r="EB17" s="290"/>
      <c r="EC17" s="290"/>
      <c r="ED17" s="290"/>
      <c r="EE17" s="290"/>
      <c r="EF17" s="290"/>
      <c r="EG17" s="290"/>
      <c r="EH17" s="290"/>
      <c r="EI17" s="290"/>
      <c r="EJ17" s="290"/>
      <c r="EK17" s="290"/>
      <c r="EL17" s="290"/>
      <c r="EM17" s="290"/>
      <c r="EN17" s="290"/>
      <c r="EO17" s="290"/>
      <c r="EP17" s="290"/>
      <c r="EQ17" s="290"/>
      <c r="ER17" s="290"/>
      <c r="ES17" s="290"/>
      <c r="ET17" s="290"/>
      <c r="EU17" s="290"/>
      <c r="EV17" s="290"/>
      <c r="EW17" s="290"/>
      <c r="EX17" s="290"/>
      <c r="EY17" s="290"/>
    </row>
    <row r="18" spans="1:155" ht="18" customHeight="1" x14ac:dyDescent="0.2">
      <c r="A18" s="393" t="s">
        <v>36</v>
      </c>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c r="DM18" s="290"/>
      <c r="DN18" s="290"/>
      <c r="DO18" s="290"/>
      <c r="DP18" s="290"/>
      <c r="DQ18" s="290"/>
      <c r="DR18" s="290"/>
      <c r="DS18" s="290"/>
      <c r="DT18" s="290"/>
      <c r="DU18" s="290"/>
      <c r="DV18" s="290"/>
      <c r="DW18" s="290"/>
      <c r="DX18" s="290"/>
      <c r="DY18" s="290"/>
      <c r="DZ18" s="290"/>
      <c r="EA18" s="290"/>
      <c r="EB18" s="290"/>
      <c r="EC18" s="290"/>
      <c r="ED18" s="290"/>
      <c r="EE18" s="290"/>
      <c r="EF18" s="290"/>
      <c r="EG18" s="290"/>
      <c r="EH18" s="290"/>
      <c r="EI18" s="290"/>
      <c r="EJ18" s="290"/>
      <c r="EK18" s="290"/>
      <c r="EL18" s="290"/>
      <c r="EM18" s="290"/>
      <c r="EN18" s="290"/>
      <c r="EO18" s="290"/>
      <c r="EP18" s="290"/>
      <c r="EQ18" s="290"/>
      <c r="ER18" s="290"/>
      <c r="ES18" s="290"/>
      <c r="ET18" s="290"/>
      <c r="EU18" s="290"/>
      <c r="EV18" s="290"/>
      <c r="EW18" s="290"/>
      <c r="EX18" s="290"/>
      <c r="EY18" s="290"/>
    </row>
    <row r="19" spans="1:155" ht="14.5" customHeight="1" x14ac:dyDescent="0.2">
      <c r="A19" s="320" t="s">
        <v>37</v>
      </c>
      <c r="B19" s="321"/>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1"/>
      <c r="BA19" s="321"/>
      <c r="BB19" s="321"/>
      <c r="BC19" s="321"/>
      <c r="BD19" s="321"/>
      <c r="BE19" s="321"/>
      <c r="BF19" s="321"/>
      <c r="BG19" s="321"/>
      <c r="BH19" s="321"/>
      <c r="BI19" s="321"/>
      <c r="BJ19" s="321"/>
      <c r="BK19" s="321"/>
      <c r="BL19" s="321"/>
      <c r="BM19" s="321"/>
      <c r="BN19" s="321"/>
      <c r="BO19" s="321"/>
      <c r="BP19" s="321"/>
      <c r="BQ19" s="321"/>
      <c r="BR19" s="321"/>
      <c r="BS19" s="321"/>
      <c r="BT19" s="321"/>
      <c r="BU19" s="321"/>
      <c r="BV19" s="321"/>
      <c r="BW19" s="321"/>
      <c r="BX19" s="321"/>
      <c r="BY19" s="321"/>
      <c r="BZ19" s="321"/>
      <c r="CA19" s="321"/>
      <c r="CB19" s="321"/>
      <c r="CC19" s="321"/>
      <c r="CD19" s="321"/>
      <c r="CE19" s="321"/>
      <c r="CF19" s="321"/>
      <c r="CG19" s="321"/>
      <c r="CH19" s="321"/>
      <c r="CI19" s="321"/>
      <c r="CJ19" s="321"/>
      <c r="CK19" s="321"/>
      <c r="CL19" s="321"/>
      <c r="CM19" s="321"/>
      <c r="CN19" s="321"/>
      <c r="CO19" s="321"/>
      <c r="CP19" s="321"/>
      <c r="CQ19" s="321"/>
      <c r="CR19" s="321"/>
      <c r="CS19" s="321"/>
      <c r="CT19" s="321"/>
      <c r="CU19" s="321"/>
      <c r="CV19" s="321"/>
      <c r="CW19" s="321"/>
      <c r="CX19" s="321"/>
      <c r="CY19" s="321"/>
      <c r="CZ19" s="321"/>
      <c r="DA19" s="321"/>
      <c r="DB19" s="321"/>
      <c r="DC19" s="321"/>
      <c r="DD19" s="321"/>
      <c r="DE19" s="321"/>
      <c r="DF19" s="321"/>
      <c r="DG19" s="321"/>
      <c r="DH19" s="321"/>
      <c r="DI19" s="321"/>
      <c r="DJ19" s="321"/>
      <c r="DK19" s="321"/>
      <c r="DL19" s="321"/>
      <c r="DM19" s="321"/>
      <c r="DN19" s="321"/>
      <c r="DO19" s="321"/>
      <c r="DP19" s="321"/>
      <c r="DQ19" s="321"/>
      <c r="DR19" s="321"/>
      <c r="DS19" s="321"/>
      <c r="DT19" s="321"/>
      <c r="DU19" s="321"/>
      <c r="DV19" s="321"/>
      <c r="DW19" s="321"/>
      <c r="DX19" s="321"/>
      <c r="DY19" s="321"/>
      <c r="DZ19" s="321"/>
      <c r="EA19" s="321"/>
      <c r="EB19" s="321"/>
      <c r="EC19" s="321"/>
      <c r="ED19" s="321"/>
      <c r="EE19" s="321"/>
      <c r="EF19" s="321"/>
      <c r="EG19" s="321"/>
      <c r="EH19" s="321"/>
      <c r="EI19" s="321"/>
      <c r="EJ19" s="321"/>
      <c r="EK19" s="321"/>
      <c r="EL19" s="321"/>
      <c r="EM19" s="321"/>
      <c r="EN19" s="321"/>
      <c r="EO19" s="321"/>
      <c r="EP19" s="321"/>
      <c r="EQ19" s="321"/>
      <c r="ER19" s="321"/>
      <c r="ES19" s="321"/>
      <c r="ET19" s="321"/>
      <c r="EU19" s="321"/>
      <c r="EV19" s="321"/>
      <c r="EW19" s="321"/>
    </row>
    <row r="20" spans="1:155" ht="14.5" customHeight="1" x14ac:dyDescent="0.2">
      <c r="A20" s="383" t="s">
        <v>38</v>
      </c>
      <c r="B20" s="305"/>
      <c r="C20" s="305"/>
      <c r="D20" s="305"/>
      <c r="E20" s="305"/>
      <c r="F20" s="305"/>
      <c r="G20" s="306"/>
      <c r="H20" s="394" t="s">
        <v>39</v>
      </c>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5"/>
      <c r="BA20" s="305"/>
      <c r="BB20" s="305"/>
      <c r="BC20" s="305"/>
      <c r="BD20" s="305"/>
      <c r="BE20" s="305"/>
      <c r="BF20" s="305"/>
      <c r="BG20" s="305"/>
      <c r="BH20" s="305"/>
      <c r="BI20" s="305"/>
      <c r="BJ20" s="305"/>
      <c r="BK20" s="305"/>
      <c r="BL20" s="305"/>
      <c r="BM20" s="305"/>
      <c r="BN20" s="305"/>
      <c r="BO20" s="305"/>
      <c r="BP20" s="305"/>
      <c r="BQ20" s="305"/>
      <c r="BR20" s="305"/>
      <c r="BS20" s="305"/>
      <c r="BT20" s="305"/>
      <c r="BU20" s="305"/>
      <c r="BV20" s="305"/>
      <c r="BW20" s="305"/>
      <c r="BX20" s="305"/>
      <c r="BY20" s="305"/>
      <c r="BZ20" s="305"/>
      <c r="CA20" s="305"/>
      <c r="CB20" s="305"/>
      <c r="CC20" s="305"/>
      <c r="CD20" s="305"/>
      <c r="CE20" s="305"/>
      <c r="CF20" s="305"/>
      <c r="CG20" s="305"/>
      <c r="CH20" s="305"/>
      <c r="CI20" s="305"/>
      <c r="CJ20" s="305"/>
      <c r="CK20" s="305"/>
      <c r="CL20" s="305"/>
      <c r="CM20" s="305"/>
      <c r="CN20" s="305"/>
      <c r="CO20" s="305"/>
      <c r="CP20" s="305"/>
      <c r="CQ20" s="305"/>
      <c r="CR20" s="305"/>
      <c r="CS20" s="305"/>
      <c r="CT20" s="305"/>
      <c r="CU20" s="305"/>
      <c r="CV20" s="305"/>
      <c r="CW20" s="305"/>
      <c r="CX20" s="305"/>
      <c r="CY20" s="305"/>
      <c r="CZ20" s="305"/>
      <c r="DA20" s="305"/>
      <c r="DB20" s="305"/>
      <c r="DC20" s="305"/>
      <c r="DD20" s="305"/>
      <c r="DE20" s="306"/>
    </row>
    <row r="21" spans="1:155" ht="14.5" customHeight="1" x14ac:dyDescent="0.2">
      <c r="A21" s="395" t="s">
        <v>40</v>
      </c>
      <c r="B21" s="305"/>
      <c r="C21" s="305"/>
      <c r="D21" s="305"/>
      <c r="E21" s="305"/>
      <c r="F21" s="305"/>
      <c r="G21" s="306"/>
      <c r="H21" s="396"/>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5"/>
      <c r="BZ21" s="305"/>
      <c r="CA21" s="305"/>
      <c r="CB21" s="305"/>
      <c r="CC21" s="305"/>
      <c r="CD21" s="305"/>
      <c r="CE21" s="305"/>
      <c r="CF21" s="305"/>
      <c r="CG21" s="305"/>
      <c r="CH21" s="305"/>
      <c r="CI21" s="305"/>
      <c r="CJ21" s="305"/>
      <c r="CK21" s="305"/>
      <c r="CL21" s="305"/>
      <c r="CM21" s="305"/>
      <c r="CN21" s="305"/>
      <c r="CO21" s="305"/>
      <c r="CP21" s="305"/>
      <c r="CQ21" s="305"/>
      <c r="CR21" s="305"/>
      <c r="CS21" s="305"/>
      <c r="CT21" s="305"/>
      <c r="CU21" s="305"/>
      <c r="CV21" s="305"/>
      <c r="CW21" s="305"/>
      <c r="CX21" s="305"/>
      <c r="CY21" s="305"/>
      <c r="CZ21" s="305"/>
      <c r="DA21" s="305"/>
      <c r="DB21" s="305"/>
      <c r="DC21" s="305"/>
      <c r="DD21" s="305"/>
      <c r="DE21" s="306"/>
    </row>
    <row r="22" spans="1:155" ht="25.5" customHeight="1" x14ac:dyDescent="0.2">
      <c r="A22" s="316" t="s">
        <v>41</v>
      </c>
      <c r="B22" s="297"/>
      <c r="C22" s="297"/>
      <c r="D22" s="297"/>
      <c r="E22" s="297"/>
      <c r="F22" s="297"/>
      <c r="G22" s="297"/>
      <c r="H22" s="297"/>
      <c r="I22" s="297"/>
      <c r="J22" s="297"/>
      <c r="K22" s="297"/>
      <c r="L22" s="297"/>
      <c r="M22" s="297"/>
      <c r="N22" s="297"/>
      <c r="O22" s="297"/>
      <c r="P22" s="297"/>
      <c r="Q22" s="297"/>
      <c r="R22" s="297"/>
      <c r="S22" s="297"/>
      <c r="T22" s="297"/>
      <c r="U22" s="297"/>
      <c r="V22" s="298"/>
      <c r="W22" s="316" t="s">
        <v>42</v>
      </c>
      <c r="X22" s="297"/>
      <c r="Y22" s="297"/>
      <c r="Z22" s="297"/>
      <c r="AA22" s="298"/>
      <c r="AC22" s="316" t="s">
        <v>43</v>
      </c>
      <c r="AD22" s="297"/>
      <c r="AE22" s="297"/>
      <c r="AF22" s="297"/>
      <c r="AG22" s="297"/>
      <c r="AH22" s="297"/>
      <c r="AI22" s="297"/>
      <c r="AJ22" s="297"/>
      <c r="AK22" s="297"/>
      <c r="AL22" s="298"/>
      <c r="AM22" s="316" t="s">
        <v>44</v>
      </c>
      <c r="AN22" s="297"/>
      <c r="AO22" s="297"/>
      <c r="AP22" s="297"/>
      <c r="AQ22" s="297"/>
      <c r="AR22" s="297"/>
      <c r="AS22" s="297"/>
      <c r="AT22" s="297"/>
      <c r="AU22" s="297"/>
      <c r="AV22" s="298"/>
      <c r="AW22" s="316" t="s">
        <v>45</v>
      </c>
      <c r="AX22" s="297"/>
      <c r="AY22" s="297"/>
      <c r="AZ22" s="297"/>
      <c r="BA22" s="297"/>
      <c r="BB22" s="297"/>
      <c r="BC22" s="297"/>
      <c r="BD22" s="297"/>
      <c r="BE22" s="298"/>
      <c r="BF22" s="316" t="s">
        <v>46</v>
      </c>
      <c r="BG22" s="297"/>
      <c r="BH22" s="297"/>
      <c r="BI22" s="297"/>
      <c r="BJ22" s="297"/>
      <c r="BK22" s="297"/>
      <c r="BL22" s="297"/>
      <c r="BM22" s="297"/>
      <c r="BN22" s="297"/>
      <c r="BO22" s="297"/>
      <c r="BP22" s="297"/>
      <c r="BQ22" s="297"/>
      <c r="BR22" s="297"/>
      <c r="BS22" s="297"/>
      <c r="BT22" s="297"/>
      <c r="BU22" s="297"/>
      <c r="BV22" s="297"/>
      <c r="BW22" s="297"/>
      <c r="BX22" s="297"/>
      <c r="BY22" s="297"/>
      <c r="BZ22" s="298"/>
      <c r="CA22" s="316" t="s">
        <v>47</v>
      </c>
      <c r="CB22" s="297"/>
      <c r="CC22" s="297"/>
      <c r="CD22" s="297"/>
      <c r="CE22" s="297"/>
      <c r="CF22" s="297"/>
      <c r="CG22" s="297"/>
      <c r="CH22" s="297"/>
      <c r="CI22" s="297"/>
      <c r="CJ22" s="297"/>
      <c r="CK22" s="297"/>
      <c r="CL22" s="297"/>
      <c r="CM22" s="297"/>
      <c r="CN22" s="298"/>
      <c r="CO22" s="392" t="s">
        <v>6</v>
      </c>
      <c r="CP22" s="297"/>
      <c r="CQ22" s="298"/>
      <c r="CR22" s="316" t="s">
        <v>48</v>
      </c>
      <c r="CS22" s="297"/>
      <c r="CT22" s="297"/>
      <c r="CU22" s="297"/>
      <c r="CV22" s="297"/>
      <c r="CW22" s="297"/>
      <c r="CX22" s="297"/>
      <c r="CY22" s="297"/>
      <c r="CZ22" s="297"/>
      <c r="DA22" s="297"/>
      <c r="DB22" s="297"/>
      <c r="DC22" s="297"/>
      <c r="DD22" s="297"/>
      <c r="DE22" s="298"/>
    </row>
    <row r="23" spans="1:155" ht="18" customHeight="1" x14ac:dyDescent="0.2">
      <c r="A23" s="332" t="s">
        <v>49</v>
      </c>
      <c r="B23" s="300"/>
      <c r="C23" s="300"/>
      <c r="D23" s="300"/>
      <c r="E23" s="300"/>
      <c r="F23" s="300"/>
      <c r="G23" s="300"/>
      <c r="H23" s="300"/>
      <c r="I23" s="300"/>
      <c r="J23" s="300"/>
      <c r="K23" s="300"/>
      <c r="L23" s="300"/>
      <c r="M23" s="300"/>
      <c r="N23" s="300"/>
      <c r="O23" s="300"/>
      <c r="P23" s="300"/>
      <c r="Q23" s="300"/>
      <c r="R23" s="300"/>
      <c r="S23" s="300"/>
      <c r="T23" s="300"/>
      <c r="U23" s="300"/>
      <c r="V23" s="301"/>
      <c r="W23" s="389"/>
      <c r="X23" s="354"/>
      <c r="Y23" s="354"/>
      <c r="Z23" s="354"/>
      <c r="AA23" s="355"/>
      <c r="AC23" s="386" t="s">
        <v>50</v>
      </c>
      <c r="AD23" s="300"/>
      <c r="AE23" s="300"/>
      <c r="AF23" s="300"/>
      <c r="AG23" s="300"/>
      <c r="AH23" s="300"/>
      <c r="AI23" s="300"/>
      <c r="AJ23" s="300"/>
      <c r="AK23" s="300"/>
      <c r="AL23" s="301"/>
      <c r="AM23" s="391">
        <v>40</v>
      </c>
      <c r="AN23" s="300"/>
      <c r="AO23" s="300"/>
      <c r="AP23" s="300"/>
      <c r="AQ23" s="300"/>
      <c r="AR23" s="300"/>
      <c r="AS23" s="300"/>
      <c r="AT23" s="300"/>
      <c r="AU23" s="300"/>
      <c r="AV23" s="301"/>
      <c r="AW23" s="386">
        <v>2016</v>
      </c>
      <c r="AX23" s="300"/>
      <c r="AY23" s="300"/>
      <c r="AZ23" s="300"/>
      <c r="BA23" s="300"/>
      <c r="BB23" s="300"/>
      <c r="BC23" s="300"/>
      <c r="BD23" s="300"/>
      <c r="BE23" s="301"/>
      <c r="BF23" s="386" t="s">
        <v>51</v>
      </c>
      <c r="BG23" s="300"/>
      <c r="BH23" s="300"/>
      <c r="BI23" s="300"/>
      <c r="BJ23" s="300"/>
      <c r="BK23" s="300"/>
      <c r="BL23" s="300"/>
      <c r="BM23" s="300"/>
      <c r="BN23" s="300"/>
      <c r="BO23" s="300"/>
      <c r="BP23" s="300"/>
      <c r="BQ23" s="300"/>
      <c r="BR23" s="300"/>
      <c r="BS23" s="300"/>
      <c r="BT23" s="300"/>
      <c r="BU23" s="300"/>
      <c r="BV23" s="300"/>
      <c r="BW23" s="300"/>
      <c r="BX23" s="300"/>
      <c r="BY23" s="300"/>
      <c r="BZ23" s="301"/>
      <c r="CA23" s="386" t="s">
        <v>52</v>
      </c>
      <c r="CB23" s="300"/>
      <c r="CC23" s="300"/>
      <c r="CD23" s="300"/>
      <c r="CE23" s="300"/>
      <c r="CF23" s="300"/>
      <c r="CG23" s="300"/>
      <c r="CH23" s="300"/>
      <c r="CI23" s="300"/>
      <c r="CJ23" s="300"/>
      <c r="CK23" s="300"/>
      <c r="CL23" s="300"/>
      <c r="CM23" s="300"/>
      <c r="CN23" s="301"/>
      <c r="CO23" s="310" t="s">
        <v>53</v>
      </c>
      <c r="CP23" s="297"/>
      <c r="CQ23" s="298"/>
      <c r="CR23" s="387">
        <v>42</v>
      </c>
      <c r="CS23" s="297"/>
      <c r="CT23" s="297"/>
      <c r="CU23" s="297"/>
      <c r="CV23" s="297"/>
      <c r="CW23" s="297"/>
      <c r="CX23" s="297"/>
      <c r="CY23" s="297"/>
      <c r="CZ23" s="297"/>
      <c r="DA23" s="297"/>
      <c r="DB23" s="297"/>
      <c r="DC23" s="297"/>
      <c r="DD23" s="297"/>
      <c r="DE23" s="298"/>
    </row>
    <row r="24" spans="1:155" ht="14.5" customHeight="1" x14ac:dyDescent="0.2">
      <c r="A24" s="326"/>
      <c r="B24" s="290"/>
      <c r="C24" s="290"/>
      <c r="D24" s="290"/>
      <c r="E24" s="290"/>
      <c r="F24" s="290"/>
      <c r="G24" s="290"/>
      <c r="H24" s="290"/>
      <c r="I24" s="290"/>
      <c r="J24" s="290"/>
      <c r="K24" s="290"/>
      <c r="L24" s="290"/>
      <c r="M24" s="290"/>
      <c r="N24" s="290"/>
      <c r="O24" s="290"/>
      <c r="P24" s="290"/>
      <c r="Q24" s="290"/>
      <c r="R24" s="290"/>
      <c r="S24" s="290"/>
      <c r="T24" s="290"/>
      <c r="U24" s="290"/>
      <c r="V24" s="303"/>
      <c r="W24" s="390"/>
      <c r="X24" s="305"/>
      <c r="Y24" s="305"/>
      <c r="Z24" s="305"/>
      <c r="AA24" s="357"/>
      <c r="AC24" s="326"/>
      <c r="AD24" s="290"/>
      <c r="AE24" s="290"/>
      <c r="AF24" s="290"/>
      <c r="AG24" s="290"/>
      <c r="AH24" s="290"/>
      <c r="AI24" s="290"/>
      <c r="AJ24" s="290"/>
      <c r="AK24" s="290"/>
      <c r="AL24" s="303"/>
      <c r="AM24" s="326"/>
      <c r="AN24" s="290"/>
      <c r="AO24" s="290"/>
      <c r="AP24" s="290"/>
      <c r="AQ24" s="290"/>
      <c r="AR24" s="290"/>
      <c r="AS24" s="290"/>
      <c r="AT24" s="290"/>
      <c r="AU24" s="290"/>
      <c r="AV24" s="303"/>
      <c r="AW24" s="326"/>
      <c r="AX24" s="290"/>
      <c r="AY24" s="290"/>
      <c r="AZ24" s="290"/>
      <c r="BA24" s="290"/>
      <c r="BB24" s="290"/>
      <c r="BC24" s="290"/>
      <c r="BD24" s="290"/>
      <c r="BE24" s="303"/>
      <c r="BF24" s="326"/>
      <c r="BG24" s="290"/>
      <c r="BH24" s="290"/>
      <c r="BI24" s="290"/>
      <c r="BJ24" s="290"/>
      <c r="BK24" s="290"/>
      <c r="BL24" s="290"/>
      <c r="BM24" s="290"/>
      <c r="BN24" s="290"/>
      <c r="BO24" s="290"/>
      <c r="BP24" s="290"/>
      <c r="BQ24" s="290"/>
      <c r="BR24" s="290"/>
      <c r="BS24" s="290"/>
      <c r="BT24" s="290"/>
      <c r="BU24" s="290"/>
      <c r="BV24" s="290"/>
      <c r="BW24" s="290"/>
      <c r="BX24" s="290"/>
      <c r="BY24" s="290"/>
      <c r="BZ24" s="303"/>
      <c r="CA24" s="326"/>
      <c r="CB24" s="290"/>
      <c r="CC24" s="290"/>
      <c r="CD24" s="290"/>
      <c r="CE24" s="290"/>
      <c r="CF24" s="290"/>
      <c r="CG24" s="290"/>
      <c r="CH24" s="290"/>
      <c r="CI24" s="290"/>
      <c r="CJ24" s="290"/>
      <c r="CK24" s="290"/>
      <c r="CL24" s="290"/>
      <c r="CM24" s="290"/>
      <c r="CN24" s="303"/>
      <c r="CO24" s="308" t="s">
        <v>54</v>
      </c>
      <c r="CP24" s="300"/>
      <c r="CQ24" s="301"/>
      <c r="CR24" s="388"/>
      <c r="CS24" s="300"/>
      <c r="CT24" s="300"/>
      <c r="CU24" s="300"/>
      <c r="CV24" s="300"/>
      <c r="CW24" s="300"/>
      <c r="CX24" s="300"/>
      <c r="CY24" s="300"/>
      <c r="CZ24" s="300"/>
      <c r="DA24" s="300"/>
      <c r="DB24" s="300"/>
      <c r="DC24" s="300"/>
      <c r="DD24" s="300"/>
      <c r="DE24" s="301"/>
    </row>
    <row r="25" spans="1:155" x14ac:dyDescent="0.2">
      <c r="A25" s="326"/>
      <c r="B25" s="290"/>
      <c r="C25" s="290"/>
      <c r="D25" s="290"/>
      <c r="E25" s="290"/>
      <c r="F25" s="290"/>
      <c r="G25" s="290"/>
      <c r="H25" s="290"/>
      <c r="I25" s="290"/>
      <c r="J25" s="290"/>
      <c r="K25" s="290"/>
      <c r="L25" s="290"/>
      <c r="M25" s="290"/>
      <c r="N25" s="290"/>
      <c r="O25" s="290"/>
      <c r="P25" s="290"/>
      <c r="Q25" s="290"/>
      <c r="R25" s="290"/>
      <c r="S25" s="290"/>
      <c r="T25" s="290"/>
      <c r="U25" s="290"/>
      <c r="V25" s="303"/>
      <c r="W25" s="156"/>
      <c r="AA25" s="157"/>
      <c r="AC25" s="326"/>
      <c r="AD25" s="290"/>
      <c r="AE25" s="290"/>
      <c r="AF25" s="290"/>
      <c r="AG25" s="290"/>
      <c r="AH25" s="290"/>
      <c r="AI25" s="290"/>
      <c r="AJ25" s="290"/>
      <c r="AK25" s="290"/>
      <c r="AL25" s="303"/>
      <c r="AM25" s="326"/>
      <c r="AN25" s="290"/>
      <c r="AO25" s="290"/>
      <c r="AP25" s="290"/>
      <c r="AQ25" s="290"/>
      <c r="AR25" s="290"/>
      <c r="AS25" s="290"/>
      <c r="AT25" s="290"/>
      <c r="AU25" s="290"/>
      <c r="AV25" s="303"/>
      <c r="AW25" s="326"/>
      <c r="AX25" s="290"/>
      <c r="AY25" s="290"/>
      <c r="AZ25" s="290"/>
      <c r="BA25" s="290"/>
      <c r="BB25" s="290"/>
      <c r="BC25" s="290"/>
      <c r="BD25" s="290"/>
      <c r="BE25" s="303"/>
      <c r="BF25" s="326"/>
      <c r="BG25" s="290"/>
      <c r="BH25" s="290"/>
      <c r="BI25" s="290"/>
      <c r="BJ25" s="290"/>
      <c r="BK25" s="290"/>
      <c r="BL25" s="290"/>
      <c r="BM25" s="290"/>
      <c r="BN25" s="290"/>
      <c r="BO25" s="290"/>
      <c r="BP25" s="290"/>
      <c r="BQ25" s="290"/>
      <c r="BR25" s="290"/>
      <c r="BS25" s="290"/>
      <c r="BT25" s="290"/>
      <c r="BU25" s="290"/>
      <c r="BV25" s="290"/>
      <c r="BW25" s="290"/>
      <c r="BX25" s="290"/>
      <c r="BY25" s="290"/>
      <c r="BZ25" s="303"/>
      <c r="CA25" s="326"/>
      <c r="CB25" s="290"/>
      <c r="CC25" s="290"/>
      <c r="CD25" s="290"/>
      <c r="CE25" s="290"/>
      <c r="CF25" s="290"/>
      <c r="CG25" s="290"/>
      <c r="CH25" s="290"/>
      <c r="CI25" s="290"/>
      <c r="CJ25" s="290"/>
      <c r="CK25" s="290"/>
      <c r="CL25" s="290"/>
      <c r="CM25" s="290"/>
      <c r="CN25" s="303"/>
      <c r="CO25" s="304"/>
      <c r="CP25" s="305"/>
      <c r="CQ25" s="306"/>
      <c r="CR25" s="304"/>
      <c r="CS25" s="305"/>
      <c r="CT25" s="305"/>
      <c r="CU25" s="305"/>
      <c r="CV25" s="305"/>
      <c r="CW25" s="305"/>
      <c r="CX25" s="305"/>
      <c r="CY25" s="305"/>
      <c r="CZ25" s="305"/>
      <c r="DA25" s="305"/>
      <c r="DB25" s="305"/>
      <c r="DC25" s="305"/>
      <c r="DD25" s="305"/>
      <c r="DE25" s="306"/>
    </row>
    <row r="26" spans="1:155" x14ac:dyDescent="0.2">
      <c r="A26" s="327"/>
      <c r="B26" s="305"/>
      <c r="C26" s="305"/>
      <c r="D26" s="305"/>
      <c r="E26" s="305"/>
      <c r="F26" s="305"/>
      <c r="G26" s="305"/>
      <c r="H26" s="305"/>
      <c r="I26" s="305"/>
      <c r="J26" s="305"/>
      <c r="K26" s="305"/>
      <c r="L26" s="305"/>
      <c r="M26" s="305"/>
      <c r="N26" s="305"/>
      <c r="O26" s="305"/>
      <c r="P26" s="305"/>
      <c r="Q26" s="305"/>
      <c r="R26" s="305"/>
      <c r="S26" s="305"/>
      <c r="T26" s="305"/>
      <c r="U26" s="305"/>
      <c r="V26" s="306"/>
      <c r="W26" s="158"/>
      <c r="X26" s="159"/>
      <c r="Y26" s="159"/>
      <c r="Z26" s="159"/>
      <c r="AA26" s="160"/>
      <c r="AC26" s="327"/>
      <c r="AD26" s="305"/>
      <c r="AE26" s="305"/>
      <c r="AF26" s="305"/>
      <c r="AG26" s="305"/>
      <c r="AH26" s="305"/>
      <c r="AI26" s="305"/>
      <c r="AJ26" s="305"/>
      <c r="AK26" s="305"/>
      <c r="AL26" s="306"/>
      <c r="AM26" s="327"/>
      <c r="AN26" s="305"/>
      <c r="AO26" s="305"/>
      <c r="AP26" s="305"/>
      <c r="AQ26" s="305"/>
      <c r="AR26" s="305"/>
      <c r="AS26" s="305"/>
      <c r="AT26" s="305"/>
      <c r="AU26" s="305"/>
      <c r="AV26" s="306"/>
      <c r="AW26" s="327"/>
      <c r="AX26" s="305"/>
      <c r="AY26" s="305"/>
      <c r="AZ26" s="305"/>
      <c r="BA26" s="305"/>
      <c r="BB26" s="305"/>
      <c r="BC26" s="305"/>
      <c r="BD26" s="305"/>
      <c r="BE26" s="306"/>
      <c r="BF26" s="327"/>
      <c r="BG26" s="305"/>
      <c r="BH26" s="305"/>
      <c r="BI26" s="305"/>
      <c r="BJ26" s="305"/>
      <c r="BK26" s="305"/>
      <c r="BL26" s="305"/>
      <c r="BM26" s="305"/>
      <c r="BN26" s="305"/>
      <c r="BO26" s="305"/>
      <c r="BP26" s="305"/>
      <c r="BQ26" s="305"/>
      <c r="BR26" s="305"/>
      <c r="BS26" s="305"/>
      <c r="BT26" s="305"/>
      <c r="BU26" s="305"/>
      <c r="BV26" s="305"/>
      <c r="BW26" s="305"/>
      <c r="BX26" s="305"/>
      <c r="BY26" s="305"/>
      <c r="BZ26" s="306"/>
      <c r="CA26" s="327"/>
      <c r="CB26" s="305"/>
      <c r="CC26" s="305"/>
      <c r="CD26" s="305"/>
      <c r="CE26" s="305"/>
      <c r="CF26" s="305"/>
      <c r="CG26" s="305"/>
      <c r="CH26" s="305"/>
      <c r="CI26" s="305"/>
      <c r="CJ26" s="305"/>
      <c r="CK26" s="305"/>
      <c r="CL26" s="305"/>
      <c r="CM26" s="305"/>
      <c r="CN26" s="306"/>
      <c r="CO26" s="292" t="s">
        <v>55</v>
      </c>
      <c r="CP26" s="297"/>
      <c r="CQ26" s="298"/>
      <c r="CR26" s="319"/>
      <c r="CS26" s="297"/>
      <c r="CT26" s="297"/>
      <c r="CU26" s="297"/>
      <c r="CV26" s="297"/>
      <c r="CW26" s="297"/>
      <c r="CX26" s="297"/>
      <c r="CY26" s="297"/>
      <c r="CZ26" s="297"/>
      <c r="DA26" s="297"/>
      <c r="DB26" s="297"/>
      <c r="DC26" s="297"/>
      <c r="DD26" s="297"/>
      <c r="DE26" s="298"/>
    </row>
    <row r="27" spans="1:155" ht="18" customHeight="1" x14ac:dyDescent="0.2">
      <c r="A27" s="332" t="s">
        <v>56</v>
      </c>
      <c r="B27" s="300"/>
      <c r="C27" s="300"/>
      <c r="D27" s="300"/>
      <c r="E27" s="300"/>
      <c r="F27" s="300"/>
      <c r="G27" s="300"/>
      <c r="H27" s="300"/>
      <c r="I27" s="300"/>
      <c r="J27" s="300"/>
      <c r="K27" s="300"/>
      <c r="L27" s="300"/>
      <c r="M27" s="300"/>
      <c r="N27" s="300"/>
      <c r="O27" s="300"/>
      <c r="P27" s="300"/>
      <c r="Q27" s="300"/>
      <c r="R27" s="300"/>
      <c r="S27" s="300"/>
      <c r="T27" s="300"/>
      <c r="U27" s="300"/>
      <c r="V27" s="301"/>
      <c r="W27" s="389"/>
      <c r="X27" s="354"/>
      <c r="Y27" s="354"/>
      <c r="Z27" s="354"/>
      <c r="AA27" s="355"/>
      <c r="AC27" s="386" t="s">
        <v>57</v>
      </c>
      <c r="AD27" s="300"/>
      <c r="AE27" s="300"/>
      <c r="AF27" s="300"/>
      <c r="AG27" s="300"/>
      <c r="AH27" s="300"/>
      <c r="AI27" s="300"/>
      <c r="AJ27" s="300"/>
      <c r="AK27" s="300"/>
      <c r="AL27" s="301"/>
      <c r="AM27" s="391">
        <v>3733</v>
      </c>
      <c r="AN27" s="300"/>
      <c r="AO27" s="300"/>
      <c r="AP27" s="300"/>
      <c r="AQ27" s="300"/>
      <c r="AR27" s="300"/>
      <c r="AS27" s="300"/>
      <c r="AT27" s="300"/>
      <c r="AU27" s="300"/>
      <c r="AV27" s="301"/>
      <c r="AW27" s="386">
        <v>2019</v>
      </c>
      <c r="AX27" s="300"/>
      <c r="AY27" s="300"/>
      <c r="AZ27" s="300"/>
      <c r="BA27" s="300"/>
      <c r="BB27" s="300"/>
      <c r="BC27" s="300"/>
      <c r="BD27" s="300"/>
      <c r="BE27" s="301"/>
      <c r="BF27" s="386" t="s">
        <v>58</v>
      </c>
      <c r="BG27" s="300"/>
      <c r="BH27" s="300"/>
      <c r="BI27" s="300"/>
      <c r="BJ27" s="300"/>
      <c r="BK27" s="300"/>
      <c r="BL27" s="300"/>
      <c r="BM27" s="300"/>
      <c r="BN27" s="300"/>
      <c r="BO27" s="300"/>
      <c r="BP27" s="300"/>
      <c r="BQ27" s="300"/>
      <c r="BR27" s="300"/>
      <c r="BS27" s="300"/>
      <c r="BT27" s="300"/>
      <c r="BU27" s="300"/>
      <c r="BV27" s="300"/>
      <c r="BW27" s="300"/>
      <c r="BX27" s="300"/>
      <c r="BY27" s="300"/>
      <c r="BZ27" s="301"/>
      <c r="CA27" s="386" t="s">
        <v>59</v>
      </c>
      <c r="CB27" s="300"/>
      <c r="CC27" s="300"/>
      <c r="CD27" s="300"/>
      <c r="CE27" s="300"/>
      <c r="CF27" s="300"/>
      <c r="CG27" s="300"/>
      <c r="CH27" s="300"/>
      <c r="CI27" s="300"/>
      <c r="CJ27" s="300"/>
      <c r="CK27" s="300"/>
      <c r="CL27" s="300"/>
      <c r="CM27" s="300"/>
      <c r="CN27" s="301"/>
      <c r="CO27" s="310" t="s">
        <v>53</v>
      </c>
      <c r="CP27" s="297"/>
      <c r="CQ27" s="298"/>
      <c r="CR27" s="387">
        <v>3700</v>
      </c>
      <c r="CS27" s="297"/>
      <c r="CT27" s="297"/>
      <c r="CU27" s="297"/>
      <c r="CV27" s="297"/>
      <c r="CW27" s="297"/>
      <c r="CX27" s="297"/>
      <c r="CY27" s="297"/>
      <c r="CZ27" s="297"/>
      <c r="DA27" s="297"/>
      <c r="DB27" s="297"/>
      <c r="DC27" s="297"/>
      <c r="DD27" s="297"/>
      <c r="DE27" s="298"/>
    </row>
    <row r="28" spans="1:155" ht="14.5" customHeight="1" x14ac:dyDescent="0.2">
      <c r="A28" s="326"/>
      <c r="B28" s="290"/>
      <c r="C28" s="290"/>
      <c r="D28" s="290"/>
      <c r="E28" s="290"/>
      <c r="F28" s="290"/>
      <c r="G28" s="290"/>
      <c r="H28" s="290"/>
      <c r="I28" s="290"/>
      <c r="J28" s="290"/>
      <c r="K28" s="290"/>
      <c r="L28" s="290"/>
      <c r="M28" s="290"/>
      <c r="N28" s="290"/>
      <c r="O28" s="290"/>
      <c r="P28" s="290"/>
      <c r="Q28" s="290"/>
      <c r="R28" s="290"/>
      <c r="S28" s="290"/>
      <c r="T28" s="290"/>
      <c r="U28" s="290"/>
      <c r="V28" s="303"/>
      <c r="W28" s="390"/>
      <c r="X28" s="305"/>
      <c r="Y28" s="305"/>
      <c r="Z28" s="305"/>
      <c r="AA28" s="357"/>
      <c r="AC28" s="326"/>
      <c r="AD28" s="290"/>
      <c r="AE28" s="290"/>
      <c r="AF28" s="290"/>
      <c r="AG28" s="290"/>
      <c r="AH28" s="290"/>
      <c r="AI28" s="290"/>
      <c r="AJ28" s="290"/>
      <c r="AK28" s="290"/>
      <c r="AL28" s="303"/>
      <c r="AM28" s="326"/>
      <c r="AN28" s="290"/>
      <c r="AO28" s="290"/>
      <c r="AP28" s="290"/>
      <c r="AQ28" s="290"/>
      <c r="AR28" s="290"/>
      <c r="AS28" s="290"/>
      <c r="AT28" s="290"/>
      <c r="AU28" s="290"/>
      <c r="AV28" s="303"/>
      <c r="AW28" s="326"/>
      <c r="AX28" s="290"/>
      <c r="AY28" s="290"/>
      <c r="AZ28" s="290"/>
      <c r="BA28" s="290"/>
      <c r="BB28" s="290"/>
      <c r="BC28" s="290"/>
      <c r="BD28" s="290"/>
      <c r="BE28" s="303"/>
      <c r="BF28" s="326"/>
      <c r="BG28" s="290"/>
      <c r="BH28" s="290"/>
      <c r="BI28" s="290"/>
      <c r="BJ28" s="290"/>
      <c r="BK28" s="290"/>
      <c r="BL28" s="290"/>
      <c r="BM28" s="290"/>
      <c r="BN28" s="290"/>
      <c r="BO28" s="290"/>
      <c r="BP28" s="290"/>
      <c r="BQ28" s="290"/>
      <c r="BR28" s="290"/>
      <c r="BS28" s="290"/>
      <c r="BT28" s="290"/>
      <c r="BU28" s="290"/>
      <c r="BV28" s="290"/>
      <c r="BW28" s="290"/>
      <c r="BX28" s="290"/>
      <c r="BY28" s="290"/>
      <c r="BZ28" s="303"/>
      <c r="CA28" s="326"/>
      <c r="CB28" s="290"/>
      <c r="CC28" s="290"/>
      <c r="CD28" s="290"/>
      <c r="CE28" s="290"/>
      <c r="CF28" s="290"/>
      <c r="CG28" s="290"/>
      <c r="CH28" s="290"/>
      <c r="CI28" s="290"/>
      <c r="CJ28" s="290"/>
      <c r="CK28" s="290"/>
      <c r="CL28" s="290"/>
      <c r="CM28" s="290"/>
      <c r="CN28" s="303"/>
      <c r="CO28" s="308" t="s">
        <v>54</v>
      </c>
      <c r="CP28" s="300"/>
      <c r="CQ28" s="301"/>
      <c r="CR28" s="388"/>
      <c r="CS28" s="300"/>
      <c r="CT28" s="300"/>
      <c r="CU28" s="300"/>
      <c r="CV28" s="300"/>
      <c r="CW28" s="300"/>
      <c r="CX28" s="300"/>
      <c r="CY28" s="300"/>
      <c r="CZ28" s="300"/>
      <c r="DA28" s="300"/>
      <c r="DB28" s="300"/>
      <c r="DC28" s="300"/>
      <c r="DD28" s="300"/>
      <c r="DE28" s="301"/>
    </row>
    <row r="29" spans="1:155" x14ac:dyDescent="0.2">
      <c r="A29" s="326"/>
      <c r="B29" s="290"/>
      <c r="C29" s="290"/>
      <c r="D29" s="290"/>
      <c r="E29" s="290"/>
      <c r="F29" s="290"/>
      <c r="G29" s="290"/>
      <c r="H29" s="290"/>
      <c r="I29" s="290"/>
      <c r="J29" s="290"/>
      <c r="K29" s="290"/>
      <c r="L29" s="290"/>
      <c r="M29" s="290"/>
      <c r="N29" s="290"/>
      <c r="O29" s="290"/>
      <c r="P29" s="290"/>
      <c r="Q29" s="290"/>
      <c r="R29" s="290"/>
      <c r="S29" s="290"/>
      <c r="T29" s="290"/>
      <c r="U29" s="290"/>
      <c r="V29" s="303"/>
      <c r="W29" s="156"/>
      <c r="AA29" s="157"/>
      <c r="AC29" s="326"/>
      <c r="AD29" s="290"/>
      <c r="AE29" s="290"/>
      <c r="AF29" s="290"/>
      <c r="AG29" s="290"/>
      <c r="AH29" s="290"/>
      <c r="AI29" s="290"/>
      <c r="AJ29" s="290"/>
      <c r="AK29" s="290"/>
      <c r="AL29" s="303"/>
      <c r="AM29" s="326"/>
      <c r="AN29" s="290"/>
      <c r="AO29" s="290"/>
      <c r="AP29" s="290"/>
      <c r="AQ29" s="290"/>
      <c r="AR29" s="290"/>
      <c r="AS29" s="290"/>
      <c r="AT29" s="290"/>
      <c r="AU29" s="290"/>
      <c r="AV29" s="303"/>
      <c r="AW29" s="326"/>
      <c r="AX29" s="290"/>
      <c r="AY29" s="290"/>
      <c r="AZ29" s="290"/>
      <c r="BA29" s="290"/>
      <c r="BB29" s="290"/>
      <c r="BC29" s="290"/>
      <c r="BD29" s="290"/>
      <c r="BE29" s="303"/>
      <c r="BF29" s="326"/>
      <c r="BG29" s="290"/>
      <c r="BH29" s="290"/>
      <c r="BI29" s="290"/>
      <c r="BJ29" s="290"/>
      <c r="BK29" s="290"/>
      <c r="BL29" s="290"/>
      <c r="BM29" s="290"/>
      <c r="BN29" s="290"/>
      <c r="BO29" s="290"/>
      <c r="BP29" s="290"/>
      <c r="BQ29" s="290"/>
      <c r="BR29" s="290"/>
      <c r="BS29" s="290"/>
      <c r="BT29" s="290"/>
      <c r="BU29" s="290"/>
      <c r="BV29" s="290"/>
      <c r="BW29" s="290"/>
      <c r="BX29" s="290"/>
      <c r="BY29" s="290"/>
      <c r="BZ29" s="303"/>
      <c r="CA29" s="326"/>
      <c r="CB29" s="290"/>
      <c r="CC29" s="290"/>
      <c r="CD29" s="290"/>
      <c r="CE29" s="290"/>
      <c r="CF29" s="290"/>
      <c r="CG29" s="290"/>
      <c r="CH29" s="290"/>
      <c r="CI29" s="290"/>
      <c r="CJ29" s="290"/>
      <c r="CK29" s="290"/>
      <c r="CL29" s="290"/>
      <c r="CM29" s="290"/>
      <c r="CN29" s="303"/>
      <c r="CO29" s="304"/>
      <c r="CP29" s="305"/>
      <c r="CQ29" s="306"/>
      <c r="CR29" s="304"/>
      <c r="CS29" s="305"/>
      <c r="CT29" s="305"/>
      <c r="CU29" s="305"/>
      <c r="CV29" s="305"/>
      <c r="CW29" s="305"/>
      <c r="CX29" s="305"/>
      <c r="CY29" s="305"/>
      <c r="CZ29" s="305"/>
      <c r="DA29" s="305"/>
      <c r="DB29" s="305"/>
      <c r="DC29" s="305"/>
      <c r="DD29" s="305"/>
      <c r="DE29" s="306"/>
    </row>
    <row r="30" spans="1:155" x14ac:dyDescent="0.2">
      <c r="A30" s="327"/>
      <c r="B30" s="305"/>
      <c r="C30" s="305"/>
      <c r="D30" s="305"/>
      <c r="E30" s="305"/>
      <c r="F30" s="305"/>
      <c r="G30" s="305"/>
      <c r="H30" s="305"/>
      <c r="I30" s="305"/>
      <c r="J30" s="305"/>
      <c r="K30" s="305"/>
      <c r="L30" s="305"/>
      <c r="M30" s="305"/>
      <c r="N30" s="305"/>
      <c r="O30" s="305"/>
      <c r="P30" s="305"/>
      <c r="Q30" s="305"/>
      <c r="R30" s="305"/>
      <c r="S30" s="305"/>
      <c r="T30" s="305"/>
      <c r="U30" s="305"/>
      <c r="V30" s="306"/>
      <c r="W30" s="158"/>
      <c r="X30" s="159"/>
      <c r="Y30" s="159"/>
      <c r="Z30" s="159"/>
      <c r="AA30" s="160"/>
      <c r="AC30" s="327"/>
      <c r="AD30" s="305"/>
      <c r="AE30" s="305"/>
      <c r="AF30" s="305"/>
      <c r="AG30" s="305"/>
      <c r="AH30" s="305"/>
      <c r="AI30" s="305"/>
      <c r="AJ30" s="305"/>
      <c r="AK30" s="305"/>
      <c r="AL30" s="306"/>
      <c r="AM30" s="327"/>
      <c r="AN30" s="305"/>
      <c r="AO30" s="305"/>
      <c r="AP30" s="305"/>
      <c r="AQ30" s="305"/>
      <c r="AR30" s="305"/>
      <c r="AS30" s="305"/>
      <c r="AT30" s="305"/>
      <c r="AU30" s="305"/>
      <c r="AV30" s="306"/>
      <c r="AW30" s="327"/>
      <c r="AX30" s="305"/>
      <c r="AY30" s="305"/>
      <c r="AZ30" s="305"/>
      <c r="BA30" s="305"/>
      <c r="BB30" s="305"/>
      <c r="BC30" s="305"/>
      <c r="BD30" s="305"/>
      <c r="BE30" s="306"/>
      <c r="BF30" s="327"/>
      <c r="BG30" s="305"/>
      <c r="BH30" s="305"/>
      <c r="BI30" s="305"/>
      <c r="BJ30" s="305"/>
      <c r="BK30" s="305"/>
      <c r="BL30" s="305"/>
      <c r="BM30" s="305"/>
      <c r="BN30" s="305"/>
      <c r="BO30" s="305"/>
      <c r="BP30" s="305"/>
      <c r="BQ30" s="305"/>
      <c r="BR30" s="305"/>
      <c r="BS30" s="305"/>
      <c r="BT30" s="305"/>
      <c r="BU30" s="305"/>
      <c r="BV30" s="305"/>
      <c r="BW30" s="305"/>
      <c r="BX30" s="305"/>
      <c r="BY30" s="305"/>
      <c r="BZ30" s="306"/>
      <c r="CA30" s="327"/>
      <c r="CB30" s="305"/>
      <c r="CC30" s="305"/>
      <c r="CD30" s="305"/>
      <c r="CE30" s="305"/>
      <c r="CF30" s="305"/>
      <c r="CG30" s="305"/>
      <c r="CH30" s="305"/>
      <c r="CI30" s="305"/>
      <c r="CJ30" s="305"/>
      <c r="CK30" s="305"/>
      <c r="CL30" s="305"/>
      <c r="CM30" s="305"/>
      <c r="CN30" s="306"/>
      <c r="CO30" s="292" t="s">
        <v>55</v>
      </c>
      <c r="CP30" s="297"/>
      <c r="CQ30" s="298"/>
      <c r="CR30" s="319"/>
      <c r="CS30" s="297"/>
      <c r="CT30" s="297"/>
      <c r="CU30" s="297"/>
      <c r="CV30" s="297"/>
      <c r="CW30" s="297"/>
      <c r="CX30" s="297"/>
      <c r="CY30" s="297"/>
      <c r="CZ30" s="297"/>
      <c r="DA30" s="297"/>
      <c r="DB30" s="297"/>
      <c r="DC30" s="297"/>
      <c r="DD30" s="297"/>
      <c r="DE30" s="298"/>
    </row>
    <row r="31" spans="1:155" ht="1" customHeight="1" x14ac:dyDescent="0.2"/>
    <row r="32" spans="1:155" ht="7.5" customHeight="1" x14ac:dyDescent="0.2">
      <c r="A32" s="349" t="s">
        <v>6</v>
      </c>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c r="BS32" s="290"/>
      <c r="BT32" s="290"/>
      <c r="BU32" s="290"/>
      <c r="BV32" s="290"/>
      <c r="BW32" s="290"/>
      <c r="BX32" s="290"/>
      <c r="BY32" s="290"/>
      <c r="BZ32" s="290"/>
      <c r="CA32" s="290"/>
      <c r="CB32" s="290"/>
      <c r="CC32" s="290"/>
      <c r="CD32" s="290"/>
      <c r="CE32" s="290"/>
      <c r="CF32" s="290"/>
      <c r="CG32" s="290"/>
      <c r="CH32" s="290"/>
      <c r="CI32" s="290"/>
      <c r="CJ32" s="290"/>
      <c r="CK32" s="290"/>
      <c r="CL32" s="290"/>
    </row>
    <row r="33" spans="1:153" ht="18" customHeight="1" x14ac:dyDescent="0.2">
      <c r="A33" s="348"/>
      <c r="B33" s="290"/>
      <c r="C33" s="290"/>
      <c r="D33" s="290"/>
      <c r="E33" s="290"/>
      <c r="F33" s="290"/>
      <c r="G33" s="290"/>
      <c r="H33" s="290"/>
      <c r="I33" s="290"/>
      <c r="J33" s="290"/>
      <c r="K33" s="290"/>
      <c r="L33" s="348"/>
      <c r="M33" s="290"/>
      <c r="N33" s="290"/>
      <c r="O33" s="290"/>
      <c r="P33" s="290"/>
      <c r="Q33" s="290"/>
      <c r="R33" s="290"/>
      <c r="S33" s="290"/>
      <c r="T33" s="290"/>
      <c r="U33" s="290"/>
      <c r="V33" s="290"/>
      <c r="W33" s="290"/>
      <c r="X33" s="290"/>
      <c r="Y33" s="290"/>
      <c r="Z33" s="290"/>
      <c r="AA33" s="290"/>
      <c r="AB33" s="290"/>
      <c r="AC33" s="290"/>
      <c r="AD33" s="290"/>
      <c r="AE33" s="290"/>
      <c r="AF33" s="290"/>
      <c r="AG33" s="290"/>
      <c r="AH33" s="348"/>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348"/>
      <c r="BF33" s="290"/>
      <c r="BG33" s="290"/>
      <c r="BH33" s="290"/>
      <c r="BI33" s="290"/>
      <c r="BJ33" s="290"/>
      <c r="BK33" s="290"/>
      <c r="BL33" s="290"/>
      <c r="BM33" s="290"/>
      <c r="BN33" s="290"/>
      <c r="BO33" s="290"/>
      <c r="BP33" s="290"/>
      <c r="BQ33" s="290"/>
      <c r="BR33" s="290"/>
      <c r="BS33" s="290"/>
      <c r="BT33" s="290"/>
      <c r="BU33" s="290"/>
      <c r="BV33" s="290"/>
      <c r="BW33" s="290"/>
      <c r="BX33" s="290"/>
      <c r="BY33" s="290"/>
      <c r="BZ33" s="290"/>
      <c r="CA33" s="290"/>
      <c r="CB33" s="290"/>
      <c r="CC33" s="290"/>
      <c r="CD33" s="290"/>
      <c r="CE33" s="290"/>
      <c r="CF33" s="290"/>
      <c r="CG33" s="290"/>
      <c r="CH33" s="290"/>
      <c r="CI33" s="290"/>
      <c r="CJ33" s="290"/>
      <c r="CK33" s="290"/>
      <c r="CL33" s="290"/>
    </row>
    <row r="34" spans="1:153" ht="18" customHeight="1" x14ac:dyDescent="0.2">
      <c r="A34" s="348"/>
      <c r="B34" s="290"/>
      <c r="C34" s="290"/>
      <c r="D34" s="290"/>
      <c r="E34" s="290"/>
      <c r="F34" s="290"/>
      <c r="G34" s="290"/>
      <c r="H34" s="290"/>
      <c r="I34" s="290"/>
      <c r="J34" s="290"/>
      <c r="K34" s="290"/>
      <c r="L34" s="348"/>
      <c r="M34" s="290"/>
      <c r="N34" s="290"/>
      <c r="O34" s="290"/>
      <c r="P34" s="290"/>
      <c r="Q34" s="290"/>
      <c r="R34" s="290"/>
      <c r="S34" s="290"/>
      <c r="T34" s="290"/>
      <c r="U34" s="290"/>
      <c r="V34" s="290"/>
      <c r="W34" s="290"/>
      <c r="X34" s="290"/>
      <c r="Y34" s="290"/>
      <c r="Z34" s="290"/>
      <c r="AA34" s="290"/>
      <c r="AB34" s="290"/>
      <c r="AC34" s="290"/>
      <c r="AD34" s="290"/>
      <c r="AE34" s="290"/>
      <c r="AF34" s="290"/>
      <c r="AG34" s="290"/>
      <c r="AH34" s="348"/>
      <c r="AI34" s="290"/>
      <c r="AJ34" s="290"/>
      <c r="AK34" s="290"/>
      <c r="AL34" s="290"/>
      <c r="AM34" s="290"/>
      <c r="AN34" s="290"/>
      <c r="AO34" s="290"/>
      <c r="AP34" s="290"/>
      <c r="AQ34" s="290"/>
      <c r="AR34" s="290"/>
      <c r="AS34" s="290"/>
      <c r="AT34" s="290"/>
      <c r="AU34" s="290"/>
      <c r="AV34" s="290"/>
      <c r="AW34" s="290"/>
      <c r="AX34" s="290"/>
      <c r="AY34" s="290"/>
      <c r="AZ34" s="290"/>
      <c r="BA34" s="290"/>
      <c r="BB34" s="290"/>
      <c r="BC34" s="290"/>
      <c r="BD34" s="290"/>
      <c r="BE34" s="348"/>
      <c r="BF34" s="290"/>
      <c r="BG34" s="290"/>
      <c r="BH34" s="290"/>
      <c r="BI34" s="290"/>
      <c r="BJ34" s="290"/>
      <c r="BK34" s="290"/>
      <c r="BL34" s="290"/>
      <c r="BM34" s="290"/>
      <c r="BN34" s="290"/>
      <c r="BO34" s="290"/>
      <c r="BP34" s="290"/>
      <c r="BQ34" s="290"/>
      <c r="BR34" s="290"/>
      <c r="BS34" s="290"/>
      <c r="BT34" s="290"/>
      <c r="BU34" s="290"/>
      <c r="BV34" s="290"/>
      <c r="BW34" s="290"/>
      <c r="BX34" s="290"/>
      <c r="BY34" s="290"/>
      <c r="BZ34" s="290"/>
      <c r="CA34" s="290"/>
      <c r="CB34" s="290"/>
      <c r="CC34" s="290"/>
      <c r="CD34" s="290"/>
      <c r="CE34" s="290"/>
      <c r="CF34" s="290"/>
      <c r="CG34" s="290"/>
      <c r="CH34" s="290"/>
      <c r="CI34" s="290"/>
      <c r="CJ34" s="290"/>
      <c r="CK34" s="290"/>
      <c r="CL34" s="290"/>
    </row>
    <row r="35" spans="1:153" ht="7.75" customHeight="1" x14ac:dyDescent="0.2"/>
    <row r="36" spans="1:153" ht="0" hidden="1" customHeight="1" x14ac:dyDescent="0.2"/>
    <row r="37" spans="1:153" ht="14.5" customHeight="1" x14ac:dyDescent="0.2">
      <c r="A37" s="385" t="s">
        <v>60</v>
      </c>
      <c r="B37" s="321"/>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21"/>
      <c r="BD37" s="321"/>
      <c r="BE37" s="321"/>
      <c r="BF37" s="321"/>
      <c r="BG37" s="321"/>
      <c r="BH37" s="321"/>
      <c r="BI37" s="321"/>
      <c r="BJ37" s="321"/>
      <c r="BK37" s="321"/>
      <c r="BL37" s="321"/>
      <c r="BM37" s="321"/>
      <c r="BN37" s="321"/>
      <c r="BO37" s="321"/>
      <c r="BP37" s="321"/>
      <c r="BQ37" s="321"/>
      <c r="BR37" s="321"/>
      <c r="BS37" s="321"/>
      <c r="BT37" s="321"/>
      <c r="BU37" s="321"/>
      <c r="BV37" s="321"/>
      <c r="BW37" s="321"/>
      <c r="BX37" s="321"/>
      <c r="BY37" s="321"/>
      <c r="BZ37" s="321"/>
      <c r="CA37" s="321"/>
      <c r="CB37" s="321"/>
      <c r="CC37" s="321"/>
      <c r="CD37" s="321"/>
      <c r="CE37" s="321"/>
      <c r="CF37" s="321"/>
      <c r="CG37" s="321"/>
      <c r="CH37" s="321"/>
      <c r="CI37" s="321"/>
      <c r="CJ37" s="321"/>
      <c r="CK37" s="321"/>
      <c r="CL37" s="321"/>
      <c r="CM37" s="321"/>
      <c r="CN37" s="321"/>
      <c r="CO37" s="321"/>
      <c r="CP37" s="321"/>
      <c r="CQ37" s="321"/>
      <c r="CR37" s="321"/>
      <c r="CS37" s="321"/>
      <c r="CT37" s="321"/>
      <c r="CU37" s="321"/>
      <c r="CV37" s="321"/>
      <c r="CW37" s="321"/>
      <c r="CX37" s="321"/>
      <c r="CY37" s="321"/>
      <c r="CZ37" s="321"/>
      <c r="DA37" s="321"/>
      <c r="DB37" s="321"/>
      <c r="DC37" s="321"/>
      <c r="DD37" s="321"/>
      <c r="DE37" s="321"/>
      <c r="DF37" s="321"/>
      <c r="DG37" s="321"/>
      <c r="DH37" s="321"/>
      <c r="DI37" s="321"/>
      <c r="DJ37" s="321"/>
      <c r="DK37" s="321"/>
      <c r="DL37" s="321"/>
      <c r="DM37" s="321"/>
      <c r="DN37" s="321"/>
      <c r="DO37" s="321"/>
      <c r="DP37" s="321"/>
      <c r="DQ37" s="321"/>
      <c r="DR37" s="321"/>
      <c r="DS37" s="321"/>
      <c r="DT37" s="321"/>
      <c r="DU37" s="321"/>
      <c r="DV37" s="321"/>
      <c r="DW37" s="321"/>
      <c r="DX37" s="321"/>
      <c r="DY37" s="321"/>
      <c r="DZ37" s="321"/>
      <c r="EA37" s="321"/>
      <c r="EB37" s="321"/>
      <c r="EC37" s="321"/>
      <c r="ED37" s="321"/>
      <c r="EE37" s="321"/>
      <c r="EF37" s="321"/>
      <c r="EG37" s="321"/>
      <c r="EH37" s="321"/>
      <c r="EI37" s="321"/>
      <c r="EJ37" s="321"/>
      <c r="EK37" s="321"/>
      <c r="EL37" s="321"/>
      <c r="EM37" s="321"/>
      <c r="EN37" s="321"/>
      <c r="EO37" s="321"/>
      <c r="EP37" s="321"/>
      <c r="EQ37" s="321"/>
      <c r="ER37" s="321"/>
      <c r="ES37" s="321"/>
      <c r="ET37" s="321"/>
      <c r="EU37" s="321"/>
      <c r="EV37" s="321"/>
      <c r="EW37" s="321"/>
    </row>
    <row r="38" spans="1:153" ht="14.5" customHeight="1" x14ac:dyDescent="0.2">
      <c r="A38" s="383"/>
      <c r="B38" s="305"/>
      <c r="C38" s="305"/>
      <c r="D38" s="305"/>
      <c r="E38" s="305"/>
      <c r="F38" s="305"/>
      <c r="G38" s="305"/>
      <c r="H38" s="305"/>
      <c r="I38" s="306"/>
      <c r="J38" s="384" t="s">
        <v>61</v>
      </c>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5"/>
      <c r="BR38" s="305"/>
      <c r="BS38" s="305"/>
      <c r="BT38" s="305"/>
      <c r="BU38" s="305"/>
      <c r="BV38" s="305"/>
      <c r="BW38" s="305"/>
      <c r="BX38" s="305"/>
      <c r="BY38" s="305"/>
      <c r="BZ38" s="305"/>
      <c r="CA38" s="305"/>
      <c r="CB38" s="305"/>
      <c r="CC38" s="305"/>
      <c r="CD38" s="305"/>
      <c r="CE38" s="305"/>
      <c r="CF38" s="305"/>
      <c r="CG38" s="305"/>
      <c r="CH38" s="305"/>
      <c r="CI38" s="305"/>
      <c r="CJ38" s="305"/>
      <c r="CK38" s="305"/>
      <c r="CL38" s="305"/>
      <c r="CM38" s="305"/>
      <c r="CN38" s="305"/>
      <c r="CO38" s="305"/>
      <c r="CP38" s="305"/>
      <c r="CQ38" s="305"/>
      <c r="CR38" s="305"/>
      <c r="CS38" s="305"/>
      <c r="CT38" s="305"/>
      <c r="CU38" s="305"/>
      <c r="CV38" s="305"/>
      <c r="CW38" s="305"/>
      <c r="CX38" s="305"/>
      <c r="CY38" s="305"/>
      <c r="CZ38" s="305"/>
      <c r="DA38" s="305"/>
      <c r="DB38" s="305"/>
      <c r="DC38" s="305"/>
      <c r="DD38" s="305"/>
      <c r="DE38" s="305"/>
      <c r="DF38" s="305"/>
      <c r="DG38" s="305"/>
      <c r="DH38" s="305"/>
      <c r="DI38" s="305"/>
      <c r="DJ38" s="305"/>
      <c r="DK38" s="305"/>
      <c r="DL38" s="305"/>
      <c r="DM38" s="305"/>
      <c r="DN38" s="305"/>
      <c r="DO38" s="305"/>
      <c r="DP38" s="305"/>
      <c r="DQ38" s="305"/>
      <c r="DR38" s="305"/>
      <c r="DS38" s="305"/>
      <c r="DT38" s="305"/>
      <c r="DU38" s="305"/>
      <c r="DV38" s="305"/>
      <c r="DW38" s="305"/>
      <c r="DX38" s="305"/>
      <c r="DY38" s="305"/>
      <c r="DZ38" s="305"/>
      <c r="EA38" s="305"/>
      <c r="EB38" s="305"/>
      <c r="EC38" s="305"/>
      <c r="ED38" s="305"/>
      <c r="EE38" s="305"/>
      <c r="EF38" s="305"/>
      <c r="EG38" s="305"/>
      <c r="EH38" s="305"/>
      <c r="EI38" s="305"/>
      <c r="EJ38" s="305"/>
      <c r="EK38" s="305"/>
      <c r="EL38" s="305"/>
      <c r="EM38" s="305"/>
      <c r="EN38" s="305"/>
      <c r="EO38" s="305"/>
      <c r="EP38" s="305"/>
      <c r="EQ38" s="305"/>
      <c r="ER38" s="306"/>
    </row>
    <row r="39" spans="1:153" ht="14.5" customHeight="1" x14ac:dyDescent="0.2">
      <c r="A39" s="317" t="s">
        <v>62</v>
      </c>
      <c r="B39" s="297"/>
      <c r="C39" s="297"/>
      <c r="D39" s="297"/>
      <c r="E39" s="297"/>
      <c r="F39" s="297"/>
      <c r="G39" s="297"/>
      <c r="H39" s="297"/>
      <c r="I39" s="298"/>
      <c r="J39" s="31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c r="BF39" s="297"/>
      <c r="BG39" s="297"/>
      <c r="BH39" s="297"/>
      <c r="BI39" s="297"/>
      <c r="BJ39" s="297"/>
      <c r="BK39" s="297"/>
      <c r="BL39" s="297"/>
      <c r="BM39" s="297"/>
      <c r="BN39" s="297"/>
      <c r="BO39" s="297"/>
      <c r="BP39" s="297"/>
      <c r="BQ39" s="297"/>
      <c r="BR39" s="297"/>
      <c r="BS39" s="297"/>
      <c r="BT39" s="297"/>
      <c r="BU39" s="297"/>
      <c r="BV39" s="297"/>
      <c r="BW39" s="297"/>
      <c r="BX39" s="297"/>
      <c r="BY39" s="297"/>
      <c r="BZ39" s="297"/>
      <c r="CA39" s="297"/>
      <c r="CB39" s="297"/>
      <c r="CC39" s="297"/>
      <c r="CD39" s="297"/>
      <c r="CE39" s="297"/>
      <c r="CF39" s="297"/>
      <c r="CG39" s="297"/>
      <c r="CH39" s="297"/>
      <c r="CI39" s="297"/>
      <c r="CJ39" s="297"/>
      <c r="CK39" s="297"/>
      <c r="CL39" s="297"/>
      <c r="CM39" s="297"/>
      <c r="CN39" s="297"/>
      <c r="CO39" s="297"/>
      <c r="CP39" s="297"/>
      <c r="CQ39" s="297"/>
      <c r="CR39" s="297"/>
      <c r="CS39" s="297"/>
      <c r="CT39" s="297"/>
      <c r="CU39" s="297"/>
      <c r="CV39" s="297"/>
      <c r="CW39" s="297"/>
      <c r="CX39" s="297"/>
      <c r="CY39" s="297"/>
      <c r="CZ39" s="297"/>
      <c r="DA39" s="297"/>
      <c r="DB39" s="297"/>
      <c r="DC39" s="297"/>
      <c r="DD39" s="297"/>
      <c r="DE39" s="297"/>
      <c r="DF39" s="297"/>
      <c r="DG39" s="297"/>
      <c r="DH39" s="297"/>
      <c r="DI39" s="297"/>
      <c r="DJ39" s="297"/>
      <c r="DK39" s="297"/>
      <c r="DL39" s="297"/>
      <c r="DM39" s="297"/>
      <c r="DN39" s="297"/>
      <c r="DO39" s="297"/>
      <c r="DP39" s="297"/>
      <c r="DQ39" s="297"/>
      <c r="DR39" s="297"/>
      <c r="DS39" s="297"/>
      <c r="DT39" s="297"/>
      <c r="DU39" s="297"/>
      <c r="DV39" s="297"/>
      <c r="DW39" s="297"/>
      <c r="DX39" s="297"/>
      <c r="DY39" s="297"/>
      <c r="DZ39" s="297"/>
      <c r="EA39" s="297"/>
      <c r="EB39" s="297"/>
      <c r="EC39" s="297"/>
      <c r="ED39" s="297"/>
      <c r="EE39" s="297"/>
      <c r="EF39" s="297"/>
      <c r="EG39" s="297"/>
      <c r="EH39" s="297"/>
      <c r="EI39" s="297"/>
      <c r="EJ39" s="297"/>
      <c r="EK39" s="297"/>
      <c r="EL39" s="297"/>
      <c r="EM39" s="297"/>
      <c r="EN39" s="297"/>
      <c r="EO39" s="297"/>
      <c r="EP39" s="297"/>
      <c r="EQ39" s="297"/>
      <c r="ER39" s="298"/>
    </row>
    <row r="40" spans="1:153" ht="25.5" customHeight="1" x14ac:dyDescent="0.2">
      <c r="A40" s="316" t="s">
        <v>41</v>
      </c>
      <c r="B40" s="297"/>
      <c r="C40" s="297"/>
      <c r="D40" s="297"/>
      <c r="E40" s="297"/>
      <c r="F40" s="297"/>
      <c r="G40" s="297"/>
      <c r="H40" s="297"/>
      <c r="I40" s="297"/>
      <c r="J40" s="297"/>
      <c r="K40" s="297"/>
      <c r="L40" s="297"/>
      <c r="M40" s="297"/>
      <c r="N40" s="297"/>
      <c r="O40" s="297"/>
      <c r="P40" s="297"/>
      <c r="Q40" s="297"/>
      <c r="R40" s="297"/>
      <c r="S40" s="297"/>
      <c r="T40" s="297"/>
      <c r="U40" s="297"/>
      <c r="V40" s="297"/>
      <c r="W40" s="298"/>
      <c r="X40" s="316" t="s">
        <v>42</v>
      </c>
      <c r="Y40" s="297"/>
      <c r="Z40" s="297"/>
      <c r="AA40" s="297"/>
      <c r="AB40" s="297"/>
      <c r="AC40" s="297"/>
      <c r="AD40" s="298"/>
      <c r="AF40" s="316" t="s">
        <v>43</v>
      </c>
      <c r="AG40" s="297"/>
      <c r="AH40" s="297"/>
      <c r="AI40" s="297"/>
      <c r="AJ40" s="297"/>
      <c r="AK40" s="297"/>
      <c r="AL40" s="297"/>
      <c r="AM40" s="297"/>
      <c r="AN40" s="298"/>
      <c r="AO40" s="316" t="s">
        <v>44</v>
      </c>
      <c r="AP40" s="297"/>
      <c r="AQ40" s="297"/>
      <c r="AR40" s="297"/>
      <c r="AS40" s="297"/>
      <c r="AT40" s="297"/>
      <c r="AU40" s="297"/>
      <c r="AV40" s="297"/>
      <c r="AW40" s="298"/>
      <c r="AX40" s="316" t="s">
        <v>45</v>
      </c>
      <c r="AY40" s="297"/>
      <c r="AZ40" s="297"/>
      <c r="BA40" s="297"/>
      <c r="BB40" s="297"/>
      <c r="BC40" s="297"/>
      <c r="BD40" s="297"/>
      <c r="BE40" s="297"/>
      <c r="BF40" s="297"/>
      <c r="BG40" s="297"/>
      <c r="BH40" s="298"/>
      <c r="BI40" s="316" t="s">
        <v>63</v>
      </c>
      <c r="BJ40" s="297"/>
      <c r="BK40" s="297"/>
      <c r="BL40" s="297"/>
      <c r="BM40" s="297"/>
      <c r="BN40" s="297"/>
      <c r="BO40" s="297"/>
      <c r="BP40" s="297"/>
      <c r="BQ40" s="297"/>
      <c r="BR40" s="297"/>
      <c r="BS40" s="297"/>
      <c r="BT40" s="297"/>
      <c r="BU40" s="297"/>
      <c r="BV40" s="297"/>
      <c r="BW40" s="297"/>
      <c r="BX40" s="297"/>
      <c r="BY40" s="297"/>
      <c r="BZ40" s="297"/>
      <c r="CA40" s="298"/>
      <c r="CB40" s="316" t="s">
        <v>47</v>
      </c>
      <c r="CC40" s="297"/>
      <c r="CD40" s="297"/>
      <c r="CE40" s="297"/>
      <c r="CF40" s="297"/>
      <c r="CG40" s="297"/>
      <c r="CH40" s="297"/>
      <c r="CI40" s="297"/>
      <c r="CJ40" s="297"/>
      <c r="CK40" s="297"/>
      <c r="CL40" s="297"/>
      <c r="CM40" s="297"/>
      <c r="CN40" s="297"/>
      <c r="CO40" s="298"/>
      <c r="CP40" s="361" t="s">
        <v>6</v>
      </c>
      <c r="CQ40" s="312"/>
      <c r="CR40" s="312"/>
      <c r="CS40" s="312"/>
      <c r="CT40" s="312"/>
      <c r="CU40" s="312"/>
      <c r="CV40" s="312"/>
      <c r="CW40" s="313"/>
      <c r="CX40" s="316">
        <v>2021</v>
      </c>
      <c r="CY40" s="312"/>
      <c r="CZ40" s="312"/>
      <c r="DA40" s="312"/>
      <c r="DB40" s="312"/>
      <c r="DC40" s="312"/>
      <c r="DD40" s="312"/>
      <c r="DE40" s="312"/>
      <c r="DF40" s="312"/>
      <c r="DG40" s="312"/>
      <c r="DH40" s="313"/>
      <c r="DI40" s="316">
        <v>2022</v>
      </c>
      <c r="DJ40" s="312"/>
      <c r="DK40" s="312"/>
      <c r="DL40" s="312"/>
      <c r="DM40" s="312"/>
      <c r="DN40" s="312"/>
      <c r="DO40" s="312"/>
      <c r="DP40" s="312"/>
      <c r="DQ40" s="312"/>
      <c r="DR40" s="312"/>
      <c r="DS40" s="313"/>
      <c r="DT40" s="316">
        <v>2023</v>
      </c>
      <c r="DU40" s="312"/>
      <c r="DV40" s="312"/>
      <c r="DW40" s="312"/>
      <c r="DX40" s="312"/>
      <c r="DY40" s="312"/>
      <c r="DZ40" s="313"/>
      <c r="EA40" s="316">
        <v>2024</v>
      </c>
      <c r="EB40" s="312"/>
      <c r="EC40" s="312"/>
      <c r="ED40" s="312"/>
      <c r="EE40" s="312"/>
      <c r="EF40" s="312"/>
      <c r="EG40" s="312"/>
      <c r="EH40" s="312"/>
      <c r="EI40" s="313"/>
      <c r="EJ40" s="316">
        <v>2025</v>
      </c>
      <c r="EK40" s="312"/>
      <c r="EL40" s="312"/>
      <c r="EM40" s="313"/>
      <c r="EN40" s="316" t="s">
        <v>48</v>
      </c>
      <c r="EO40" s="312"/>
      <c r="EP40" s="312"/>
      <c r="EQ40" s="312"/>
      <c r="ER40" s="313"/>
    </row>
    <row r="41" spans="1:153" ht="10.75" customHeight="1" x14ac:dyDescent="0.2">
      <c r="A41" s="299" t="s">
        <v>64</v>
      </c>
      <c r="B41" s="300"/>
      <c r="C41" s="300"/>
      <c r="D41" s="300"/>
      <c r="E41" s="300"/>
      <c r="F41" s="300"/>
      <c r="G41" s="300"/>
      <c r="H41" s="300"/>
      <c r="I41" s="300"/>
      <c r="J41" s="300"/>
      <c r="K41" s="300"/>
      <c r="L41" s="300"/>
      <c r="M41" s="300"/>
      <c r="N41" s="300"/>
      <c r="O41" s="300"/>
      <c r="P41" s="300"/>
      <c r="Q41" s="300"/>
      <c r="R41" s="300"/>
      <c r="S41" s="300"/>
      <c r="T41" s="300"/>
      <c r="U41" s="300"/>
      <c r="V41" s="300"/>
      <c r="W41" s="301"/>
      <c r="X41" s="353"/>
      <c r="Y41" s="354"/>
      <c r="Z41" s="354"/>
      <c r="AA41" s="354"/>
      <c r="AB41" s="354"/>
      <c r="AC41" s="354"/>
      <c r="AD41" s="355"/>
      <c r="AF41" s="358" t="s">
        <v>50</v>
      </c>
      <c r="AG41" s="300"/>
      <c r="AH41" s="300"/>
      <c r="AI41" s="300"/>
      <c r="AJ41" s="300"/>
      <c r="AK41" s="300"/>
      <c r="AL41" s="300"/>
      <c r="AM41" s="300"/>
      <c r="AN41" s="301"/>
      <c r="AO41" s="382">
        <v>66</v>
      </c>
      <c r="AP41" s="300"/>
      <c r="AQ41" s="300"/>
      <c r="AR41" s="300"/>
      <c r="AS41" s="300"/>
      <c r="AT41" s="300"/>
      <c r="AU41" s="300"/>
      <c r="AV41" s="300"/>
      <c r="AW41" s="301"/>
      <c r="AX41" s="358">
        <v>2019</v>
      </c>
      <c r="AY41" s="300"/>
      <c r="AZ41" s="300"/>
      <c r="BA41" s="300"/>
      <c r="BB41" s="300"/>
      <c r="BC41" s="300"/>
      <c r="BD41" s="300"/>
      <c r="BE41" s="300"/>
      <c r="BF41" s="300"/>
      <c r="BG41" s="300"/>
      <c r="BH41" s="301"/>
      <c r="BI41" s="296" t="s">
        <v>65</v>
      </c>
      <c r="BJ41" s="300"/>
      <c r="BK41" s="300"/>
      <c r="BL41" s="300"/>
      <c r="BM41" s="300"/>
      <c r="BN41" s="300"/>
      <c r="BO41" s="300"/>
      <c r="BP41" s="300"/>
      <c r="BQ41" s="300"/>
      <c r="BR41" s="300"/>
      <c r="BS41" s="300"/>
      <c r="BT41" s="300"/>
      <c r="BU41" s="300"/>
      <c r="BV41" s="300"/>
      <c r="BW41" s="300"/>
      <c r="BX41" s="300"/>
      <c r="BY41" s="300"/>
      <c r="BZ41" s="300"/>
      <c r="CA41" s="301"/>
      <c r="CB41" s="296" t="s">
        <v>66</v>
      </c>
      <c r="CC41" s="300"/>
      <c r="CD41" s="300"/>
      <c r="CE41" s="300"/>
      <c r="CF41" s="300"/>
      <c r="CG41" s="300"/>
      <c r="CH41" s="300"/>
      <c r="CI41" s="300"/>
      <c r="CJ41" s="300"/>
      <c r="CK41" s="300"/>
      <c r="CL41" s="300"/>
      <c r="CM41" s="300"/>
      <c r="CN41" s="300"/>
      <c r="CO41" s="301"/>
      <c r="CP41" s="310" t="s">
        <v>53</v>
      </c>
      <c r="CQ41" s="297"/>
      <c r="CR41" s="297"/>
      <c r="CS41" s="297"/>
      <c r="CT41" s="297"/>
      <c r="CU41" s="297"/>
      <c r="CV41" s="297"/>
      <c r="CW41" s="298"/>
      <c r="CX41" s="375">
        <v>66</v>
      </c>
      <c r="CY41" s="297"/>
      <c r="CZ41" s="297"/>
      <c r="DA41" s="297"/>
      <c r="DB41" s="297"/>
      <c r="DC41" s="297"/>
      <c r="DD41" s="297"/>
      <c r="DE41" s="297"/>
      <c r="DF41" s="297"/>
      <c r="DG41" s="297"/>
      <c r="DH41" s="298"/>
      <c r="DI41" s="375">
        <v>66</v>
      </c>
      <c r="DJ41" s="297"/>
      <c r="DK41" s="297"/>
      <c r="DL41" s="297"/>
      <c r="DM41" s="297"/>
      <c r="DN41" s="297"/>
      <c r="DO41" s="297"/>
      <c r="DP41" s="297"/>
      <c r="DQ41" s="297"/>
      <c r="DR41" s="297"/>
      <c r="DS41" s="298"/>
      <c r="DT41" s="375">
        <v>68</v>
      </c>
      <c r="DU41" s="297"/>
      <c r="DV41" s="297"/>
      <c r="DW41" s="297"/>
      <c r="DX41" s="297"/>
      <c r="DY41" s="297"/>
      <c r="DZ41" s="298"/>
      <c r="EA41" s="375">
        <v>70</v>
      </c>
      <c r="EB41" s="297"/>
      <c r="EC41" s="297"/>
      <c r="ED41" s="297"/>
      <c r="EE41" s="297"/>
      <c r="EF41" s="297"/>
      <c r="EG41" s="297"/>
      <c r="EH41" s="297"/>
      <c r="EI41" s="298"/>
      <c r="EJ41" s="375">
        <v>72</v>
      </c>
      <c r="EK41" s="297"/>
      <c r="EL41" s="297"/>
      <c r="EM41" s="298"/>
      <c r="EN41" s="375">
        <v>72</v>
      </c>
      <c r="EO41" s="297"/>
      <c r="EP41" s="297"/>
      <c r="EQ41" s="297"/>
      <c r="ER41" s="298"/>
    </row>
    <row r="42" spans="1:153" ht="10.75" customHeight="1" x14ac:dyDescent="0.2">
      <c r="A42" s="302"/>
      <c r="B42" s="290"/>
      <c r="C42" s="290"/>
      <c r="D42" s="290"/>
      <c r="E42" s="290"/>
      <c r="F42" s="290"/>
      <c r="G42" s="290"/>
      <c r="H42" s="290"/>
      <c r="I42" s="290"/>
      <c r="J42" s="290"/>
      <c r="K42" s="290"/>
      <c r="L42" s="290"/>
      <c r="M42" s="290"/>
      <c r="N42" s="290"/>
      <c r="O42" s="290"/>
      <c r="P42" s="290"/>
      <c r="Q42" s="290"/>
      <c r="R42" s="290"/>
      <c r="S42" s="290"/>
      <c r="T42" s="290"/>
      <c r="U42" s="290"/>
      <c r="V42" s="290"/>
      <c r="W42" s="303"/>
      <c r="X42" s="377"/>
      <c r="Y42" s="290"/>
      <c r="Z42" s="290"/>
      <c r="AA42" s="290"/>
      <c r="AB42" s="290"/>
      <c r="AC42" s="290"/>
      <c r="AD42" s="378"/>
      <c r="AF42" s="302"/>
      <c r="AG42" s="290"/>
      <c r="AH42" s="290"/>
      <c r="AI42" s="290"/>
      <c r="AJ42" s="290"/>
      <c r="AK42" s="290"/>
      <c r="AL42" s="290"/>
      <c r="AM42" s="290"/>
      <c r="AN42" s="303"/>
      <c r="AO42" s="302"/>
      <c r="AP42" s="290"/>
      <c r="AQ42" s="290"/>
      <c r="AR42" s="290"/>
      <c r="AS42" s="290"/>
      <c r="AT42" s="290"/>
      <c r="AU42" s="290"/>
      <c r="AV42" s="290"/>
      <c r="AW42" s="303"/>
      <c r="AX42" s="302"/>
      <c r="AY42" s="290"/>
      <c r="AZ42" s="290"/>
      <c r="BA42" s="290"/>
      <c r="BB42" s="290"/>
      <c r="BC42" s="290"/>
      <c r="BD42" s="290"/>
      <c r="BE42" s="290"/>
      <c r="BF42" s="290"/>
      <c r="BG42" s="290"/>
      <c r="BH42" s="303"/>
      <c r="BI42" s="302"/>
      <c r="BJ42" s="290"/>
      <c r="BK42" s="290"/>
      <c r="BL42" s="290"/>
      <c r="BM42" s="290"/>
      <c r="BN42" s="290"/>
      <c r="BO42" s="290"/>
      <c r="BP42" s="290"/>
      <c r="BQ42" s="290"/>
      <c r="BR42" s="290"/>
      <c r="BS42" s="290"/>
      <c r="BT42" s="290"/>
      <c r="BU42" s="290"/>
      <c r="BV42" s="290"/>
      <c r="BW42" s="290"/>
      <c r="BX42" s="290"/>
      <c r="BY42" s="290"/>
      <c r="BZ42" s="290"/>
      <c r="CA42" s="303"/>
      <c r="CB42" s="302"/>
      <c r="CC42" s="290"/>
      <c r="CD42" s="290"/>
      <c r="CE42" s="290"/>
      <c r="CF42" s="290"/>
      <c r="CG42" s="290"/>
      <c r="CH42" s="290"/>
      <c r="CI42" s="290"/>
      <c r="CJ42" s="290"/>
      <c r="CK42" s="290"/>
      <c r="CL42" s="290"/>
      <c r="CM42" s="290"/>
      <c r="CN42" s="290"/>
      <c r="CO42" s="303"/>
      <c r="CP42" s="308" t="s">
        <v>54</v>
      </c>
      <c r="CQ42" s="297"/>
      <c r="CR42" s="297"/>
      <c r="CS42" s="297"/>
      <c r="CT42" s="297"/>
      <c r="CU42" s="297"/>
      <c r="CV42" s="297"/>
      <c r="CW42" s="298"/>
      <c r="CX42" s="358"/>
      <c r="CY42" s="297"/>
      <c r="CZ42" s="297"/>
      <c r="DA42" s="297"/>
      <c r="DB42" s="297"/>
      <c r="DC42" s="297"/>
      <c r="DD42" s="297"/>
      <c r="DE42" s="297"/>
      <c r="DF42" s="297"/>
      <c r="DG42" s="297"/>
      <c r="DH42" s="298"/>
      <c r="DI42" s="358"/>
      <c r="DJ42" s="297"/>
      <c r="DK42" s="297"/>
      <c r="DL42" s="297"/>
      <c r="DM42" s="297"/>
      <c r="DN42" s="297"/>
      <c r="DO42" s="297"/>
      <c r="DP42" s="297"/>
      <c r="DQ42" s="297"/>
      <c r="DR42" s="297"/>
      <c r="DS42" s="298"/>
      <c r="DT42" s="358"/>
      <c r="DU42" s="297"/>
      <c r="DV42" s="297"/>
      <c r="DW42" s="297"/>
      <c r="DX42" s="297"/>
      <c r="DY42" s="297"/>
      <c r="DZ42" s="298"/>
      <c r="EA42" s="358"/>
      <c r="EB42" s="297"/>
      <c r="EC42" s="297"/>
      <c r="ED42" s="297"/>
      <c r="EE42" s="297"/>
      <c r="EF42" s="297"/>
      <c r="EG42" s="297"/>
      <c r="EH42" s="297"/>
      <c r="EI42" s="298"/>
      <c r="EJ42" s="358"/>
      <c r="EK42" s="297"/>
      <c r="EL42" s="297"/>
      <c r="EM42" s="298"/>
      <c r="EN42" s="358"/>
      <c r="EO42" s="297"/>
      <c r="EP42" s="297"/>
      <c r="EQ42" s="297"/>
      <c r="ER42" s="298"/>
    </row>
    <row r="43" spans="1:153" ht="10.75" customHeight="1" x14ac:dyDescent="0.2">
      <c r="A43" s="304"/>
      <c r="B43" s="305"/>
      <c r="C43" s="305"/>
      <c r="D43" s="305"/>
      <c r="E43" s="305"/>
      <c r="F43" s="305"/>
      <c r="G43" s="305"/>
      <c r="H43" s="305"/>
      <c r="I43" s="305"/>
      <c r="J43" s="305"/>
      <c r="K43" s="305"/>
      <c r="L43" s="305"/>
      <c r="M43" s="305"/>
      <c r="N43" s="305"/>
      <c r="O43" s="305"/>
      <c r="P43" s="305"/>
      <c r="Q43" s="305"/>
      <c r="R43" s="305"/>
      <c r="S43" s="305"/>
      <c r="T43" s="305"/>
      <c r="U43" s="305"/>
      <c r="V43" s="305"/>
      <c r="W43" s="306"/>
      <c r="X43" s="379"/>
      <c r="Y43" s="380"/>
      <c r="Z43" s="380"/>
      <c r="AA43" s="380"/>
      <c r="AB43" s="380"/>
      <c r="AC43" s="380"/>
      <c r="AD43" s="381"/>
      <c r="AF43" s="304"/>
      <c r="AG43" s="305"/>
      <c r="AH43" s="305"/>
      <c r="AI43" s="305"/>
      <c r="AJ43" s="305"/>
      <c r="AK43" s="305"/>
      <c r="AL43" s="305"/>
      <c r="AM43" s="305"/>
      <c r="AN43" s="306"/>
      <c r="AO43" s="304"/>
      <c r="AP43" s="305"/>
      <c r="AQ43" s="305"/>
      <c r="AR43" s="305"/>
      <c r="AS43" s="305"/>
      <c r="AT43" s="305"/>
      <c r="AU43" s="305"/>
      <c r="AV43" s="305"/>
      <c r="AW43" s="306"/>
      <c r="AX43" s="304"/>
      <c r="AY43" s="305"/>
      <c r="AZ43" s="305"/>
      <c r="BA43" s="305"/>
      <c r="BB43" s="305"/>
      <c r="BC43" s="305"/>
      <c r="BD43" s="305"/>
      <c r="BE43" s="305"/>
      <c r="BF43" s="305"/>
      <c r="BG43" s="305"/>
      <c r="BH43" s="306"/>
      <c r="BI43" s="304"/>
      <c r="BJ43" s="305"/>
      <c r="BK43" s="305"/>
      <c r="BL43" s="305"/>
      <c r="BM43" s="305"/>
      <c r="BN43" s="305"/>
      <c r="BO43" s="305"/>
      <c r="BP43" s="305"/>
      <c r="BQ43" s="305"/>
      <c r="BR43" s="305"/>
      <c r="BS43" s="305"/>
      <c r="BT43" s="305"/>
      <c r="BU43" s="305"/>
      <c r="BV43" s="305"/>
      <c r="BW43" s="305"/>
      <c r="BX43" s="305"/>
      <c r="BY43" s="305"/>
      <c r="BZ43" s="305"/>
      <c r="CA43" s="306"/>
      <c r="CB43" s="304"/>
      <c r="CC43" s="305"/>
      <c r="CD43" s="305"/>
      <c r="CE43" s="305"/>
      <c r="CF43" s="305"/>
      <c r="CG43" s="305"/>
      <c r="CH43" s="305"/>
      <c r="CI43" s="305"/>
      <c r="CJ43" s="305"/>
      <c r="CK43" s="305"/>
      <c r="CL43" s="305"/>
      <c r="CM43" s="305"/>
      <c r="CN43" s="305"/>
      <c r="CO43" s="306"/>
      <c r="CP43" s="292" t="s">
        <v>55</v>
      </c>
      <c r="CQ43" s="297"/>
      <c r="CR43" s="297"/>
      <c r="CS43" s="297"/>
      <c r="CT43" s="297"/>
      <c r="CU43" s="297"/>
      <c r="CV43" s="297"/>
      <c r="CW43" s="298"/>
      <c r="CX43" s="376">
        <v>0</v>
      </c>
      <c r="CY43" s="297"/>
      <c r="CZ43" s="297"/>
      <c r="DA43" s="297"/>
      <c r="DB43" s="297"/>
      <c r="DC43" s="297"/>
      <c r="DD43" s="297"/>
      <c r="DE43" s="297"/>
      <c r="DF43" s="297"/>
      <c r="DG43" s="297"/>
      <c r="DH43" s="298"/>
      <c r="DI43" s="374"/>
      <c r="DJ43" s="297"/>
      <c r="DK43" s="297"/>
      <c r="DL43" s="297"/>
      <c r="DM43" s="297"/>
      <c r="DN43" s="297"/>
      <c r="DO43" s="297"/>
      <c r="DP43" s="297"/>
      <c r="DQ43" s="297"/>
      <c r="DR43" s="297"/>
      <c r="DS43" s="298"/>
      <c r="DT43" s="374"/>
      <c r="DU43" s="297"/>
      <c r="DV43" s="297"/>
      <c r="DW43" s="297"/>
      <c r="DX43" s="297"/>
      <c r="DY43" s="297"/>
      <c r="DZ43" s="298"/>
      <c r="EA43" s="374"/>
      <c r="EB43" s="297"/>
      <c r="EC43" s="297"/>
      <c r="ED43" s="297"/>
      <c r="EE43" s="297"/>
      <c r="EF43" s="297"/>
      <c r="EG43" s="297"/>
      <c r="EH43" s="297"/>
      <c r="EI43" s="298"/>
      <c r="EJ43" s="374"/>
      <c r="EK43" s="297"/>
      <c r="EL43" s="297"/>
      <c r="EM43" s="298"/>
      <c r="EN43" s="374"/>
      <c r="EO43" s="297"/>
      <c r="EP43" s="297"/>
      <c r="EQ43" s="297"/>
      <c r="ER43" s="298"/>
    </row>
    <row r="44" spans="1:153" ht="10.75" customHeight="1" x14ac:dyDescent="0.2">
      <c r="A44" s="299" t="s">
        <v>67</v>
      </c>
      <c r="B44" s="300"/>
      <c r="C44" s="300"/>
      <c r="D44" s="300"/>
      <c r="E44" s="300"/>
      <c r="F44" s="300"/>
      <c r="G44" s="300"/>
      <c r="H44" s="300"/>
      <c r="I44" s="300"/>
      <c r="J44" s="300"/>
      <c r="K44" s="300"/>
      <c r="L44" s="300"/>
      <c r="M44" s="300"/>
      <c r="N44" s="300"/>
      <c r="O44" s="300"/>
      <c r="P44" s="300"/>
      <c r="Q44" s="300"/>
      <c r="R44" s="300"/>
      <c r="S44" s="300"/>
      <c r="T44" s="300"/>
      <c r="U44" s="300"/>
      <c r="V44" s="300"/>
      <c r="W44" s="301"/>
      <c r="X44" s="353"/>
      <c r="Y44" s="354"/>
      <c r="Z44" s="354"/>
      <c r="AA44" s="354"/>
      <c r="AB44" s="354"/>
      <c r="AC44" s="354"/>
      <c r="AD44" s="355"/>
      <c r="AF44" s="358" t="s">
        <v>50</v>
      </c>
      <c r="AG44" s="300"/>
      <c r="AH44" s="300"/>
      <c r="AI44" s="300"/>
      <c r="AJ44" s="300"/>
      <c r="AK44" s="300"/>
      <c r="AL44" s="300"/>
      <c r="AM44" s="300"/>
      <c r="AN44" s="301"/>
      <c r="AO44" s="382">
        <v>70</v>
      </c>
      <c r="AP44" s="300"/>
      <c r="AQ44" s="300"/>
      <c r="AR44" s="300"/>
      <c r="AS44" s="300"/>
      <c r="AT44" s="300"/>
      <c r="AU44" s="300"/>
      <c r="AV44" s="300"/>
      <c r="AW44" s="301"/>
      <c r="AX44" s="358">
        <v>2018</v>
      </c>
      <c r="AY44" s="300"/>
      <c r="AZ44" s="300"/>
      <c r="BA44" s="300"/>
      <c r="BB44" s="300"/>
      <c r="BC44" s="300"/>
      <c r="BD44" s="300"/>
      <c r="BE44" s="300"/>
      <c r="BF44" s="300"/>
      <c r="BG44" s="300"/>
      <c r="BH44" s="301"/>
      <c r="BI44" s="296" t="s">
        <v>68</v>
      </c>
      <c r="BJ44" s="300"/>
      <c r="BK44" s="300"/>
      <c r="BL44" s="300"/>
      <c r="BM44" s="300"/>
      <c r="BN44" s="300"/>
      <c r="BO44" s="300"/>
      <c r="BP44" s="300"/>
      <c r="BQ44" s="300"/>
      <c r="BR44" s="300"/>
      <c r="BS44" s="300"/>
      <c r="BT44" s="300"/>
      <c r="BU44" s="300"/>
      <c r="BV44" s="300"/>
      <c r="BW44" s="300"/>
      <c r="BX44" s="300"/>
      <c r="BY44" s="300"/>
      <c r="BZ44" s="300"/>
      <c r="CA44" s="301"/>
      <c r="CB44" s="296" t="s">
        <v>66</v>
      </c>
      <c r="CC44" s="300"/>
      <c r="CD44" s="300"/>
      <c r="CE44" s="300"/>
      <c r="CF44" s="300"/>
      <c r="CG44" s="300"/>
      <c r="CH44" s="300"/>
      <c r="CI44" s="300"/>
      <c r="CJ44" s="300"/>
      <c r="CK44" s="300"/>
      <c r="CL44" s="300"/>
      <c r="CM44" s="300"/>
      <c r="CN44" s="300"/>
      <c r="CO44" s="301"/>
      <c r="CP44" s="310" t="s">
        <v>53</v>
      </c>
      <c r="CQ44" s="297"/>
      <c r="CR44" s="297"/>
      <c r="CS44" s="297"/>
      <c r="CT44" s="297"/>
      <c r="CU44" s="297"/>
      <c r="CV44" s="297"/>
      <c r="CW44" s="298"/>
      <c r="CX44" s="375">
        <v>70</v>
      </c>
      <c r="CY44" s="297"/>
      <c r="CZ44" s="297"/>
      <c r="DA44" s="297"/>
      <c r="DB44" s="297"/>
      <c r="DC44" s="297"/>
      <c r="DD44" s="297"/>
      <c r="DE44" s="297"/>
      <c r="DF44" s="297"/>
      <c r="DG44" s="297"/>
      <c r="DH44" s="298"/>
      <c r="DI44" s="375">
        <v>71</v>
      </c>
      <c r="DJ44" s="297"/>
      <c r="DK44" s="297"/>
      <c r="DL44" s="297"/>
      <c r="DM44" s="297"/>
      <c r="DN44" s="297"/>
      <c r="DO44" s="297"/>
      <c r="DP44" s="297"/>
      <c r="DQ44" s="297"/>
      <c r="DR44" s="297"/>
      <c r="DS44" s="298"/>
      <c r="DT44" s="375">
        <v>72</v>
      </c>
      <c r="DU44" s="297"/>
      <c r="DV44" s="297"/>
      <c r="DW44" s="297"/>
      <c r="DX44" s="297"/>
      <c r="DY44" s="297"/>
      <c r="DZ44" s="298"/>
      <c r="EA44" s="375">
        <v>73</v>
      </c>
      <c r="EB44" s="297"/>
      <c r="EC44" s="297"/>
      <c r="ED44" s="297"/>
      <c r="EE44" s="297"/>
      <c r="EF44" s="297"/>
      <c r="EG44" s="297"/>
      <c r="EH44" s="297"/>
      <c r="EI44" s="298"/>
      <c r="EJ44" s="375">
        <v>74</v>
      </c>
      <c r="EK44" s="297"/>
      <c r="EL44" s="297"/>
      <c r="EM44" s="298"/>
      <c r="EN44" s="375">
        <v>74</v>
      </c>
      <c r="EO44" s="297"/>
      <c r="EP44" s="297"/>
      <c r="EQ44" s="297"/>
      <c r="ER44" s="298"/>
    </row>
    <row r="45" spans="1:153" ht="10.75" customHeight="1" x14ac:dyDescent="0.2">
      <c r="A45" s="302"/>
      <c r="B45" s="290"/>
      <c r="C45" s="290"/>
      <c r="D45" s="290"/>
      <c r="E45" s="290"/>
      <c r="F45" s="290"/>
      <c r="G45" s="290"/>
      <c r="H45" s="290"/>
      <c r="I45" s="290"/>
      <c r="J45" s="290"/>
      <c r="K45" s="290"/>
      <c r="L45" s="290"/>
      <c r="M45" s="290"/>
      <c r="N45" s="290"/>
      <c r="O45" s="290"/>
      <c r="P45" s="290"/>
      <c r="Q45" s="290"/>
      <c r="R45" s="290"/>
      <c r="S45" s="290"/>
      <c r="T45" s="290"/>
      <c r="U45" s="290"/>
      <c r="V45" s="290"/>
      <c r="W45" s="303"/>
      <c r="X45" s="377"/>
      <c r="Y45" s="290"/>
      <c r="Z45" s="290"/>
      <c r="AA45" s="290"/>
      <c r="AB45" s="290"/>
      <c r="AC45" s="290"/>
      <c r="AD45" s="378"/>
      <c r="AF45" s="302"/>
      <c r="AG45" s="290"/>
      <c r="AH45" s="290"/>
      <c r="AI45" s="290"/>
      <c r="AJ45" s="290"/>
      <c r="AK45" s="290"/>
      <c r="AL45" s="290"/>
      <c r="AM45" s="290"/>
      <c r="AN45" s="303"/>
      <c r="AO45" s="302"/>
      <c r="AP45" s="290"/>
      <c r="AQ45" s="290"/>
      <c r="AR45" s="290"/>
      <c r="AS45" s="290"/>
      <c r="AT45" s="290"/>
      <c r="AU45" s="290"/>
      <c r="AV45" s="290"/>
      <c r="AW45" s="303"/>
      <c r="AX45" s="302"/>
      <c r="AY45" s="290"/>
      <c r="AZ45" s="290"/>
      <c r="BA45" s="290"/>
      <c r="BB45" s="290"/>
      <c r="BC45" s="290"/>
      <c r="BD45" s="290"/>
      <c r="BE45" s="290"/>
      <c r="BF45" s="290"/>
      <c r="BG45" s="290"/>
      <c r="BH45" s="303"/>
      <c r="BI45" s="302"/>
      <c r="BJ45" s="290"/>
      <c r="BK45" s="290"/>
      <c r="BL45" s="290"/>
      <c r="BM45" s="290"/>
      <c r="BN45" s="290"/>
      <c r="BO45" s="290"/>
      <c r="BP45" s="290"/>
      <c r="BQ45" s="290"/>
      <c r="BR45" s="290"/>
      <c r="BS45" s="290"/>
      <c r="BT45" s="290"/>
      <c r="BU45" s="290"/>
      <c r="BV45" s="290"/>
      <c r="BW45" s="290"/>
      <c r="BX45" s="290"/>
      <c r="BY45" s="290"/>
      <c r="BZ45" s="290"/>
      <c r="CA45" s="303"/>
      <c r="CB45" s="302"/>
      <c r="CC45" s="290"/>
      <c r="CD45" s="290"/>
      <c r="CE45" s="290"/>
      <c r="CF45" s="290"/>
      <c r="CG45" s="290"/>
      <c r="CH45" s="290"/>
      <c r="CI45" s="290"/>
      <c r="CJ45" s="290"/>
      <c r="CK45" s="290"/>
      <c r="CL45" s="290"/>
      <c r="CM45" s="290"/>
      <c r="CN45" s="290"/>
      <c r="CO45" s="303"/>
      <c r="CP45" s="308" t="s">
        <v>54</v>
      </c>
      <c r="CQ45" s="297"/>
      <c r="CR45" s="297"/>
      <c r="CS45" s="297"/>
      <c r="CT45" s="297"/>
      <c r="CU45" s="297"/>
      <c r="CV45" s="297"/>
      <c r="CW45" s="298"/>
      <c r="CX45" s="358"/>
      <c r="CY45" s="297"/>
      <c r="CZ45" s="297"/>
      <c r="DA45" s="297"/>
      <c r="DB45" s="297"/>
      <c r="DC45" s="297"/>
      <c r="DD45" s="297"/>
      <c r="DE45" s="297"/>
      <c r="DF45" s="297"/>
      <c r="DG45" s="297"/>
      <c r="DH45" s="298"/>
      <c r="DI45" s="358"/>
      <c r="DJ45" s="297"/>
      <c r="DK45" s="297"/>
      <c r="DL45" s="297"/>
      <c r="DM45" s="297"/>
      <c r="DN45" s="297"/>
      <c r="DO45" s="297"/>
      <c r="DP45" s="297"/>
      <c r="DQ45" s="297"/>
      <c r="DR45" s="297"/>
      <c r="DS45" s="298"/>
      <c r="DT45" s="358"/>
      <c r="DU45" s="297"/>
      <c r="DV45" s="297"/>
      <c r="DW45" s="297"/>
      <c r="DX45" s="297"/>
      <c r="DY45" s="297"/>
      <c r="DZ45" s="298"/>
      <c r="EA45" s="358"/>
      <c r="EB45" s="297"/>
      <c r="EC45" s="297"/>
      <c r="ED45" s="297"/>
      <c r="EE45" s="297"/>
      <c r="EF45" s="297"/>
      <c r="EG45" s="297"/>
      <c r="EH45" s="297"/>
      <c r="EI45" s="298"/>
      <c r="EJ45" s="358"/>
      <c r="EK45" s="297"/>
      <c r="EL45" s="297"/>
      <c r="EM45" s="298"/>
      <c r="EN45" s="358"/>
      <c r="EO45" s="297"/>
      <c r="EP45" s="297"/>
      <c r="EQ45" s="297"/>
      <c r="ER45" s="298"/>
    </row>
    <row r="46" spans="1:153" ht="10.75" customHeight="1" x14ac:dyDescent="0.2">
      <c r="A46" s="304"/>
      <c r="B46" s="305"/>
      <c r="C46" s="305"/>
      <c r="D46" s="305"/>
      <c r="E46" s="305"/>
      <c r="F46" s="305"/>
      <c r="G46" s="305"/>
      <c r="H46" s="305"/>
      <c r="I46" s="305"/>
      <c r="J46" s="305"/>
      <c r="K46" s="305"/>
      <c r="L46" s="305"/>
      <c r="M46" s="305"/>
      <c r="N46" s="305"/>
      <c r="O46" s="305"/>
      <c r="P46" s="305"/>
      <c r="Q46" s="305"/>
      <c r="R46" s="305"/>
      <c r="S46" s="305"/>
      <c r="T46" s="305"/>
      <c r="U46" s="305"/>
      <c r="V46" s="305"/>
      <c r="W46" s="306"/>
      <c r="X46" s="379"/>
      <c r="Y46" s="380"/>
      <c r="Z46" s="380"/>
      <c r="AA46" s="380"/>
      <c r="AB46" s="380"/>
      <c r="AC46" s="380"/>
      <c r="AD46" s="381"/>
      <c r="AF46" s="304"/>
      <c r="AG46" s="305"/>
      <c r="AH46" s="305"/>
      <c r="AI46" s="305"/>
      <c r="AJ46" s="305"/>
      <c r="AK46" s="305"/>
      <c r="AL46" s="305"/>
      <c r="AM46" s="305"/>
      <c r="AN46" s="306"/>
      <c r="AO46" s="304"/>
      <c r="AP46" s="305"/>
      <c r="AQ46" s="305"/>
      <c r="AR46" s="305"/>
      <c r="AS46" s="305"/>
      <c r="AT46" s="305"/>
      <c r="AU46" s="305"/>
      <c r="AV46" s="305"/>
      <c r="AW46" s="306"/>
      <c r="AX46" s="304"/>
      <c r="AY46" s="305"/>
      <c r="AZ46" s="305"/>
      <c r="BA46" s="305"/>
      <c r="BB46" s="305"/>
      <c r="BC46" s="305"/>
      <c r="BD46" s="305"/>
      <c r="BE46" s="305"/>
      <c r="BF46" s="305"/>
      <c r="BG46" s="305"/>
      <c r="BH46" s="306"/>
      <c r="BI46" s="304"/>
      <c r="BJ46" s="305"/>
      <c r="BK46" s="305"/>
      <c r="BL46" s="305"/>
      <c r="BM46" s="305"/>
      <c r="BN46" s="305"/>
      <c r="BO46" s="305"/>
      <c r="BP46" s="305"/>
      <c r="BQ46" s="305"/>
      <c r="BR46" s="305"/>
      <c r="BS46" s="305"/>
      <c r="BT46" s="305"/>
      <c r="BU46" s="305"/>
      <c r="BV46" s="305"/>
      <c r="BW46" s="305"/>
      <c r="BX46" s="305"/>
      <c r="BY46" s="305"/>
      <c r="BZ46" s="305"/>
      <c r="CA46" s="306"/>
      <c r="CB46" s="304"/>
      <c r="CC46" s="305"/>
      <c r="CD46" s="305"/>
      <c r="CE46" s="305"/>
      <c r="CF46" s="305"/>
      <c r="CG46" s="305"/>
      <c r="CH46" s="305"/>
      <c r="CI46" s="305"/>
      <c r="CJ46" s="305"/>
      <c r="CK46" s="305"/>
      <c r="CL46" s="305"/>
      <c r="CM46" s="305"/>
      <c r="CN46" s="305"/>
      <c r="CO46" s="306"/>
      <c r="CP46" s="292" t="s">
        <v>55</v>
      </c>
      <c r="CQ46" s="297"/>
      <c r="CR46" s="297"/>
      <c r="CS46" s="297"/>
      <c r="CT46" s="297"/>
      <c r="CU46" s="297"/>
      <c r="CV46" s="297"/>
      <c r="CW46" s="298"/>
      <c r="CX46" s="376">
        <v>0</v>
      </c>
      <c r="CY46" s="297"/>
      <c r="CZ46" s="297"/>
      <c r="DA46" s="297"/>
      <c r="DB46" s="297"/>
      <c r="DC46" s="297"/>
      <c r="DD46" s="297"/>
      <c r="DE46" s="297"/>
      <c r="DF46" s="297"/>
      <c r="DG46" s="297"/>
      <c r="DH46" s="298"/>
      <c r="DI46" s="374"/>
      <c r="DJ46" s="297"/>
      <c r="DK46" s="297"/>
      <c r="DL46" s="297"/>
      <c r="DM46" s="297"/>
      <c r="DN46" s="297"/>
      <c r="DO46" s="297"/>
      <c r="DP46" s="297"/>
      <c r="DQ46" s="297"/>
      <c r="DR46" s="297"/>
      <c r="DS46" s="298"/>
      <c r="DT46" s="374"/>
      <c r="DU46" s="297"/>
      <c r="DV46" s="297"/>
      <c r="DW46" s="297"/>
      <c r="DX46" s="297"/>
      <c r="DY46" s="297"/>
      <c r="DZ46" s="298"/>
      <c r="EA46" s="374"/>
      <c r="EB46" s="297"/>
      <c r="EC46" s="297"/>
      <c r="ED46" s="297"/>
      <c r="EE46" s="297"/>
      <c r="EF46" s="297"/>
      <c r="EG46" s="297"/>
      <c r="EH46" s="297"/>
      <c r="EI46" s="298"/>
      <c r="EJ46" s="374"/>
      <c r="EK46" s="297"/>
      <c r="EL46" s="297"/>
      <c r="EM46" s="298"/>
      <c r="EN46" s="374"/>
      <c r="EO46" s="297"/>
      <c r="EP46" s="297"/>
      <c r="EQ46" s="297"/>
      <c r="ER46" s="298"/>
    </row>
    <row r="47" spans="1:153" ht="0" hidden="1" customHeight="1" x14ac:dyDescent="0.2"/>
    <row r="48" spans="1:153" ht="14.5" customHeight="1" x14ac:dyDescent="0.2">
      <c r="A48" s="383"/>
      <c r="B48" s="305"/>
      <c r="C48" s="305"/>
      <c r="D48" s="305"/>
      <c r="E48" s="305"/>
      <c r="F48" s="305"/>
      <c r="G48" s="305"/>
      <c r="H48" s="305"/>
      <c r="I48" s="306"/>
      <c r="J48" s="384" t="s">
        <v>69</v>
      </c>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5"/>
      <c r="BR48" s="305"/>
      <c r="BS48" s="305"/>
      <c r="BT48" s="305"/>
      <c r="BU48" s="305"/>
      <c r="BV48" s="305"/>
      <c r="BW48" s="305"/>
      <c r="BX48" s="305"/>
      <c r="BY48" s="305"/>
      <c r="BZ48" s="305"/>
      <c r="CA48" s="305"/>
      <c r="CB48" s="305"/>
      <c r="CC48" s="305"/>
      <c r="CD48" s="305"/>
      <c r="CE48" s="305"/>
      <c r="CF48" s="305"/>
      <c r="CG48" s="305"/>
      <c r="CH48" s="305"/>
      <c r="CI48" s="305"/>
      <c r="CJ48" s="305"/>
      <c r="CK48" s="305"/>
      <c r="CL48" s="305"/>
      <c r="CM48" s="305"/>
      <c r="CN48" s="305"/>
      <c r="CO48" s="305"/>
      <c r="CP48" s="305"/>
      <c r="CQ48" s="305"/>
      <c r="CR48" s="305"/>
      <c r="CS48" s="305"/>
      <c r="CT48" s="305"/>
      <c r="CU48" s="305"/>
      <c r="CV48" s="305"/>
      <c r="CW48" s="305"/>
      <c r="CX48" s="305"/>
      <c r="CY48" s="305"/>
      <c r="CZ48" s="305"/>
      <c r="DA48" s="305"/>
      <c r="DB48" s="305"/>
      <c r="DC48" s="305"/>
      <c r="DD48" s="305"/>
      <c r="DE48" s="305"/>
      <c r="DF48" s="305"/>
      <c r="DG48" s="305"/>
      <c r="DH48" s="305"/>
      <c r="DI48" s="305"/>
      <c r="DJ48" s="305"/>
      <c r="DK48" s="305"/>
      <c r="DL48" s="305"/>
      <c r="DM48" s="305"/>
      <c r="DN48" s="305"/>
      <c r="DO48" s="305"/>
      <c r="DP48" s="305"/>
      <c r="DQ48" s="305"/>
      <c r="DR48" s="305"/>
      <c r="DS48" s="305"/>
      <c r="DT48" s="305"/>
      <c r="DU48" s="305"/>
      <c r="DV48" s="305"/>
      <c r="DW48" s="305"/>
      <c r="DX48" s="305"/>
      <c r="DY48" s="305"/>
      <c r="DZ48" s="305"/>
      <c r="EA48" s="305"/>
      <c r="EB48" s="305"/>
      <c r="EC48" s="305"/>
      <c r="ED48" s="305"/>
      <c r="EE48" s="305"/>
      <c r="EF48" s="305"/>
      <c r="EG48" s="305"/>
      <c r="EH48" s="305"/>
      <c r="EI48" s="305"/>
      <c r="EJ48" s="305"/>
      <c r="EK48" s="305"/>
      <c r="EL48" s="305"/>
      <c r="EM48" s="305"/>
      <c r="EN48" s="305"/>
      <c r="EO48" s="305"/>
      <c r="EP48" s="305"/>
      <c r="EQ48" s="305"/>
      <c r="ER48" s="306"/>
    </row>
    <row r="49" spans="1:148" ht="14.5" customHeight="1" x14ac:dyDescent="0.2">
      <c r="A49" s="317" t="s">
        <v>62</v>
      </c>
      <c r="B49" s="297"/>
      <c r="C49" s="297"/>
      <c r="D49" s="297"/>
      <c r="E49" s="297"/>
      <c r="F49" s="297"/>
      <c r="G49" s="297"/>
      <c r="H49" s="297"/>
      <c r="I49" s="298"/>
      <c r="J49" s="31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97"/>
      <c r="AZ49" s="297"/>
      <c r="BA49" s="297"/>
      <c r="BB49" s="297"/>
      <c r="BC49" s="297"/>
      <c r="BD49" s="297"/>
      <c r="BE49" s="297"/>
      <c r="BF49" s="297"/>
      <c r="BG49" s="297"/>
      <c r="BH49" s="297"/>
      <c r="BI49" s="297"/>
      <c r="BJ49" s="297"/>
      <c r="BK49" s="297"/>
      <c r="BL49" s="297"/>
      <c r="BM49" s="297"/>
      <c r="BN49" s="297"/>
      <c r="BO49" s="297"/>
      <c r="BP49" s="297"/>
      <c r="BQ49" s="297"/>
      <c r="BR49" s="297"/>
      <c r="BS49" s="297"/>
      <c r="BT49" s="297"/>
      <c r="BU49" s="297"/>
      <c r="BV49" s="297"/>
      <c r="BW49" s="297"/>
      <c r="BX49" s="297"/>
      <c r="BY49" s="297"/>
      <c r="BZ49" s="297"/>
      <c r="CA49" s="297"/>
      <c r="CB49" s="297"/>
      <c r="CC49" s="297"/>
      <c r="CD49" s="297"/>
      <c r="CE49" s="297"/>
      <c r="CF49" s="297"/>
      <c r="CG49" s="297"/>
      <c r="CH49" s="297"/>
      <c r="CI49" s="297"/>
      <c r="CJ49" s="297"/>
      <c r="CK49" s="297"/>
      <c r="CL49" s="297"/>
      <c r="CM49" s="297"/>
      <c r="CN49" s="297"/>
      <c r="CO49" s="297"/>
      <c r="CP49" s="297"/>
      <c r="CQ49" s="297"/>
      <c r="CR49" s="297"/>
      <c r="CS49" s="297"/>
      <c r="CT49" s="297"/>
      <c r="CU49" s="297"/>
      <c r="CV49" s="297"/>
      <c r="CW49" s="297"/>
      <c r="CX49" s="297"/>
      <c r="CY49" s="297"/>
      <c r="CZ49" s="297"/>
      <c r="DA49" s="297"/>
      <c r="DB49" s="297"/>
      <c r="DC49" s="297"/>
      <c r="DD49" s="297"/>
      <c r="DE49" s="297"/>
      <c r="DF49" s="297"/>
      <c r="DG49" s="297"/>
      <c r="DH49" s="297"/>
      <c r="DI49" s="297"/>
      <c r="DJ49" s="297"/>
      <c r="DK49" s="297"/>
      <c r="DL49" s="297"/>
      <c r="DM49" s="297"/>
      <c r="DN49" s="297"/>
      <c r="DO49" s="297"/>
      <c r="DP49" s="297"/>
      <c r="DQ49" s="297"/>
      <c r="DR49" s="297"/>
      <c r="DS49" s="297"/>
      <c r="DT49" s="297"/>
      <c r="DU49" s="297"/>
      <c r="DV49" s="297"/>
      <c r="DW49" s="297"/>
      <c r="DX49" s="297"/>
      <c r="DY49" s="297"/>
      <c r="DZ49" s="297"/>
      <c r="EA49" s="297"/>
      <c r="EB49" s="297"/>
      <c r="EC49" s="297"/>
      <c r="ED49" s="297"/>
      <c r="EE49" s="297"/>
      <c r="EF49" s="297"/>
      <c r="EG49" s="297"/>
      <c r="EH49" s="297"/>
      <c r="EI49" s="297"/>
      <c r="EJ49" s="297"/>
      <c r="EK49" s="297"/>
      <c r="EL49" s="297"/>
      <c r="EM49" s="297"/>
      <c r="EN49" s="297"/>
      <c r="EO49" s="297"/>
      <c r="EP49" s="297"/>
      <c r="EQ49" s="297"/>
      <c r="ER49" s="298"/>
    </row>
    <row r="50" spans="1:148" ht="25.5" customHeight="1" x14ac:dyDescent="0.2">
      <c r="A50" s="316" t="s">
        <v>41</v>
      </c>
      <c r="B50" s="297"/>
      <c r="C50" s="297"/>
      <c r="D50" s="297"/>
      <c r="E50" s="297"/>
      <c r="F50" s="297"/>
      <c r="G50" s="297"/>
      <c r="H50" s="297"/>
      <c r="I50" s="297"/>
      <c r="J50" s="297"/>
      <c r="K50" s="297"/>
      <c r="L50" s="297"/>
      <c r="M50" s="297"/>
      <c r="N50" s="297"/>
      <c r="O50" s="297"/>
      <c r="P50" s="297"/>
      <c r="Q50" s="297"/>
      <c r="R50" s="297"/>
      <c r="S50" s="297"/>
      <c r="T50" s="297"/>
      <c r="U50" s="297"/>
      <c r="V50" s="297"/>
      <c r="W50" s="298"/>
      <c r="X50" s="316" t="s">
        <v>42</v>
      </c>
      <c r="Y50" s="297"/>
      <c r="Z50" s="297"/>
      <c r="AA50" s="297"/>
      <c r="AB50" s="297"/>
      <c r="AC50" s="297"/>
      <c r="AD50" s="298"/>
      <c r="AF50" s="316" t="s">
        <v>43</v>
      </c>
      <c r="AG50" s="297"/>
      <c r="AH50" s="297"/>
      <c r="AI50" s="297"/>
      <c r="AJ50" s="297"/>
      <c r="AK50" s="297"/>
      <c r="AL50" s="297"/>
      <c r="AM50" s="297"/>
      <c r="AN50" s="298"/>
      <c r="AO50" s="316" t="s">
        <v>44</v>
      </c>
      <c r="AP50" s="297"/>
      <c r="AQ50" s="297"/>
      <c r="AR50" s="297"/>
      <c r="AS50" s="297"/>
      <c r="AT50" s="297"/>
      <c r="AU50" s="297"/>
      <c r="AV50" s="297"/>
      <c r="AW50" s="298"/>
      <c r="AX50" s="316" t="s">
        <v>45</v>
      </c>
      <c r="AY50" s="297"/>
      <c r="AZ50" s="297"/>
      <c r="BA50" s="297"/>
      <c r="BB50" s="297"/>
      <c r="BC50" s="297"/>
      <c r="BD50" s="297"/>
      <c r="BE50" s="297"/>
      <c r="BF50" s="297"/>
      <c r="BG50" s="297"/>
      <c r="BH50" s="298"/>
      <c r="BI50" s="316" t="s">
        <v>63</v>
      </c>
      <c r="BJ50" s="297"/>
      <c r="BK50" s="297"/>
      <c r="BL50" s="297"/>
      <c r="BM50" s="297"/>
      <c r="BN50" s="297"/>
      <c r="BO50" s="297"/>
      <c r="BP50" s="297"/>
      <c r="BQ50" s="297"/>
      <c r="BR50" s="297"/>
      <c r="BS50" s="297"/>
      <c r="BT50" s="297"/>
      <c r="BU50" s="297"/>
      <c r="BV50" s="297"/>
      <c r="BW50" s="297"/>
      <c r="BX50" s="297"/>
      <c r="BY50" s="297"/>
      <c r="BZ50" s="297"/>
      <c r="CA50" s="298"/>
      <c r="CB50" s="316" t="s">
        <v>47</v>
      </c>
      <c r="CC50" s="297"/>
      <c r="CD50" s="297"/>
      <c r="CE50" s="297"/>
      <c r="CF50" s="297"/>
      <c r="CG50" s="297"/>
      <c r="CH50" s="297"/>
      <c r="CI50" s="297"/>
      <c r="CJ50" s="297"/>
      <c r="CK50" s="297"/>
      <c r="CL50" s="297"/>
      <c r="CM50" s="297"/>
      <c r="CN50" s="297"/>
      <c r="CO50" s="298"/>
      <c r="CP50" s="361" t="s">
        <v>6</v>
      </c>
      <c r="CQ50" s="312"/>
      <c r="CR50" s="312"/>
      <c r="CS50" s="312"/>
      <c r="CT50" s="312"/>
      <c r="CU50" s="312"/>
      <c r="CV50" s="312"/>
      <c r="CW50" s="313"/>
      <c r="CX50" s="316">
        <v>2021</v>
      </c>
      <c r="CY50" s="312"/>
      <c r="CZ50" s="312"/>
      <c r="DA50" s="312"/>
      <c r="DB50" s="312"/>
      <c r="DC50" s="312"/>
      <c r="DD50" s="312"/>
      <c r="DE50" s="312"/>
      <c r="DF50" s="312"/>
      <c r="DG50" s="312"/>
      <c r="DH50" s="313"/>
      <c r="DI50" s="316">
        <v>2022</v>
      </c>
      <c r="DJ50" s="312"/>
      <c r="DK50" s="312"/>
      <c r="DL50" s="312"/>
      <c r="DM50" s="312"/>
      <c r="DN50" s="312"/>
      <c r="DO50" s="312"/>
      <c r="DP50" s="312"/>
      <c r="DQ50" s="312"/>
      <c r="DR50" s="312"/>
      <c r="DS50" s="313"/>
      <c r="DT50" s="316">
        <v>2023</v>
      </c>
      <c r="DU50" s="312"/>
      <c r="DV50" s="312"/>
      <c r="DW50" s="312"/>
      <c r="DX50" s="312"/>
      <c r="DY50" s="312"/>
      <c r="DZ50" s="313"/>
      <c r="EA50" s="316">
        <v>2024</v>
      </c>
      <c r="EB50" s="312"/>
      <c r="EC50" s="312"/>
      <c r="ED50" s="312"/>
      <c r="EE50" s="312"/>
      <c r="EF50" s="312"/>
      <c r="EG50" s="312"/>
      <c r="EH50" s="312"/>
      <c r="EI50" s="313"/>
      <c r="EJ50" s="316">
        <v>2025</v>
      </c>
      <c r="EK50" s="312"/>
      <c r="EL50" s="312"/>
      <c r="EM50" s="313"/>
      <c r="EN50" s="316" t="s">
        <v>48</v>
      </c>
      <c r="EO50" s="312"/>
      <c r="EP50" s="312"/>
      <c r="EQ50" s="312"/>
      <c r="ER50" s="313"/>
    </row>
    <row r="51" spans="1:148" ht="10.75" customHeight="1" x14ac:dyDescent="0.2">
      <c r="A51" s="299" t="s">
        <v>70</v>
      </c>
      <c r="B51" s="300"/>
      <c r="C51" s="300"/>
      <c r="D51" s="300"/>
      <c r="E51" s="300"/>
      <c r="F51" s="300"/>
      <c r="G51" s="300"/>
      <c r="H51" s="300"/>
      <c r="I51" s="300"/>
      <c r="J51" s="300"/>
      <c r="K51" s="300"/>
      <c r="L51" s="300"/>
      <c r="M51" s="300"/>
      <c r="N51" s="300"/>
      <c r="O51" s="300"/>
      <c r="P51" s="300"/>
      <c r="Q51" s="300"/>
      <c r="R51" s="300"/>
      <c r="S51" s="300"/>
      <c r="T51" s="300"/>
      <c r="U51" s="300"/>
      <c r="V51" s="300"/>
      <c r="W51" s="301"/>
      <c r="X51" s="353"/>
      <c r="Y51" s="354"/>
      <c r="Z51" s="354"/>
      <c r="AA51" s="354"/>
      <c r="AB51" s="354"/>
      <c r="AC51" s="354"/>
      <c r="AD51" s="355"/>
      <c r="AF51" s="358" t="s">
        <v>50</v>
      </c>
      <c r="AG51" s="300"/>
      <c r="AH51" s="300"/>
      <c r="AI51" s="300"/>
      <c r="AJ51" s="300"/>
      <c r="AK51" s="300"/>
      <c r="AL51" s="300"/>
      <c r="AM51" s="300"/>
      <c r="AN51" s="301"/>
      <c r="AO51" s="382">
        <v>5</v>
      </c>
      <c r="AP51" s="300"/>
      <c r="AQ51" s="300"/>
      <c r="AR51" s="300"/>
      <c r="AS51" s="300"/>
      <c r="AT51" s="300"/>
      <c r="AU51" s="300"/>
      <c r="AV51" s="300"/>
      <c r="AW51" s="301"/>
      <c r="AX51" s="358">
        <v>2019</v>
      </c>
      <c r="AY51" s="300"/>
      <c r="AZ51" s="300"/>
      <c r="BA51" s="300"/>
      <c r="BB51" s="300"/>
      <c r="BC51" s="300"/>
      <c r="BD51" s="300"/>
      <c r="BE51" s="300"/>
      <c r="BF51" s="300"/>
      <c r="BG51" s="300"/>
      <c r="BH51" s="301"/>
      <c r="BI51" s="296" t="s">
        <v>71</v>
      </c>
      <c r="BJ51" s="300"/>
      <c r="BK51" s="300"/>
      <c r="BL51" s="300"/>
      <c r="BM51" s="300"/>
      <c r="BN51" s="300"/>
      <c r="BO51" s="300"/>
      <c r="BP51" s="300"/>
      <c r="BQ51" s="300"/>
      <c r="BR51" s="300"/>
      <c r="BS51" s="300"/>
      <c r="BT51" s="300"/>
      <c r="BU51" s="300"/>
      <c r="BV51" s="300"/>
      <c r="BW51" s="300"/>
      <c r="BX51" s="300"/>
      <c r="BY51" s="300"/>
      <c r="BZ51" s="300"/>
      <c r="CA51" s="301"/>
      <c r="CB51" s="296" t="s">
        <v>72</v>
      </c>
      <c r="CC51" s="300"/>
      <c r="CD51" s="300"/>
      <c r="CE51" s="300"/>
      <c r="CF51" s="300"/>
      <c r="CG51" s="300"/>
      <c r="CH51" s="300"/>
      <c r="CI51" s="300"/>
      <c r="CJ51" s="300"/>
      <c r="CK51" s="300"/>
      <c r="CL51" s="300"/>
      <c r="CM51" s="300"/>
      <c r="CN51" s="300"/>
      <c r="CO51" s="301"/>
      <c r="CP51" s="310" t="s">
        <v>53</v>
      </c>
      <c r="CQ51" s="297"/>
      <c r="CR51" s="297"/>
      <c r="CS51" s="297"/>
      <c r="CT51" s="297"/>
      <c r="CU51" s="297"/>
      <c r="CV51" s="297"/>
      <c r="CW51" s="298"/>
      <c r="CX51" s="375">
        <v>5</v>
      </c>
      <c r="CY51" s="297"/>
      <c r="CZ51" s="297"/>
      <c r="DA51" s="297"/>
      <c r="DB51" s="297"/>
      <c r="DC51" s="297"/>
      <c r="DD51" s="297"/>
      <c r="DE51" s="297"/>
      <c r="DF51" s="297"/>
      <c r="DG51" s="297"/>
      <c r="DH51" s="298"/>
      <c r="DI51" s="375">
        <v>10</v>
      </c>
      <c r="DJ51" s="297"/>
      <c r="DK51" s="297"/>
      <c r="DL51" s="297"/>
      <c r="DM51" s="297"/>
      <c r="DN51" s="297"/>
      <c r="DO51" s="297"/>
      <c r="DP51" s="297"/>
      <c r="DQ51" s="297"/>
      <c r="DR51" s="297"/>
      <c r="DS51" s="298"/>
      <c r="DT51" s="375">
        <v>20</v>
      </c>
      <c r="DU51" s="297"/>
      <c r="DV51" s="297"/>
      <c r="DW51" s="297"/>
      <c r="DX51" s="297"/>
      <c r="DY51" s="297"/>
      <c r="DZ51" s="298"/>
      <c r="EA51" s="375">
        <v>30</v>
      </c>
      <c r="EB51" s="297"/>
      <c r="EC51" s="297"/>
      <c r="ED51" s="297"/>
      <c r="EE51" s="297"/>
      <c r="EF51" s="297"/>
      <c r="EG51" s="297"/>
      <c r="EH51" s="297"/>
      <c r="EI51" s="298"/>
      <c r="EJ51" s="375">
        <v>40</v>
      </c>
      <c r="EK51" s="297"/>
      <c r="EL51" s="297"/>
      <c r="EM51" s="298"/>
      <c r="EN51" s="375">
        <v>40</v>
      </c>
      <c r="EO51" s="297"/>
      <c r="EP51" s="297"/>
      <c r="EQ51" s="297"/>
      <c r="ER51" s="298"/>
    </row>
    <row r="52" spans="1:148" ht="10.75" customHeight="1" x14ac:dyDescent="0.2">
      <c r="A52" s="302"/>
      <c r="B52" s="290"/>
      <c r="C52" s="290"/>
      <c r="D52" s="290"/>
      <c r="E52" s="290"/>
      <c r="F52" s="290"/>
      <c r="G52" s="290"/>
      <c r="H52" s="290"/>
      <c r="I52" s="290"/>
      <c r="J52" s="290"/>
      <c r="K52" s="290"/>
      <c r="L52" s="290"/>
      <c r="M52" s="290"/>
      <c r="N52" s="290"/>
      <c r="O52" s="290"/>
      <c r="P52" s="290"/>
      <c r="Q52" s="290"/>
      <c r="R52" s="290"/>
      <c r="S52" s="290"/>
      <c r="T52" s="290"/>
      <c r="U52" s="290"/>
      <c r="V52" s="290"/>
      <c r="W52" s="303"/>
      <c r="X52" s="377"/>
      <c r="Y52" s="290"/>
      <c r="Z52" s="290"/>
      <c r="AA52" s="290"/>
      <c r="AB52" s="290"/>
      <c r="AC52" s="290"/>
      <c r="AD52" s="378"/>
      <c r="AF52" s="302"/>
      <c r="AG52" s="290"/>
      <c r="AH52" s="290"/>
      <c r="AI52" s="290"/>
      <c r="AJ52" s="290"/>
      <c r="AK52" s="290"/>
      <c r="AL52" s="290"/>
      <c r="AM52" s="290"/>
      <c r="AN52" s="303"/>
      <c r="AO52" s="302"/>
      <c r="AP52" s="290"/>
      <c r="AQ52" s="290"/>
      <c r="AR52" s="290"/>
      <c r="AS52" s="290"/>
      <c r="AT52" s="290"/>
      <c r="AU52" s="290"/>
      <c r="AV52" s="290"/>
      <c r="AW52" s="303"/>
      <c r="AX52" s="302"/>
      <c r="AY52" s="290"/>
      <c r="AZ52" s="290"/>
      <c r="BA52" s="290"/>
      <c r="BB52" s="290"/>
      <c r="BC52" s="290"/>
      <c r="BD52" s="290"/>
      <c r="BE52" s="290"/>
      <c r="BF52" s="290"/>
      <c r="BG52" s="290"/>
      <c r="BH52" s="303"/>
      <c r="BI52" s="302"/>
      <c r="BJ52" s="290"/>
      <c r="BK52" s="290"/>
      <c r="BL52" s="290"/>
      <c r="BM52" s="290"/>
      <c r="BN52" s="290"/>
      <c r="BO52" s="290"/>
      <c r="BP52" s="290"/>
      <c r="BQ52" s="290"/>
      <c r="BR52" s="290"/>
      <c r="BS52" s="290"/>
      <c r="BT52" s="290"/>
      <c r="BU52" s="290"/>
      <c r="BV52" s="290"/>
      <c r="BW52" s="290"/>
      <c r="BX52" s="290"/>
      <c r="BY52" s="290"/>
      <c r="BZ52" s="290"/>
      <c r="CA52" s="303"/>
      <c r="CB52" s="302"/>
      <c r="CC52" s="290"/>
      <c r="CD52" s="290"/>
      <c r="CE52" s="290"/>
      <c r="CF52" s="290"/>
      <c r="CG52" s="290"/>
      <c r="CH52" s="290"/>
      <c r="CI52" s="290"/>
      <c r="CJ52" s="290"/>
      <c r="CK52" s="290"/>
      <c r="CL52" s="290"/>
      <c r="CM52" s="290"/>
      <c r="CN52" s="290"/>
      <c r="CO52" s="303"/>
      <c r="CP52" s="308" t="s">
        <v>54</v>
      </c>
      <c r="CQ52" s="297"/>
      <c r="CR52" s="297"/>
      <c r="CS52" s="297"/>
      <c r="CT52" s="297"/>
      <c r="CU52" s="297"/>
      <c r="CV52" s="297"/>
      <c r="CW52" s="298"/>
      <c r="CX52" s="358"/>
      <c r="CY52" s="297"/>
      <c r="CZ52" s="297"/>
      <c r="DA52" s="297"/>
      <c r="DB52" s="297"/>
      <c r="DC52" s="297"/>
      <c r="DD52" s="297"/>
      <c r="DE52" s="297"/>
      <c r="DF52" s="297"/>
      <c r="DG52" s="297"/>
      <c r="DH52" s="298"/>
      <c r="DI52" s="358"/>
      <c r="DJ52" s="297"/>
      <c r="DK52" s="297"/>
      <c r="DL52" s="297"/>
      <c r="DM52" s="297"/>
      <c r="DN52" s="297"/>
      <c r="DO52" s="297"/>
      <c r="DP52" s="297"/>
      <c r="DQ52" s="297"/>
      <c r="DR52" s="297"/>
      <c r="DS52" s="298"/>
      <c r="DT52" s="358"/>
      <c r="DU52" s="297"/>
      <c r="DV52" s="297"/>
      <c r="DW52" s="297"/>
      <c r="DX52" s="297"/>
      <c r="DY52" s="297"/>
      <c r="DZ52" s="298"/>
      <c r="EA52" s="358"/>
      <c r="EB52" s="297"/>
      <c r="EC52" s="297"/>
      <c r="ED52" s="297"/>
      <c r="EE52" s="297"/>
      <c r="EF52" s="297"/>
      <c r="EG52" s="297"/>
      <c r="EH52" s="297"/>
      <c r="EI52" s="298"/>
      <c r="EJ52" s="358"/>
      <c r="EK52" s="297"/>
      <c r="EL52" s="297"/>
      <c r="EM52" s="298"/>
      <c r="EN52" s="358"/>
      <c r="EO52" s="297"/>
      <c r="EP52" s="297"/>
      <c r="EQ52" s="297"/>
      <c r="ER52" s="298"/>
    </row>
    <row r="53" spans="1:148" ht="10.75" customHeight="1" x14ac:dyDescent="0.2">
      <c r="A53" s="304"/>
      <c r="B53" s="305"/>
      <c r="C53" s="305"/>
      <c r="D53" s="305"/>
      <c r="E53" s="305"/>
      <c r="F53" s="305"/>
      <c r="G53" s="305"/>
      <c r="H53" s="305"/>
      <c r="I53" s="305"/>
      <c r="J53" s="305"/>
      <c r="K53" s="305"/>
      <c r="L53" s="305"/>
      <c r="M53" s="305"/>
      <c r="N53" s="305"/>
      <c r="O53" s="305"/>
      <c r="P53" s="305"/>
      <c r="Q53" s="305"/>
      <c r="R53" s="305"/>
      <c r="S53" s="305"/>
      <c r="T53" s="305"/>
      <c r="U53" s="305"/>
      <c r="V53" s="305"/>
      <c r="W53" s="306"/>
      <c r="X53" s="379"/>
      <c r="Y53" s="380"/>
      <c r="Z53" s="380"/>
      <c r="AA53" s="380"/>
      <c r="AB53" s="380"/>
      <c r="AC53" s="380"/>
      <c r="AD53" s="381"/>
      <c r="AF53" s="304"/>
      <c r="AG53" s="305"/>
      <c r="AH53" s="305"/>
      <c r="AI53" s="305"/>
      <c r="AJ53" s="305"/>
      <c r="AK53" s="305"/>
      <c r="AL53" s="305"/>
      <c r="AM53" s="305"/>
      <c r="AN53" s="306"/>
      <c r="AO53" s="304"/>
      <c r="AP53" s="305"/>
      <c r="AQ53" s="305"/>
      <c r="AR53" s="305"/>
      <c r="AS53" s="305"/>
      <c r="AT53" s="305"/>
      <c r="AU53" s="305"/>
      <c r="AV53" s="305"/>
      <c r="AW53" s="306"/>
      <c r="AX53" s="304"/>
      <c r="AY53" s="305"/>
      <c r="AZ53" s="305"/>
      <c r="BA53" s="305"/>
      <c r="BB53" s="305"/>
      <c r="BC53" s="305"/>
      <c r="BD53" s="305"/>
      <c r="BE53" s="305"/>
      <c r="BF53" s="305"/>
      <c r="BG53" s="305"/>
      <c r="BH53" s="306"/>
      <c r="BI53" s="304"/>
      <c r="BJ53" s="305"/>
      <c r="BK53" s="305"/>
      <c r="BL53" s="305"/>
      <c r="BM53" s="305"/>
      <c r="BN53" s="305"/>
      <c r="BO53" s="305"/>
      <c r="BP53" s="305"/>
      <c r="BQ53" s="305"/>
      <c r="BR53" s="305"/>
      <c r="BS53" s="305"/>
      <c r="BT53" s="305"/>
      <c r="BU53" s="305"/>
      <c r="BV53" s="305"/>
      <c r="BW53" s="305"/>
      <c r="BX53" s="305"/>
      <c r="BY53" s="305"/>
      <c r="BZ53" s="305"/>
      <c r="CA53" s="306"/>
      <c r="CB53" s="304"/>
      <c r="CC53" s="305"/>
      <c r="CD53" s="305"/>
      <c r="CE53" s="305"/>
      <c r="CF53" s="305"/>
      <c r="CG53" s="305"/>
      <c r="CH53" s="305"/>
      <c r="CI53" s="305"/>
      <c r="CJ53" s="305"/>
      <c r="CK53" s="305"/>
      <c r="CL53" s="305"/>
      <c r="CM53" s="305"/>
      <c r="CN53" s="305"/>
      <c r="CO53" s="306"/>
      <c r="CP53" s="292" t="s">
        <v>55</v>
      </c>
      <c r="CQ53" s="297"/>
      <c r="CR53" s="297"/>
      <c r="CS53" s="297"/>
      <c r="CT53" s="297"/>
      <c r="CU53" s="297"/>
      <c r="CV53" s="297"/>
      <c r="CW53" s="298"/>
      <c r="CX53" s="376">
        <v>0</v>
      </c>
      <c r="CY53" s="297"/>
      <c r="CZ53" s="297"/>
      <c r="DA53" s="297"/>
      <c r="DB53" s="297"/>
      <c r="DC53" s="297"/>
      <c r="DD53" s="297"/>
      <c r="DE53" s="297"/>
      <c r="DF53" s="297"/>
      <c r="DG53" s="297"/>
      <c r="DH53" s="298"/>
      <c r="DI53" s="374"/>
      <c r="DJ53" s="297"/>
      <c r="DK53" s="297"/>
      <c r="DL53" s="297"/>
      <c r="DM53" s="297"/>
      <c r="DN53" s="297"/>
      <c r="DO53" s="297"/>
      <c r="DP53" s="297"/>
      <c r="DQ53" s="297"/>
      <c r="DR53" s="297"/>
      <c r="DS53" s="298"/>
      <c r="DT53" s="374"/>
      <c r="DU53" s="297"/>
      <c r="DV53" s="297"/>
      <c r="DW53" s="297"/>
      <c r="DX53" s="297"/>
      <c r="DY53" s="297"/>
      <c r="DZ53" s="298"/>
      <c r="EA53" s="374"/>
      <c r="EB53" s="297"/>
      <c r="EC53" s="297"/>
      <c r="ED53" s="297"/>
      <c r="EE53" s="297"/>
      <c r="EF53" s="297"/>
      <c r="EG53" s="297"/>
      <c r="EH53" s="297"/>
      <c r="EI53" s="298"/>
      <c r="EJ53" s="374"/>
      <c r="EK53" s="297"/>
      <c r="EL53" s="297"/>
      <c r="EM53" s="298"/>
      <c r="EN53" s="374"/>
      <c r="EO53" s="297"/>
      <c r="EP53" s="297"/>
      <c r="EQ53" s="297"/>
      <c r="ER53" s="298"/>
    </row>
    <row r="54" spans="1:148" ht="10.75" customHeight="1" x14ac:dyDescent="0.2">
      <c r="A54" s="299" t="s">
        <v>73</v>
      </c>
      <c r="B54" s="300"/>
      <c r="C54" s="300"/>
      <c r="D54" s="300"/>
      <c r="E54" s="300"/>
      <c r="F54" s="300"/>
      <c r="G54" s="300"/>
      <c r="H54" s="300"/>
      <c r="I54" s="300"/>
      <c r="J54" s="300"/>
      <c r="K54" s="300"/>
      <c r="L54" s="300"/>
      <c r="M54" s="300"/>
      <c r="N54" s="300"/>
      <c r="O54" s="300"/>
      <c r="P54" s="300"/>
      <c r="Q54" s="300"/>
      <c r="R54" s="300"/>
      <c r="S54" s="300"/>
      <c r="T54" s="300"/>
      <c r="U54" s="300"/>
      <c r="V54" s="300"/>
      <c r="W54" s="301"/>
      <c r="X54" s="353"/>
      <c r="Y54" s="354"/>
      <c r="Z54" s="354"/>
      <c r="AA54" s="354"/>
      <c r="AB54" s="354"/>
      <c r="AC54" s="354"/>
      <c r="AD54" s="355"/>
      <c r="AF54" s="358" t="s">
        <v>74</v>
      </c>
      <c r="AG54" s="300"/>
      <c r="AH54" s="300"/>
      <c r="AI54" s="300"/>
      <c r="AJ54" s="300"/>
      <c r="AK54" s="300"/>
      <c r="AL54" s="300"/>
      <c r="AM54" s="300"/>
      <c r="AN54" s="301"/>
      <c r="AO54" s="382">
        <v>1.88</v>
      </c>
      <c r="AP54" s="300"/>
      <c r="AQ54" s="300"/>
      <c r="AR54" s="300"/>
      <c r="AS54" s="300"/>
      <c r="AT54" s="300"/>
      <c r="AU54" s="300"/>
      <c r="AV54" s="300"/>
      <c r="AW54" s="301"/>
      <c r="AX54" s="358">
        <v>2015</v>
      </c>
      <c r="AY54" s="300"/>
      <c r="AZ54" s="300"/>
      <c r="BA54" s="300"/>
      <c r="BB54" s="300"/>
      <c r="BC54" s="300"/>
      <c r="BD54" s="300"/>
      <c r="BE54" s="300"/>
      <c r="BF54" s="300"/>
      <c r="BG54" s="300"/>
      <c r="BH54" s="301"/>
      <c r="BI54" s="296" t="s">
        <v>75</v>
      </c>
      <c r="BJ54" s="300"/>
      <c r="BK54" s="300"/>
      <c r="BL54" s="300"/>
      <c r="BM54" s="300"/>
      <c r="BN54" s="300"/>
      <c r="BO54" s="300"/>
      <c r="BP54" s="300"/>
      <c r="BQ54" s="300"/>
      <c r="BR54" s="300"/>
      <c r="BS54" s="300"/>
      <c r="BT54" s="300"/>
      <c r="BU54" s="300"/>
      <c r="BV54" s="300"/>
      <c r="BW54" s="300"/>
      <c r="BX54" s="300"/>
      <c r="BY54" s="300"/>
      <c r="BZ54" s="300"/>
      <c r="CA54" s="301"/>
      <c r="CB54" s="296" t="s">
        <v>72</v>
      </c>
      <c r="CC54" s="300"/>
      <c r="CD54" s="300"/>
      <c r="CE54" s="300"/>
      <c r="CF54" s="300"/>
      <c r="CG54" s="300"/>
      <c r="CH54" s="300"/>
      <c r="CI54" s="300"/>
      <c r="CJ54" s="300"/>
      <c r="CK54" s="300"/>
      <c r="CL54" s="300"/>
      <c r="CM54" s="300"/>
      <c r="CN54" s="300"/>
      <c r="CO54" s="301"/>
      <c r="CP54" s="310" t="s">
        <v>53</v>
      </c>
      <c r="CQ54" s="297"/>
      <c r="CR54" s="297"/>
      <c r="CS54" s="297"/>
      <c r="CT54" s="297"/>
      <c r="CU54" s="297"/>
      <c r="CV54" s="297"/>
      <c r="CW54" s="298"/>
      <c r="CX54" s="375">
        <v>1.88</v>
      </c>
      <c r="CY54" s="297"/>
      <c r="CZ54" s="297"/>
      <c r="DA54" s="297"/>
      <c r="DB54" s="297"/>
      <c r="DC54" s="297"/>
      <c r="DD54" s="297"/>
      <c r="DE54" s="297"/>
      <c r="DF54" s="297"/>
      <c r="DG54" s="297"/>
      <c r="DH54" s="298"/>
      <c r="DI54" s="375">
        <v>1.8</v>
      </c>
      <c r="DJ54" s="297"/>
      <c r="DK54" s="297"/>
      <c r="DL54" s="297"/>
      <c r="DM54" s="297"/>
      <c r="DN54" s="297"/>
      <c r="DO54" s="297"/>
      <c r="DP54" s="297"/>
      <c r="DQ54" s="297"/>
      <c r="DR54" s="297"/>
      <c r="DS54" s="298"/>
      <c r="DT54" s="375">
        <v>1.67</v>
      </c>
      <c r="DU54" s="297"/>
      <c r="DV54" s="297"/>
      <c r="DW54" s="297"/>
      <c r="DX54" s="297"/>
      <c r="DY54" s="297"/>
      <c r="DZ54" s="298"/>
      <c r="EA54" s="375">
        <v>1.54</v>
      </c>
      <c r="EB54" s="297"/>
      <c r="EC54" s="297"/>
      <c r="ED54" s="297"/>
      <c r="EE54" s="297"/>
      <c r="EF54" s="297"/>
      <c r="EG54" s="297"/>
      <c r="EH54" s="297"/>
      <c r="EI54" s="298"/>
      <c r="EJ54" s="375">
        <v>1.41</v>
      </c>
      <c r="EK54" s="297"/>
      <c r="EL54" s="297"/>
      <c r="EM54" s="298"/>
      <c r="EN54" s="375">
        <v>1.41</v>
      </c>
      <c r="EO54" s="297"/>
      <c r="EP54" s="297"/>
      <c r="EQ54" s="297"/>
      <c r="ER54" s="298"/>
    </row>
    <row r="55" spans="1:148" ht="10.75" customHeight="1" x14ac:dyDescent="0.2">
      <c r="A55" s="302"/>
      <c r="B55" s="290"/>
      <c r="C55" s="290"/>
      <c r="D55" s="290"/>
      <c r="E55" s="290"/>
      <c r="F55" s="290"/>
      <c r="G55" s="290"/>
      <c r="H55" s="290"/>
      <c r="I55" s="290"/>
      <c r="J55" s="290"/>
      <c r="K55" s="290"/>
      <c r="L55" s="290"/>
      <c r="M55" s="290"/>
      <c r="N55" s="290"/>
      <c r="O55" s="290"/>
      <c r="P55" s="290"/>
      <c r="Q55" s="290"/>
      <c r="R55" s="290"/>
      <c r="S55" s="290"/>
      <c r="T55" s="290"/>
      <c r="U55" s="290"/>
      <c r="V55" s="290"/>
      <c r="W55" s="303"/>
      <c r="X55" s="377"/>
      <c r="Y55" s="290"/>
      <c r="Z55" s="290"/>
      <c r="AA55" s="290"/>
      <c r="AB55" s="290"/>
      <c r="AC55" s="290"/>
      <c r="AD55" s="378"/>
      <c r="AF55" s="302"/>
      <c r="AG55" s="290"/>
      <c r="AH55" s="290"/>
      <c r="AI55" s="290"/>
      <c r="AJ55" s="290"/>
      <c r="AK55" s="290"/>
      <c r="AL55" s="290"/>
      <c r="AM55" s="290"/>
      <c r="AN55" s="303"/>
      <c r="AO55" s="302"/>
      <c r="AP55" s="290"/>
      <c r="AQ55" s="290"/>
      <c r="AR55" s="290"/>
      <c r="AS55" s="290"/>
      <c r="AT55" s="290"/>
      <c r="AU55" s="290"/>
      <c r="AV55" s="290"/>
      <c r="AW55" s="303"/>
      <c r="AX55" s="302"/>
      <c r="AY55" s="290"/>
      <c r="AZ55" s="290"/>
      <c r="BA55" s="290"/>
      <c r="BB55" s="290"/>
      <c r="BC55" s="290"/>
      <c r="BD55" s="290"/>
      <c r="BE55" s="290"/>
      <c r="BF55" s="290"/>
      <c r="BG55" s="290"/>
      <c r="BH55" s="303"/>
      <c r="BI55" s="302"/>
      <c r="BJ55" s="290"/>
      <c r="BK55" s="290"/>
      <c r="BL55" s="290"/>
      <c r="BM55" s="290"/>
      <c r="BN55" s="290"/>
      <c r="BO55" s="290"/>
      <c r="BP55" s="290"/>
      <c r="BQ55" s="290"/>
      <c r="BR55" s="290"/>
      <c r="BS55" s="290"/>
      <c r="BT55" s="290"/>
      <c r="BU55" s="290"/>
      <c r="BV55" s="290"/>
      <c r="BW55" s="290"/>
      <c r="BX55" s="290"/>
      <c r="BY55" s="290"/>
      <c r="BZ55" s="290"/>
      <c r="CA55" s="303"/>
      <c r="CB55" s="302"/>
      <c r="CC55" s="290"/>
      <c r="CD55" s="290"/>
      <c r="CE55" s="290"/>
      <c r="CF55" s="290"/>
      <c r="CG55" s="290"/>
      <c r="CH55" s="290"/>
      <c r="CI55" s="290"/>
      <c r="CJ55" s="290"/>
      <c r="CK55" s="290"/>
      <c r="CL55" s="290"/>
      <c r="CM55" s="290"/>
      <c r="CN55" s="290"/>
      <c r="CO55" s="303"/>
      <c r="CP55" s="308" t="s">
        <v>54</v>
      </c>
      <c r="CQ55" s="297"/>
      <c r="CR55" s="297"/>
      <c r="CS55" s="297"/>
      <c r="CT55" s="297"/>
      <c r="CU55" s="297"/>
      <c r="CV55" s="297"/>
      <c r="CW55" s="298"/>
      <c r="CX55" s="358"/>
      <c r="CY55" s="297"/>
      <c r="CZ55" s="297"/>
      <c r="DA55" s="297"/>
      <c r="DB55" s="297"/>
      <c r="DC55" s="297"/>
      <c r="DD55" s="297"/>
      <c r="DE55" s="297"/>
      <c r="DF55" s="297"/>
      <c r="DG55" s="297"/>
      <c r="DH55" s="298"/>
      <c r="DI55" s="358"/>
      <c r="DJ55" s="297"/>
      <c r="DK55" s="297"/>
      <c r="DL55" s="297"/>
      <c r="DM55" s="297"/>
      <c r="DN55" s="297"/>
      <c r="DO55" s="297"/>
      <c r="DP55" s="297"/>
      <c r="DQ55" s="297"/>
      <c r="DR55" s="297"/>
      <c r="DS55" s="298"/>
      <c r="DT55" s="358"/>
      <c r="DU55" s="297"/>
      <c r="DV55" s="297"/>
      <c r="DW55" s="297"/>
      <c r="DX55" s="297"/>
      <c r="DY55" s="297"/>
      <c r="DZ55" s="298"/>
      <c r="EA55" s="358"/>
      <c r="EB55" s="297"/>
      <c r="EC55" s="297"/>
      <c r="ED55" s="297"/>
      <c r="EE55" s="297"/>
      <c r="EF55" s="297"/>
      <c r="EG55" s="297"/>
      <c r="EH55" s="297"/>
      <c r="EI55" s="298"/>
      <c r="EJ55" s="358"/>
      <c r="EK55" s="297"/>
      <c r="EL55" s="297"/>
      <c r="EM55" s="298"/>
      <c r="EN55" s="358"/>
      <c r="EO55" s="297"/>
      <c r="EP55" s="297"/>
      <c r="EQ55" s="297"/>
      <c r="ER55" s="298"/>
    </row>
    <row r="56" spans="1:148" ht="10.75" customHeight="1" x14ac:dyDescent="0.2">
      <c r="A56" s="304"/>
      <c r="B56" s="305"/>
      <c r="C56" s="305"/>
      <c r="D56" s="305"/>
      <c r="E56" s="305"/>
      <c r="F56" s="305"/>
      <c r="G56" s="305"/>
      <c r="H56" s="305"/>
      <c r="I56" s="305"/>
      <c r="J56" s="305"/>
      <c r="K56" s="305"/>
      <c r="L56" s="305"/>
      <c r="M56" s="305"/>
      <c r="N56" s="305"/>
      <c r="O56" s="305"/>
      <c r="P56" s="305"/>
      <c r="Q56" s="305"/>
      <c r="R56" s="305"/>
      <c r="S56" s="305"/>
      <c r="T56" s="305"/>
      <c r="U56" s="305"/>
      <c r="V56" s="305"/>
      <c r="W56" s="306"/>
      <c r="X56" s="379"/>
      <c r="Y56" s="380"/>
      <c r="Z56" s="380"/>
      <c r="AA56" s="380"/>
      <c r="AB56" s="380"/>
      <c r="AC56" s="380"/>
      <c r="AD56" s="381"/>
      <c r="AF56" s="304"/>
      <c r="AG56" s="305"/>
      <c r="AH56" s="305"/>
      <c r="AI56" s="305"/>
      <c r="AJ56" s="305"/>
      <c r="AK56" s="305"/>
      <c r="AL56" s="305"/>
      <c r="AM56" s="305"/>
      <c r="AN56" s="306"/>
      <c r="AO56" s="304"/>
      <c r="AP56" s="305"/>
      <c r="AQ56" s="305"/>
      <c r="AR56" s="305"/>
      <c r="AS56" s="305"/>
      <c r="AT56" s="305"/>
      <c r="AU56" s="305"/>
      <c r="AV56" s="305"/>
      <c r="AW56" s="306"/>
      <c r="AX56" s="304"/>
      <c r="AY56" s="305"/>
      <c r="AZ56" s="305"/>
      <c r="BA56" s="305"/>
      <c r="BB56" s="305"/>
      <c r="BC56" s="305"/>
      <c r="BD56" s="305"/>
      <c r="BE56" s="305"/>
      <c r="BF56" s="305"/>
      <c r="BG56" s="305"/>
      <c r="BH56" s="306"/>
      <c r="BI56" s="304"/>
      <c r="BJ56" s="305"/>
      <c r="BK56" s="305"/>
      <c r="BL56" s="305"/>
      <c r="BM56" s="305"/>
      <c r="BN56" s="305"/>
      <c r="BO56" s="305"/>
      <c r="BP56" s="305"/>
      <c r="BQ56" s="305"/>
      <c r="BR56" s="305"/>
      <c r="BS56" s="305"/>
      <c r="BT56" s="305"/>
      <c r="BU56" s="305"/>
      <c r="BV56" s="305"/>
      <c r="BW56" s="305"/>
      <c r="BX56" s="305"/>
      <c r="BY56" s="305"/>
      <c r="BZ56" s="305"/>
      <c r="CA56" s="306"/>
      <c r="CB56" s="304"/>
      <c r="CC56" s="305"/>
      <c r="CD56" s="305"/>
      <c r="CE56" s="305"/>
      <c r="CF56" s="305"/>
      <c r="CG56" s="305"/>
      <c r="CH56" s="305"/>
      <c r="CI56" s="305"/>
      <c r="CJ56" s="305"/>
      <c r="CK56" s="305"/>
      <c r="CL56" s="305"/>
      <c r="CM56" s="305"/>
      <c r="CN56" s="305"/>
      <c r="CO56" s="306"/>
      <c r="CP56" s="292" t="s">
        <v>55</v>
      </c>
      <c r="CQ56" s="297"/>
      <c r="CR56" s="297"/>
      <c r="CS56" s="297"/>
      <c r="CT56" s="297"/>
      <c r="CU56" s="297"/>
      <c r="CV56" s="297"/>
      <c r="CW56" s="298"/>
      <c r="CX56" s="376">
        <v>0</v>
      </c>
      <c r="CY56" s="297"/>
      <c r="CZ56" s="297"/>
      <c r="DA56" s="297"/>
      <c r="DB56" s="297"/>
      <c r="DC56" s="297"/>
      <c r="DD56" s="297"/>
      <c r="DE56" s="297"/>
      <c r="DF56" s="297"/>
      <c r="DG56" s="297"/>
      <c r="DH56" s="298"/>
      <c r="DI56" s="374"/>
      <c r="DJ56" s="297"/>
      <c r="DK56" s="297"/>
      <c r="DL56" s="297"/>
      <c r="DM56" s="297"/>
      <c r="DN56" s="297"/>
      <c r="DO56" s="297"/>
      <c r="DP56" s="297"/>
      <c r="DQ56" s="297"/>
      <c r="DR56" s="297"/>
      <c r="DS56" s="298"/>
      <c r="DT56" s="374"/>
      <c r="DU56" s="297"/>
      <c r="DV56" s="297"/>
      <c r="DW56" s="297"/>
      <c r="DX56" s="297"/>
      <c r="DY56" s="297"/>
      <c r="DZ56" s="298"/>
      <c r="EA56" s="374"/>
      <c r="EB56" s="297"/>
      <c r="EC56" s="297"/>
      <c r="ED56" s="297"/>
      <c r="EE56" s="297"/>
      <c r="EF56" s="297"/>
      <c r="EG56" s="297"/>
      <c r="EH56" s="297"/>
      <c r="EI56" s="298"/>
      <c r="EJ56" s="374"/>
      <c r="EK56" s="297"/>
      <c r="EL56" s="297"/>
      <c r="EM56" s="298"/>
      <c r="EN56" s="374"/>
      <c r="EO56" s="297"/>
      <c r="EP56" s="297"/>
      <c r="EQ56" s="297"/>
      <c r="ER56" s="298"/>
    </row>
    <row r="57" spans="1:148" ht="14.5" customHeight="1" x14ac:dyDescent="0.2">
      <c r="A57" s="383"/>
      <c r="B57" s="305"/>
      <c r="C57" s="305"/>
      <c r="D57" s="305"/>
      <c r="E57" s="305"/>
      <c r="F57" s="305"/>
      <c r="G57" s="305"/>
      <c r="H57" s="305"/>
      <c r="I57" s="306"/>
      <c r="J57" s="384" t="s">
        <v>76</v>
      </c>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5"/>
      <c r="BI57" s="305"/>
      <c r="BJ57" s="305"/>
      <c r="BK57" s="305"/>
      <c r="BL57" s="305"/>
      <c r="BM57" s="305"/>
      <c r="BN57" s="305"/>
      <c r="BO57" s="305"/>
      <c r="BP57" s="305"/>
      <c r="BQ57" s="305"/>
      <c r="BR57" s="305"/>
      <c r="BS57" s="305"/>
      <c r="BT57" s="305"/>
      <c r="BU57" s="305"/>
      <c r="BV57" s="305"/>
      <c r="BW57" s="305"/>
      <c r="BX57" s="305"/>
      <c r="BY57" s="305"/>
      <c r="BZ57" s="305"/>
      <c r="CA57" s="305"/>
      <c r="CB57" s="305"/>
      <c r="CC57" s="305"/>
      <c r="CD57" s="305"/>
      <c r="CE57" s="305"/>
      <c r="CF57" s="305"/>
      <c r="CG57" s="305"/>
      <c r="CH57" s="305"/>
      <c r="CI57" s="305"/>
      <c r="CJ57" s="305"/>
      <c r="CK57" s="305"/>
      <c r="CL57" s="305"/>
      <c r="CM57" s="305"/>
      <c r="CN57" s="305"/>
      <c r="CO57" s="305"/>
      <c r="CP57" s="305"/>
      <c r="CQ57" s="305"/>
      <c r="CR57" s="305"/>
      <c r="CS57" s="305"/>
      <c r="CT57" s="305"/>
      <c r="CU57" s="305"/>
      <c r="CV57" s="305"/>
      <c r="CW57" s="305"/>
      <c r="CX57" s="305"/>
      <c r="CY57" s="305"/>
      <c r="CZ57" s="305"/>
      <c r="DA57" s="305"/>
      <c r="DB57" s="305"/>
      <c r="DC57" s="305"/>
      <c r="DD57" s="305"/>
      <c r="DE57" s="305"/>
      <c r="DF57" s="305"/>
      <c r="DG57" s="305"/>
      <c r="DH57" s="305"/>
      <c r="DI57" s="305"/>
      <c r="DJ57" s="305"/>
      <c r="DK57" s="305"/>
      <c r="DL57" s="305"/>
      <c r="DM57" s="305"/>
      <c r="DN57" s="305"/>
      <c r="DO57" s="305"/>
      <c r="DP57" s="305"/>
      <c r="DQ57" s="305"/>
      <c r="DR57" s="305"/>
      <c r="DS57" s="305"/>
      <c r="DT57" s="305"/>
      <c r="DU57" s="305"/>
      <c r="DV57" s="305"/>
      <c r="DW57" s="305"/>
      <c r="DX57" s="305"/>
      <c r="DY57" s="305"/>
      <c r="DZ57" s="305"/>
      <c r="EA57" s="305"/>
      <c r="EB57" s="305"/>
      <c r="EC57" s="305"/>
      <c r="ED57" s="305"/>
      <c r="EE57" s="305"/>
      <c r="EF57" s="305"/>
      <c r="EG57" s="305"/>
      <c r="EH57" s="305"/>
      <c r="EI57" s="305"/>
      <c r="EJ57" s="305"/>
      <c r="EK57" s="305"/>
      <c r="EL57" s="305"/>
      <c r="EM57" s="305"/>
      <c r="EN57" s="305"/>
      <c r="EO57" s="305"/>
      <c r="EP57" s="305"/>
      <c r="EQ57" s="305"/>
      <c r="ER57" s="306"/>
    </row>
    <row r="58" spans="1:148" ht="14.5" customHeight="1" x14ac:dyDescent="0.2">
      <c r="A58" s="317" t="s">
        <v>62</v>
      </c>
      <c r="B58" s="297"/>
      <c r="C58" s="297"/>
      <c r="D58" s="297"/>
      <c r="E58" s="297"/>
      <c r="F58" s="297"/>
      <c r="G58" s="297"/>
      <c r="H58" s="297"/>
      <c r="I58" s="298"/>
      <c r="J58" s="31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M58" s="297"/>
      <c r="AN58" s="297"/>
      <c r="AO58" s="297"/>
      <c r="AP58" s="297"/>
      <c r="AQ58" s="297"/>
      <c r="AR58" s="297"/>
      <c r="AS58" s="297"/>
      <c r="AT58" s="297"/>
      <c r="AU58" s="297"/>
      <c r="AV58" s="297"/>
      <c r="AW58" s="297"/>
      <c r="AX58" s="297"/>
      <c r="AY58" s="297"/>
      <c r="AZ58" s="297"/>
      <c r="BA58" s="297"/>
      <c r="BB58" s="297"/>
      <c r="BC58" s="297"/>
      <c r="BD58" s="297"/>
      <c r="BE58" s="297"/>
      <c r="BF58" s="297"/>
      <c r="BG58" s="297"/>
      <c r="BH58" s="297"/>
      <c r="BI58" s="297"/>
      <c r="BJ58" s="297"/>
      <c r="BK58" s="297"/>
      <c r="BL58" s="297"/>
      <c r="BM58" s="297"/>
      <c r="BN58" s="297"/>
      <c r="BO58" s="297"/>
      <c r="BP58" s="297"/>
      <c r="BQ58" s="297"/>
      <c r="BR58" s="297"/>
      <c r="BS58" s="297"/>
      <c r="BT58" s="297"/>
      <c r="BU58" s="297"/>
      <c r="BV58" s="297"/>
      <c r="BW58" s="297"/>
      <c r="BX58" s="297"/>
      <c r="BY58" s="297"/>
      <c r="BZ58" s="297"/>
      <c r="CA58" s="297"/>
      <c r="CB58" s="297"/>
      <c r="CC58" s="297"/>
      <c r="CD58" s="297"/>
      <c r="CE58" s="297"/>
      <c r="CF58" s="297"/>
      <c r="CG58" s="297"/>
      <c r="CH58" s="297"/>
      <c r="CI58" s="297"/>
      <c r="CJ58" s="297"/>
      <c r="CK58" s="297"/>
      <c r="CL58" s="297"/>
      <c r="CM58" s="297"/>
      <c r="CN58" s="297"/>
      <c r="CO58" s="297"/>
      <c r="CP58" s="297"/>
      <c r="CQ58" s="297"/>
      <c r="CR58" s="297"/>
      <c r="CS58" s="297"/>
      <c r="CT58" s="297"/>
      <c r="CU58" s="297"/>
      <c r="CV58" s="297"/>
      <c r="CW58" s="297"/>
      <c r="CX58" s="297"/>
      <c r="CY58" s="297"/>
      <c r="CZ58" s="297"/>
      <c r="DA58" s="297"/>
      <c r="DB58" s="297"/>
      <c r="DC58" s="297"/>
      <c r="DD58" s="297"/>
      <c r="DE58" s="297"/>
      <c r="DF58" s="297"/>
      <c r="DG58" s="297"/>
      <c r="DH58" s="297"/>
      <c r="DI58" s="297"/>
      <c r="DJ58" s="297"/>
      <c r="DK58" s="297"/>
      <c r="DL58" s="297"/>
      <c r="DM58" s="297"/>
      <c r="DN58" s="297"/>
      <c r="DO58" s="297"/>
      <c r="DP58" s="297"/>
      <c r="DQ58" s="297"/>
      <c r="DR58" s="297"/>
      <c r="DS58" s="297"/>
      <c r="DT58" s="297"/>
      <c r="DU58" s="297"/>
      <c r="DV58" s="297"/>
      <c r="DW58" s="297"/>
      <c r="DX58" s="297"/>
      <c r="DY58" s="297"/>
      <c r="DZ58" s="297"/>
      <c r="EA58" s="297"/>
      <c r="EB58" s="297"/>
      <c r="EC58" s="297"/>
      <c r="ED58" s="297"/>
      <c r="EE58" s="297"/>
      <c r="EF58" s="297"/>
      <c r="EG58" s="297"/>
      <c r="EH58" s="297"/>
      <c r="EI58" s="297"/>
      <c r="EJ58" s="297"/>
      <c r="EK58" s="297"/>
      <c r="EL58" s="297"/>
      <c r="EM58" s="297"/>
      <c r="EN58" s="297"/>
      <c r="EO58" s="297"/>
      <c r="EP58" s="297"/>
      <c r="EQ58" s="297"/>
      <c r="ER58" s="298"/>
    </row>
    <row r="59" spans="1:148" ht="25.5" customHeight="1" x14ac:dyDescent="0.2">
      <c r="A59" s="316" t="s">
        <v>41</v>
      </c>
      <c r="B59" s="297"/>
      <c r="C59" s="297"/>
      <c r="D59" s="297"/>
      <c r="E59" s="297"/>
      <c r="F59" s="297"/>
      <c r="G59" s="297"/>
      <c r="H59" s="297"/>
      <c r="I59" s="297"/>
      <c r="J59" s="297"/>
      <c r="K59" s="297"/>
      <c r="L59" s="297"/>
      <c r="M59" s="297"/>
      <c r="N59" s="297"/>
      <c r="O59" s="297"/>
      <c r="P59" s="297"/>
      <c r="Q59" s="297"/>
      <c r="R59" s="297"/>
      <c r="S59" s="297"/>
      <c r="T59" s="297"/>
      <c r="U59" s="297"/>
      <c r="V59" s="297"/>
      <c r="W59" s="298"/>
      <c r="X59" s="316" t="s">
        <v>42</v>
      </c>
      <c r="Y59" s="297"/>
      <c r="Z59" s="297"/>
      <c r="AA59" s="297"/>
      <c r="AB59" s="297"/>
      <c r="AC59" s="297"/>
      <c r="AD59" s="298"/>
      <c r="AF59" s="316" t="s">
        <v>43</v>
      </c>
      <c r="AG59" s="297"/>
      <c r="AH59" s="297"/>
      <c r="AI59" s="297"/>
      <c r="AJ59" s="297"/>
      <c r="AK59" s="297"/>
      <c r="AL59" s="297"/>
      <c r="AM59" s="297"/>
      <c r="AN59" s="298"/>
      <c r="AO59" s="316" t="s">
        <v>44</v>
      </c>
      <c r="AP59" s="297"/>
      <c r="AQ59" s="297"/>
      <c r="AR59" s="297"/>
      <c r="AS59" s="297"/>
      <c r="AT59" s="297"/>
      <c r="AU59" s="297"/>
      <c r="AV59" s="297"/>
      <c r="AW59" s="298"/>
      <c r="AX59" s="316" t="s">
        <v>45</v>
      </c>
      <c r="AY59" s="297"/>
      <c r="AZ59" s="297"/>
      <c r="BA59" s="297"/>
      <c r="BB59" s="297"/>
      <c r="BC59" s="297"/>
      <c r="BD59" s="297"/>
      <c r="BE59" s="297"/>
      <c r="BF59" s="297"/>
      <c r="BG59" s="297"/>
      <c r="BH59" s="298"/>
      <c r="BI59" s="316" t="s">
        <v>63</v>
      </c>
      <c r="BJ59" s="297"/>
      <c r="BK59" s="297"/>
      <c r="BL59" s="297"/>
      <c r="BM59" s="297"/>
      <c r="BN59" s="297"/>
      <c r="BO59" s="297"/>
      <c r="BP59" s="297"/>
      <c r="BQ59" s="297"/>
      <c r="BR59" s="297"/>
      <c r="BS59" s="297"/>
      <c r="BT59" s="297"/>
      <c r="BU59" s="297"/>
      <c r="BV59" s="297"/>
      <c r="BW59" s="297"/>
      <c r="BX59" s="297"/>
      <c r="BY59" s="297"/>
      <c r="BZ59" s="297"/>
      <c r="CA59" s="298"/>
      <c r="CB59" s="316" t="s">
        <v>47</v>
      </c>
      <c r="CC59" s="297"/>
      <c r="CD59" s="297"/>
      <c r="CE59" s="297"/>
      <c r="CF59" s="297"/>
      <c r="CG59" s="297"/>
      <c r="CH59" s="297"/>
      <c r="CI59" s="297"/>
      <c r="CJ59" s="297"/>
      <c r="CK59" s="297"/>
      <c r="CL59" s="297"/>
      <c r="CM59" s="297"/>
      <c r="CN59" s="297"/>
      <c r="CO59" s="298"/>
      <c r="CP59" s="361" t="s">
        <v>6</v>
      </c>
      <c r="CQ59" s="312"/>
      <c r="CR59" s="312"/>
      <c r="CS59" s="312"/>
      <c r="CT59" s="312"/>
      <c r="CU59" s="312"/>
      <c r="CV59" s="312"/>
      <c r="CW59" s="313"/>
      <c r="CX59" s="316">
        <v>2021</v>
      </c>
      <c r="CY59" s="312"/>
      <c r="CZ59" s="312"/>
      <c r="DA59" s="312"/>
      <c r="DB59" s="312"/>
      <c r="DC59" s="312"/>
      <c r="DD59" s="312"/>
      <c r="DE59" s="312"/>
      <c r="DF59" s="312"/>
      <c r="DG59" s="312"/>
      <c r="DH59" s="313"/>
      <c r="DI59" s="316">
        <v>2022</v>
      </c>
      <c r="DJ59" s="312"/>
      <c r="DK59" s="312"/>
      <c r="DL59" s="312"/>
      <c r="DM59" s="312"/>
      <c r="DN59" s="312"/>
      <c r="DO59" s="312"/>
      <c r="DP59" s="312"/>
      <c r="DQ59" s="312"/>
      <c r="DR59" s="312"/>
      <c r="DS59" s="313"/>
      <c r="DT59" s="316">
        <v>2023</v>
      </c>
      <c r="DU59" s="312"/>
      <c r="DV59" s="312"/>
      <c r="DW59" s="312"/>
      <c r="DX59" s="312"/>
      <c r="DY59" s="312"/>
      <c r="DZ59" s="313"/>
      <c r="EA59" s="316">
        <v>2024</v>
      </c>
      <c r="EB59" s="312"/>
      <c r="EC59" s="312"/>
      <c r="ED59" s="312"/>
      <c r="EE59" s="312"/>
      <c r="EF59" s="312"/>
      <c r="EG59" s="312"/>
      <c r="EH59" s="312"/>
      <c r="EI59" s="313"/>
      <c r="EJ59" s="316">
        <v>2025</v>
      </c>
      <c r="EK59" s="312"/>
      <c r="EL59" s="312"/>
      <c r="EM59" s="313"/>
      <c r="EN59" s="316" t="s">
        <v>48</v>
      </c>
      <c r="EO59" s="312"/>
      <c r="EP59" s="312"/>
      <c r="EQ59" s="312"/>
      <c r="ER59" s="313"/>
    </row>
    <row r="60" spans="1:148" ht="10.75" customHeight="1" x14ac:dyDescent="0.2">
      <c r="A60" s="299" t="s">
        <v>77</v>
      </c>
      <c r="B60" s="300"/>
      <c r="C60" s="300"/>
      <c r="D60" s="300"/>
      <c r="E60" s="300"/>
      <c r="F60" s="300"/>
      <c r="G60" s="300"/>
      <c r="H60" s="300"/>
      <c r="I60" s="300"/>
      <c r="J60" s="300"/>
      <c r="K60" s="300"/>
      <c r="L60" s="300"/>
      <c r="M60" s="300"/>
      <c r="N60" s="300"/>
      <c r="O60" s="300"/>
      <c r="P60" s="300"/>
      <c r="Q60" s="300"/>
      <c r="R60" s="300"/>
      <c r="S60" s="300"/>
      <c r="T60" s="300"/>
      <c r="U60" s="300"/>
      <c r="V60" s="300"/>
      <c r="W60" s="301"/>
      <c r="X60" s="353"/>
      <c r="Y60" s="354"/>
      <c r="Z60" s="354"/>
      <c r="AA60" s="354"/>
      <c r="AB60" s="354"/>
      <c r="AC60" s="354"/>
      <c r="AD60" s="355"/>
      <c r="AF60" s="358" t="s">
        <v>50</v>
      </c>
      <c r="AG60" s="300"/>
      <c r="AH60" s="300"/>
      <c r="AI60" s="300"/>
      <c r="AJ60" s="300"/>
      <c r="AK60" s="300"/>
      <c r="AL60" s="300"/>
      <c r="AM60" s="300"/>
      <c r="AN60" s="301"/>
      <c r="AO60" s="382">
        <v>1</v>
      </c>
      <c r="AP60" s="300"/>
      <c r="AQ60" s="300"/>
      <c r="AR60" s="300"/>
      <c r="AS60" s="300"/>
      <c r="AT60" s="300"/>
      <c r="AU60" s="300"/>
      <c r="AV60" s="300"/>
      <c r="AW60" s="301"/>
      <c r="AX60" s="358">
        <v>2019</v>
      </c>
      <c r="AY60" s="300"/>
      <c r="AZ60" s="300"/>
      <c r="BA60" s="300"/>
      <c r="BB60" s="300"/>
      <c r="BC60" s="300"/>
      <c r="BD60" s="300"/>
      <c r="BE60" s="300"/>
      <c r="BF60" s="300"/>
      <c r="BG60" s="300"/>
      <c r="BH60" s="301"/>
      <c r="BI60" s="296" t="s">
        <v>78</v>
      </c>
      <c r="BJ60" s="300"/>
      <c r="BK60" s="300"/>
      <c r="BL60" s="300"/>
      <c r="BM60" s="300"/>
      <c r="BN60" s="300"/>
      <c r="BO60" s="300"/>
      <c r="BP60" s="300"/>
      <c r="BQ60" s="300"/>
      <c r="BR60" s="300"/>
      <c r="BS60" s="300"/>
      <c r="BT60" s="300"/>
      <c r="BU60" s="300"/>
      <c r="BV60" s="300"/>
      <c r="BW60" s="300"/>
      <c r="BX60" s="300"/>
      <c r="BY60" s="300"/>
      <c r="BZ60" s="300"/>
      <c r="CA60" s="301"/>
      <c r="CB60" s="296" t="s">
        <v>79</v>
      </c>
      <c r="CC60" s="300"/>
      <c r="CD60" s="300"/>
      <c r="CE60" s="300"/>
      <c r="CF60" s="300"/>
      <c r="CG60" s="300"/>
      <c r="CH60" s="300"/>
      <c r="CI60" s="300"/>
      <c r="CJ60" s="300"/>
      <c r="CK60" s="300"/>
      <c r="CL60" s="300"/>
      <c r="CM60" s="300"/>
      <c r="CN60" s="300"/>
      <c r="CO60" s="301"/>
      <c r="CP60" s="310" t="s">
        <v>53</v>
      </c>
      <c r="CQ60" s="297"/>
      <c r="CR60" s="297"/>
      <c r="CS60" s="297"/>
      <c r="CT60" s="297"/>
      <c r="CU60" s="297"/>
      <c r="CV60" s="297"/>
      <c r="CW60" s="298"/>
      <c r="CX60" s="375">
        <v>1</v>
      </c>
      <c r="CY60" s="297"/>
      <c r="CZ60" s="297"/>
      <c r="DA60" s="297"/>
      <c r="DB60" s="297"/>
      <c r="DC60" s="297"/>
      <c r="DD60" s="297"/>
      <c r="DE60" s="297"/>
      <c r="DF60" s="297"/>
      <c r="DG60" s="297"/>
      <c r="DH60" s="298"/>
      <c r="DI60" s="375">
        <v>10</v>
      </c>
      <c r="DJ60" s="297"/>
      <c r="DK60" s="297"/>
      <c r="DL60" s="297"/>
      <c r="DM60" s="297"/>
      <c r="DN60" s="297"/>
      <c r="DO60" s="297"/>
      <c r="DP60" s="297"/>
      <c r="DQ60" s="297"/>
      <c r="DR60" s="297"/>
      <c r="DS60" s="298"/>
      <c r="DT60" s="375">
        <v>20</v>
      </c>
      <c r="DU60" s="297"/>
      <c r="DV60" s="297"/>
      <c r="DW60" s="297"/>
      <c r="DX60" s="297"/>
      <c r="DY60" s="297"/>
      <c r="DZ60" s="298"/>
      <c r="EA60" s="375">
        <v>40</v>
      </c>
      <c r="EB60" s="297"/>
      <c r="EC60" s="297"/>
      <c r="ED60" s="297"/>
      <c r="EE60" s="297"/>
      <c r="EF60" s="297"/>
      <c r="EG60" s="297"/>
      <c r="EH60" s="297"/>
      <c r="EI60" s="298"/>
      <c r="EJ60" s="375">
        <v>60</v>
      </c>
      <c r="EK60" s="297"/>
      <c r="EL60" s="297"/>
      <c r="EM60" s="298"/>
      <c r="EN60" s="375">
        <v>60</v>
      </c>
      <c r="EO60" s="297"/>
      <c r="EP60" s="297"/>
      <c r="EQ60" s="297"/>
      <c r="ER60" s="298"/>
    </row>
    <row r="61" spans="1:148" ht="10.75" customHeight="1" x14ac:dyDescent="0.2">
      <c r="A61" s="302"/>
      <c r="B61" s="290"/>
      <c r="C61" s="290"/>
      <c r="D61" s="290"/>
      <c r="E61" s="290"/>
      <c r="F61" s="290"/>
      <c r="G61" s="290"/>
      <c r="H61" s="290"/>
      <c r="I61" s="290"/>
      <c r="J61" s="290"/>
      <c r="K61" s="290"/>
      <c r="L61" s="290"/>
      <c r="M61" s="290"/>
      <c r="N61" s="290"/>
      <c r="O61" s="290"/>
      <c r="P61" s="290"/>
      <c r="Q61" s="290"/>
      <c r="R61" s="290"/>
      <c r="S61" s="290"/>
      <c r="T61" s="290"/>
      <c r="U61" s="290"/>
      <c r="V61" s="290"/>
      <c r="W61" s="303"/>
      <c r="X61" s="377"/>
      <c r="Y61" s="290"/>
      <c r="Z61" s="290"/>
      <c r="AA61" s="290"/>
      <c r="AB61" s="290"/>
      <c r="AC61" s="290"/>
      <c r="AD61" s="378"/>
      <c r="AF61" s="302"/>
      <c r="AG61" s="290"/>
      <c r="AH61" s="290"/>
      <c r="AI61" s="290"/>
      <c r="AJ61" s="290"/>
      <c r="AK61" s="290"/>
      <c r="AL61" s="290"/>
      <c r="AM61" s="290"/>
      <c r="AN61" s="303"/>
      <c r="AO61" s="302"/>
      <c r="AP61" s="290"/>
      <c r="AQ61" s="290"/>
      <c r="AR61" s="290"/>
      <c r="AS61" s="290"/>
      <c r="AT61" s="290"/>
      <c r="AU61" s="290"/>
      <c r="AV61" s="290"/>
      <c r="AW61" s="303"/>
      <c r="AX61" s="302"/>
      <c r="AY61" s="290"/>
      <c r="AZ61" s="290"/>
      <c r="BA61" s="290"/>
      <c r="BB61" s="290"/>
      <c r="BC61" s="290"/>
      <c r="BD61" s="290"/>
      <c r="BE61" s="290"/>
      <c r="BF61" s="290"/>
      <c r="BG61" s="290"/>
      <c r="BH61" s="303"/>
      <c r="BI61" s="302"/>
      <c r="BJ61" s="290"/>
      <c r="BK61" s="290"/>
      <c r="BL61" s="290"/>
      <c r="BM61" s="290"/>
      <c r="BN61" s="290"/>
      <c r="BO61" s="290"/>
      <c r="BP61" s="290"/>
      <c r="BQ61" s="290"/>
      <c r="BR61" s="290"/>
      <c r="BS61" s="290"/>
      <c r="BT61" s="290"/>
      <c r="BU61" s="290"/>
      <c r="BV61" s="290"/>
      <c r="BW61" s="290"/>
      <c r="BX61" s="290"/>
      <c r="BY61" s="290"/>
      <c r="BZ61" s="290"/>
      <c r="CA61" s="303"/>
      <c r="CB61" s="302"/>
      <c r="CC61" s="290"/>
      <c r="CD61" s="290"/>
      <c r="CE61" s="290"/>
      <c r="CF61" s="290"/>
      <c r="CG61" s="290"/>
      <c r="CH61" s="290"/>
      <c r="CI61" s="290"/>
      <c r="CJ61" s="290"/>
      <c r="CK61" s="290"/>
      <c r="CL61" s="290"/>
      <c r="CM61" s="290"/>
      <c r="CN61" s="290"/>
      <c r="CO61" s="303"/>
      <c r="CP61" s="308" t="s">
        <v>54</v>
      </c>
      <c r="CQ61" s="297"/>
      <c r="CR61" s="297"/>
      <c r="CS61" s="297"/>
      <c r="CT61" s="297"/>
      <c r="CU61" s="297"/>
      <c r="CV61" s="297"/>
      <c r="CW61" s="298"/>
      <c r="CX61" s="358"/>
      <c r="CY61" s="297"/>
      <c r="CZ61" s="297"/>
      <c r="DA61" s="297"/>
      <c r="DB61" s="297"/>
      <c r="DC61" s="297"/>
      <c r="DD61" s="297"/>
      <c r="DE61" s="297"/>
      <c r="DF61" s="297"/>
      <c r="DG61" s="297"/>
      <c r="DH61" s="298"/>
      <c r="DI61" s="358"/>
      <c r="DJ61" s="297"/>
      <c r="DK61" s="297"/>
      <c r="DL61" s="297"/>
      <c r="DM61" s="297"/>
      <c r="DN61" s="297"/>
      <c r="DO61" s="297"/>
      <c r="DP61" s="297"/>
      <c r="DQ61" s="297"/>
      <c r="DR61" s="297"/>
      <c r="DS61" s="298"/>
      <c r="DT61" s="358"/>
      <c r="DU61" s="297"/>
      <c r="DV61" s="297"/>
      <c r="DW61" s="297"/>
      <c r="DX61" s="297"/>
      <c r="DY61" s="297"/>
      <c r="DZ61" s="298"/>
      <c r="EA61" s="358"/>
      <c r="EB61" s="297"/>
      <c r="EC61" s="297"/>
      <c r="ED61" s="297"/>
      <c r="EE61" s="297"/>
      <c r="EF61" s="297"/>
      <c r="EG61" s="297"/>
      <c r="EH61" s="297"/>
      <c r="EI61" s="298"/>
      <c r="EJ61" s="358"/>
      <c r="EK61" s="297"/>
      <c r="EL61" s="297"/>
      <c r="EM61" s="298"/>
      <c r="EN61" s="358"/>
      <c r="EO61" s="297"/>
      <c r="EP61" s="297"/>
      <c r="EQ61" s="297"/>
      <c r="ER61" s="298"/>
    </row>
    <row r="62" spans="1:148" ht="10.75" customHeight="1" x14ac:dyDescent="0.2">
      <c r="A62" s="304"/>
      <c r="B62" s="305"/>
      <c r="C62" s="305"/>
      <c r="D62" s="305"/>
      <c r="E62" s="305"/>
      <c r="F62" s="305"/>
      <c r="G62" s="305"/>
      <c r="H62" s="305"/>
      <c r="I62" s="305"/>
      <c r="J62" s="305"/>
      <c r="K62" s="305"/>
      <c r="L62" s="305"/>
      <c r="M62" s="305"/>
      <c r="N62" s="305"/>
      <c r="O62" s="305"/>
      <c r="P62" s="305"/>
      <c r="Q62" s="305"/>
      <c r="R62" s="305"/>
      <c r="S62" s="305"/>
      <c r="T62" s="305"/>
      <c r="U62" s="305"/>
      <c r="V62" s="305"/>
      <c r="W62" s="306"/>
      <c r="X62" s="379"/>
      <c r="Y62" s="380"/>
      <c r="Z62" s="380"/>
      <c r="AA62" s="380"/>
      <c r="AB62" s="380"/>
      <c r="AC62" s="380"/>
      <c r="AD62" s="381"/>
      <c r="AF62" s="304"/>
      <c r="AG62" s="305"/>
      <c r="AH62" s="305"/>
      <c r="AI62" s="305"/>
      <c r="AJ62" s="305"/>
      <c r="AK62" s="305"/>
      <c r="AL62" s="305"/>
      <c r="AM62" s="305"/>
      <c r="AN62" s="306"/>
      <c r="AO62" s="304"/>
      <c r="AP62" s="305"/>
      <c r="AQ62" s="305"/>
      <c r="AR62" s="305"/>
      <c r="AS62" s="305"/>
      <c r="AT62" s="305"/>
      <c r="AU62" s="305"/>
      <c r="AV62" s="305"/>
      <c r="AW62" s="306"/>
      <c r="AX62" s="304"/>
      <c r="AY62" s="305"/>
      <c r="AZ62" s="305"/>
      <c r="BA62" s="305"/>
      <c r="BB62" s="305"/>
      <c r="BC62" s="305"/>
      <c r="BD62" s="305"/>
      <c r="BE62" s="305"/>
      <c r="BF62" s="305"/>
      <c r="BG62" s="305"/>
      <c r="BH62" s="306"/>
      <c r="BI62" s="304"/>
      <c r="BJ62" s="305"/>
      <c r="BK62" s="305"/>
      <c r="BL62" s="305"/>
      <c r="BM62" s="305"/>
      <c r="BN62" s="305"/>
      <c r="BO62" s="305"/>
      <c r="BP62" s="305"/>
      <c r="BQ62" s="305"/>
      <c r="BR62" s="305"/>
      <c r="BS62" s="305"/>
      <c r="BT62" s="305"/>
      <c r="BU62" s="305"/>
      <c r="BV62" s="305"/>
      <c r="BW62" s="305"/>
      <c r="BX62" s="305"/>
      <c r="BY62" s="305"/>
      <c r="BZ62" s="305"/>
      <c r="CA62" s="306"/>
      <c r="CB62" s="304"/>
      <c r="CC62" s="305"/>
      <c r="CD62" s="305"/>
      <c r="CE62" s="305"/>
      <c r="CF62" s="305"/>
      <c r="CG62" s="305"/>
      <c r="CH62" s="305"/>
      <c r="CI62" s="305"/>
      <c r="CJ62" s="305"/>
      <c r="CK62" s="305"/>
      <c r="CL62" s="305"/>
      <c r="CM62" s="305"/>
      <c r="CN62" s="305"/>
      <c r="CO62" s="306"/>
      <c r="CP62" s="292" t="s">
        <v>55</v>
      </c>
      <c r="CQ62" s="297"/>
      <c r="CR62" s="297"/>
      <c r="CS62" s="297"/>
      <c r="CT62" s="297"/>
      <c r="CU62" s="297"/>
      <c r="CV62" s="297"/>
      <c r="CW62" s="298"/>
      <c r="CX62" s="376">
        <v>0</v>
      </c>
      <c r="CY62" s="297"/>
      <c r="CZ62" s="297"/>
      <c r="DA62" s="297"/>
      <c r="DB62" s="297"/>
      <c r="DC62" s="297"/>
      <c r="DD62" s="297"/>
      <c r="DE62" s="297"/>
      <c r="DF62" s="297"/>
      <c r="DG62" s="297"/>
      <c r="DH62" s="298"/>
      <c r="DI62" s="374"/>
      <c r="DJ62" s="297"/>
      <c r="DK62" s="297"/>
      <c r="DL62" s="297"/>
      <c r="DM62" s="297"/>
      <c r="DN62" s="297"/>
      <c r="DO62" s="297"/>
      <c r="DP62" s="297"/>
      <c r="DQ62" s="297"/>
      <c r="DR62" s="297"/>
      <c r="DS62" s="298"/>
      <c r="DT62" s="374"/>
      <c r="DU62" s="297"/>
      <c r="DV62" s="297"/>
      <c r="DW62" s="297"/>
      <c r="DX62" s="297"/>
      <c r="DY62" s="297"/>
      <c r="DZ62" s="298"/>
      <c r="EA62" s="374"/>
      <c r="EB62" s="297"/>
      <c r="EC62" s="297"/>
      <c r="ED62" s="297"/>
      <c r="EE62" s="297"/>
      <c r="EF62" s="297"/>
      <c r="EG62" s="297"/>
      <c r="EH62" s="297"/>
      <c r="EI62" s="298"/>
      <c r="EJ62" s="374"/>
      <c r="EK62" s="297"/>
      <c r="EL62" s="297"/>
      <c r="EM62" s="298"/>
      <c r="EN62" s="374"/>
      <c r="EO62" s="297"/>
      <c r="EP62" s="297"/>
      <c r="EQ62" s="297"/>
      <c r="ER62" s="298"/>
    </row>
    <row r="63" spans="1:148" ht="0" hidden="1" customHeight="1" x14ac:dyDescent="0.2"/>
    <row r="64" spans="1:148" ht="10.75" customHeight="1" x14ac:dyDescent="0.2">
      <c r="A64" s="299" t="s">
        <v>80</v>
      </c>
      <c r="B64" s="300"/>
      <c r="C64" s="300"/>
      <c r="D64" s="300"/>
      <c r="E64" s="300"/>
      <c r="F64" s="300"/>
      <c r="G64" s="300"/>
      <c r="H64" s="300"/>
      <c r="I64" s="300"/>
      <c r="J64" s="300"/>
      <c r="K64" s="300"/>
      <c r="L64" s="300"/>
      <c r="M64" s="300"/>
      <c r="N64" s="300"/>
      <c r="O64" s="300"/>
      <c r="P64" s="300"/>
      <c r="Q64" s="300"/>
      <c r="R64" s="300"/>
      <c r="S64" s="300"/>
      <c r="T64" s="300"/>
      <c r="U64" s="300"/>
      <c r="V64" s="300"/>
      <c r="W64" s="301"/>
      <c r="X64" s="353"/>
      <c r="Y64" s="354"/>
      <c r="Z64" s="354"/>
      <c r="AA64" s="354"/>
      <c r="AB64" s="354"/>
      <c r="AC64" s="354"/>
      <c r="AD64" s="355"/>
      <c r="AF64" s="358" t="s">
        <v>50</v>
      </c>
      <c r="AG64" s="300"/>
      <c r="AH64" s="300"/>
      <c r="AI64" s="300"/>
      <c r="AJ64" s="300"/>
      <c r="AK64" s="300"/>
      <c r="AL64" s="300"/>
      <c r="AM64" s="300"/>
      <c r="AN64" s="301"/>
      <c r="AO64" s="382">
        <v>5</v>
      </c>
      <c r="AP64" s="300"/>
      <c r="AQ64" s="300"/>
      <c r="AR64" s="300"/>
      <c r="AS64" s="300"/>
      <c r="AT64" s="300"/>
      <c r="AU64" s="300"/>
      <c r="AV64" s="300"/>
      <c r="AW64" s="301"/>
      <c r="AX64" s="358">
        <v>2019</v>
      </c>
      <c r="AY64" s="300"/>
      <c r="AZ64" s="300"/>
      <c r="BA64" s="300"/>
      <c r="BB64" s="300"/>
      <c r="BC64" s="300"/>
      <c r="BD64" s="300"/>
      <c r="BE64" s="300"/>
      <c r="BF64" s="300"/>
      <c r="BG64" s="300"/>
      <c r="BH64" s="301"/>
      <c r="BI64" s="296" t="s">
        <v>81</v>
      </c>
      <c r="BJ64" s="300"/>
      <c r="BK64" s="300"/>
      <c r="BL64" s="300"/>
      <c r="BM64" s="300"/>
      <c r="BN64" s="300"/>
      <c r="BO64" s="300"/>
      <c r="BP64" s="300"/>
      <c r="BQ64" s="300"/>
      <c r="BR64" s="300"/>
      <c r="BS64" s="300"/>
      <c r="BT64" s="300"/>
      <c r="BU64" s="300"/>
      <c r="BV64" s="300"/>
      <c r="BW64" s="300"/>
      <c r="BX64" s="300"/>
      <c r="BY64" s="300"/>
      <c r="BZ64" s="300"/>
      <c r="CA64" s="301"/>
      <c r="CB64" s="296" t="s">
        <v>82</v>
      </c>
      <c r="CC64" s="300"/>
      <c r="CD64" s="300"/>
      <c r="CE64" s="300"/>
      <c r="CF64" s="300"/>
      <c r="CG64" s="300"/>
      <c r="CH64" s="300"/>
      <c r="CI64" s="300"/>
      <c r="CJ64" s="300"/>
      <c r="CK64" s="300"/>
      <c r="CL64" s="300"/>
      <c r="CM64" s="300"/>
      <c r="CN64" s="300"/>
      <c r="CO64" s="301"/>
      <c r="CP64" s="310" t="s">
        <v>53</v>
      </c>
      <c r="CQ64" s="297"/>
      <c r="CR64" s="297"/>
      <c r="CS64" s="297"/>
      <c r="CT64" s="297"/>
      <c r="CU64" s="297"/>
      <c r="CV64" s="297"/>
      <c r="CW64" s="298"/>
      <c r="CX64" s="375">
        <v>5</v>
      </c>
      <c r="CY64" s="297"/>
      <c r="CZ64" s="297"/>
      <c r="DA64" s="297"/>
      <c r="DB64" s="297"/>
      <c r="DC64" s="297"/>
      <c r="DD64" s="297"/>
      <c r="DE64" s="297"/>
      <c r="DF64" s="297"/>
      <c r="DG64" s="297"/>
      <c r="DH64" s="298"/>
      <c r="DI64" s="375">
        <v>5</v>
      </c>
      <c r="DJ64" s="297"/>
      <c r="DK64" s="297"/>
      <c r="DL64" s="297"/>
      <c r="DM64" s="297"/>
      <c r="DN64" s="297"/>
      <c r="DO64" s="297"/>
      <c r="DP64" s="297"/>
      <c r="DQ64" s="297"/>
      <c r="DR64" s="297"/>
      <c r="DS64" s="298"/>
      <c r="DT64" s="375">
        <v>10</v>
      </c>
      <c r="DU64" s="297"/>
      <c r="DV64" s="297"/>
      <c r="DW64" s="297"/>
      <c r="DX64" s="297"/>
      <c r="DY64" s="297"/>
      <c r="DZ64" s="298"/>
      <c r="EA64" s="375">
        <v>15</v>
      </c>
      <c r="EB64" s="297"/>
      <c r="EC64" s="297"/>
      <c r="ED64" s="297"/>
      <c r="EE64" s="297"/>
      <c r="EF64" s="297"/>
      <c r="EG64" s="297"/>
      <c r="EH64" s="297"/>
      <c r="EI64" s="298"/>
      <c r="EJ64" s="375">
        <v>20</v>
      </c>
      <c r="EK64" s="297"/>
      <c r="EL64" s="297"/>
      <c r="EM64" s="298"/>
      <c r="EN64" s="375">
        <v>20</v>
      </c>
      <c r="EO64" s="297"/>
      <c r="EP64" s="297"/>
      <c r="EQ64" s="297"/>
      <c r="ER64" s="298"/>
    </row>
    <row r="65" spans="1:157" ht="10.75" customHeight="1" x14ac:dyDescent="0.2">
      <c r="A65" s="302"/>
      <c r="B65" s="290"/>
      <c r="C65" s="290"/>
      <c r="D65" s="290"/>
      <c r="E65" s="290"/>
      <c r="F65" s="290"/>
      <c r="G65" s="290"/>
      <c r="H65" s="290"/>
      <c r="I65" s="290"/>
      <c r="J65" s="290"/>
      <c r="K65" s="290"/>
      <c r="L65" s="290"/>
      <c r="M65" s="290"/>
      <c r="N65" s="290"/>
      <c r="O65" s="290"/>
      <c r="P65" s="290"/>
      <c r="Q65" s="290"/>
      <c r="R65" s="290"/>
      <c r="S65" s="290"/>
      <c r="T65" s="290"/>
      <c r="U65" s="290"/>
      <c r="V65" s="290"/>
      <c r="W65" s="303"/>
      <c r="X65" s="377"/>
      <c r="Y65" s="290"/>
      <c r="Z65" s="290"/>
      <c r="AA65" s="290"/>
      <c r="AB65" s="290"/>
      <c r="AC65" s="290"/>
      <c r="AD65" s="378"/>
      <c r="AF65" s="302"/>
      <c r="AG65" s="290"/>
      <c r="AH65" s="290"/>
      <c r="AI65" s="290"/>
      <c r="AJ65" s="290"/>
      <c r="AK65" s="290"/>
      <c r="AL65" s="290"/>
      <c r="AM65" s="290"/>
      <c r="AN65" s="303"/>
      <c r="AO65" s="302"/>
      <c r="AP65" s="290"/>
      <c r="AQ65" s="290"/>
      <c r="AR65" s="290"/>
      <c r="AS65" s="290"/>
      <c r="AT65" s="290"/>
      <c r="AU65" s="290"/>
      <c r="AV65" s="290"/>
      <c r="AW65" s="303"/>
      <c r="AX65" s="302"/>
      <c r="AY65" s="290"/>
      <c r="AZ65" s="290"/>
      <c r="BA65" s="290"/>
      <c r="BB65" s="290"/>
      <c r="BC65" s="290"/>
      <c r="BD65" s="290"/>
      <c r="BE65" s="290"/>
      <c r="BF65" s="290"/>
      <c r="BG65" s="290"/>
      <c r="BH65" s="303"/>
      <c r="BI65" s="302"/>
      <c r="BJ65" s="290"/>
      <c r="BK65" s="290"/>
      <c r="BL65" s="290"/>
      <c r="BM65" s="290"/>
      <c r="BN65" s="290"/>
      <c r="BO65" s="290"/>
      <c r="BP65" s="290"/>
      <c r="BQ65" s="290"/>
      <c r="BR65" s="290"/>
      <c r="BS65" s="290"/>
      <c r="BT65" s="290"/>
      <c r="BU65" s="290"/>
      <c r="BV65" s="290"/>
      <c r="BW65" s="290"/>
      <c r="BX65" s="290"/>
      <c r="BY65" s="290"/>
      <c r="BZ65" s="290"/>
      <c r="CA65" s="303"/>
      <c r="CB65" s="302"/>
      <c r="CC65" s="290"/>
      <c r="CD65" s="290"/>
      <c r="CE65" s="290"/>
      <c r="CF65" s="290"/>
      <c r="CG65" s="290"/>
      <c r="CH65" s="290"/>
      <c r="CI65" s="290"/>
      <c r="CJ65" s="290"/>
      <c r="CK65" s="290"/>
      <c r="CL65" s="290"/>
      <c r="CM65" s="290"/>
      <c r="CN65" s="290"/>
      <c r="CO65" s="303"/>
      <c r="CP65" s="308" t="s">
        <v>54</v>
      </c>
      <c r="CQ65" s="297"/>
      <c r="CR65" s="297"/>
      <c r="CS65" s="297"/>
      <c r="CT65" s="297"/>
      <c r="CU65" s="297"/>
      <c r="CV65" s="297"/>
      <c r="CW65" s="298"/>
      <c r="CX65" s="358"/>
      <c r="CY65" s="297"/>
      <c r="CZ65" s="297"/>
      <c r="DA65" s="297"/>
      <c r="DB65" s="297"/>
      <c r="DC65" s="297"/>
      <c r="DD65" s="297"/>
      <c r="DE65" s="297"/>
      <c r="DF65" s="297"/>
      <c r="DG65" s="297"/>
      <c r="DH65" s="298"/>
      <c r="DI65" s="358"/>
      <c r="DJ65" s="297"/>
      <c r="DK65" s="297"/>
      <c r="DL65" s="297"/>
      <c r="DM65" s="297"/>
      <c r="DN65" s="297"/>
      <c r="DO65" s="297"/>
      <c r="DP65" s="297"/>
      <c r="DQ65" s="297"/>
      <c r="DR65" s="297"/>
      <c r="DS65" s="298"/>
      <c r="DT65" s="358"/>
      <c r="DU65" s="297"/>
      <c r="DV65" s="297"/>
      <c r="DW65" s="297"/>
      <c r="DX65" s="297"/>
      <c r="DY65" s="297"/>
      <c r="DZ65" s="298"/>
      <c r="EA65" s="358"/>
      <c r="EB65" s="297"/>
      <c r="EC65" s="297"/>
      <c r="ED65" s="297"/>
      <c r="EE65" s="297"/>
      <c r="EF65" s="297"/>
      <c r="EG65" s="297"/>
      <c r="EH65" s="297"/>
      <c r="EI65" s="298"/>
      <c r="EJ65" s="358"/>
      <c r="EK65" s="297"/>
      <c r="EL65" s="297"/>
      <c r="EM65" s="298"/>
      <c r="EN65" s="358"/>
      <c r="EO65" s="297"/>
      <c r="EP65" s="297"/>
      <c r="EQ65" s="297"/>
      <c r="ER65" s="298"/>
    </row>
    <row r="66" spans="1:157" ht="10.75" customHeight="1" x14ac:dyDescent="0.2">
      <c r="A66" s="304"/>
      <c r="B66" s="305"/>
      <c r="C66" s="305"/>
      <c r="D66" s="305"/>
      <c r="E66" s="305"/>
      <c r="F66" s="305"/>
      <c r="G66" s="305"/>
      <c r="H66" s="305"/>
      <c r="I66" s="305"/>
      <c r="J66" s="305"/>
      <c r="K66" s="305"/>
      <c r="L66" s="305"/>
      <c r="M66" s="305"/>
      <c r="N66" s="305"/>
      <c r="O66" s="305"/>
      <c r="P66" s="305"/>
      <c r="Q66" s="305"/>
      <c r="R66" s="305"/>
      <c r="S66" s="305"/>
      <c r="T66" s="305"/>
      <c r="U66" s="305"/>
      <c r="V66" s="305"/>
      <c r="W66" s="306"/>
      <c r="X66" s="379"/>
      <c r="Y66" s="380"/>
      <c r="Z66" s="380"/>
      <c r="AA66" s="380"/>
      <c r="AB66" s="380"/>
      <c r="AC66" s="380"/>
      <c r="AD66" s="381"/>
      <c r="AF66" s="304"/>
      <c r="AG66" s="305"/>
      <c r="AH66" s="305"/>
      <c r="AI66" s="305"/>
      <c r="AJ66" s="305"/>
      <c r="AK66" s="305"/>
      <c r="AL66" s="305"/>
      <c r="AM66" s="305"/>
      <c r="AN66" s="306"/>
      <c r="AO66" s="304"/>
      <c r="AP66" s="305"/>
      <c r="AQ66" s="305"/>
      <c r="AR66" s="305"/>
      <c r="AS66" s="305"/>
      <c r="AT66" s="305"/>
      <c r="AU66" s="305"/>
      <c r="AV66" s="305"/>
      <c r="AW66" s="306"/>
      <c r="AX66" s="304"/>
      <c r="AY66" s="305"/>
      <c r="AZ66" s="305"/>
      <c r="BA66" s="305"/>
      <c r="BB66" s="305"/>
      <c r="BC66" s="305"/>
      <c r="BD66" s="305"/>
      <c r="BE66" s="305"/>
      <c r="BF66" s="305"/>
      <c r="BG66" s="305"/>
      <c r="BH66" s="306"/>
      <c r="BI66" s="304"/>
      <c r="BJ66" s="305"/>
      <c r="BK66" s="305"/>
      <c r="BL66" s="305"/>
      <c r="BM66" s="305"/>
      <c r="BN66" s="305"/>
      <c r="BO66" s="305"/>
      <c r="BP66" s="305"/>
      <c r="BQ66" s="305"/>
      <c r="BR66" s="305"/>
      <c r="BS66" s="305"/>
      <c r="BT66" s="305"/>
      <c r="BU66" s="305"/>
      <c r="BV66" s="305"/>
      <c r="BW66" s="305"/>
      <c r="BX66" s="305"/>
      <c r="BY66" s="305"/>
      <c r="BZ66" s="305"/>
      <c r="CA66" s="306"/>
      <c r="CB66" s="304"/>
      <c r="CC66" s="305"/>
      <c r="CD66" s="305"/>
      <c r="CE66" s="305"/>
      <c r="CF66" s="305"/>
      <c r="CG66" s="305"/>
      <c r="CH66" s="305"/>
      <c r="CI66" s="305"/>
      <c r="CJ66" s="305"/>
      <c r="CK66" s="305"/>
      <c r="CL66" s="305"/>
      <c r="CM66" s="305"/>
      <c r="CN66" s="305"/>
      <c r="CO66" s="306"/>
      <c r="CP66" s="292" t="s">
        <v>55</v>
      </c>
      <c r="CQ66" s="297"/>
      <c r="CR66" s="297"/>
      <c r="CS66" s="297"/>
      <c r="CT66" s="297"/>
      <c r="CU66" s="297"/>
      <c r="CV66" s="297"/>
      <c r="CW66" s="298"/>
      <c r="CX66" s="376">
        <v>0</v>
      </c>
      <c r="CY66" s="297"/>
      <c r="CZ66" s="297"/>
      <c r="DA66" s="297"/>
      <c r="DB66" s="297"/>
      <c r="DC66" s="297"/>
      <c r="DD66" s="297"/>
      <c r="DE66" s="297"/>
      <c r="DF66" s="297"/>
      <c r="DG66" s="297"/>
      <c r="DH66" s="298"/>
      <c r="DI66" s="374"/>
      <c r="DJ66" s="297"/>
      <c r="DK66" s="297"/>
      <c r="DL66" s="297"/>
      <c r="DM66" s="297"/>
      <c r="DN66" s="297"/>
      <c r="DO66" s="297"/>
      <c r="DP66" s="297"/>
      <c r="DQ66" s="297"/>
      <c r="DR66" s="297"/>
      <c r="DS66" s="298"/>
      <c r="DT66" s="374"/>
      <c r="DU66" s="297"/>
      <c r="DV66" s="297"/>
      <c r="DW66" s="297"/>
      <c r="DX66" s="297"/>
      <c r="DY66" s="297"/>
      <c r="DZ66" s="298"/>
      <c r="EA66" s="374"/>
      <c r="EB66" s="297"/>
      <c r="EC66" s="297"/>
      <c r="ED66" s="297"/>
      <c r="EE66" s="297"/>
      <c r="EF66" s="297"/>
      <c r="EG66" s="297"/>
      <c r="EH66" s="297"/>
      <c r="EI66" s="298"/>
      <c r="EJ66" s="374"/>
      <c r="EK66" s="297"/>
      <c r="EL66" s="297"/>
      <c r="EM66" s="298"/>
      <c r="EN66" s="374"/>
      <c r="EO66" s="297"/>
      <c r="EP66" s="297"/>
      <c r="EQ66" s="297"/>
      <c r="ER66" s="298"/>
    </row>
    <row r="67" spans="1:157" ht="0" hidden="1" customHeight="1" x14ac:dyDescent="0.2">
      <c r="A67" s="349" t="s">
        <v>6</v>
      </c>
      <c r="B67" s="290"/>
      <c r="C67" s="290"/>
      <c r="D67" s="290"/>
      <c r="E67" s="290"/>
      <c r="F67" s="290"/>
      <c r="G67" s="290"/>
      <c r="H67" s="290"/>
      <c r="I67" s="290"/>
      <c r="J67" s="290"/>
      <c r="K67" s="290"/>
      <c r="L67" s="290"/>
      <c r="M67" s="290"/>
      <c r="N67" s="290"/>
      <c r="O67" s="290"/>
      <c r="P67" s="290"/>
      <c r="Q67" s="290"/>
      <c r="R67" s="290"/>
      <c r="S67" s="290"/>
      <c r="T67" s="290"/>
      <c r="U67" s="290"/>
      <c r="V67" s="290"/>
      <c r="W67" s="290"/>
      <c r="X67" s="290"/>
      <c r="Y67" s="290"/>
      <c r="Z67" s="290"/>
      <c r="AA67" s="290"/>
      <c r="AB67" s="290"/>
      <c r="AC67" s="290"/>
      <c r="AD67" s="290"/>
      <c r="AE67" s="290"/>
      <c r="AF67" s="290"/>
      <c r="AG67" s="290"/>
      <c r="AH67" s="290"/>
      <c r="AI67" s="290"/>
      <c r="AJ67" s="290"/>
      <c r="AK67" s="290"/>
      <c r="AL67" s="290"/>
      <c r="AM67" s="290"/>
      <c r="AN67" s="290"/>
      <c r="AO67" s="290"/>
      <c r="AP67" s="290"/>
      <c r="AQ67" s="290"/>
      <c r="AR67" s="290"/>
      <c r="AS67" s="290"/>
      <c r="AT67" s="290"/>
      <c r="AU67" s="290"/>
      <c r="AV67" s="290"/>
      <c r="AW67" s="290"/>
      <c r="AX67" s="290"/>
      <c r="AY67" s="290"/>
      <c r="AZ67" s="290"/>
      <c r="BA67" s="290"/>
      <c r="BB67" s="290"/>
      <c r="BC67" s="290"/>
      <c r="BD67" s="290"/>
      <c r="BE67" s="290"/>
      <c r="BF67" s="290"/>
      <c r="BG67" s="290"/>
      <c r="BH67" s="290"/>
      <c r="BI67" s="290"/>
      <c r="BJ67" s="290"/>
      <c r="BK67" s="290"/>
      <c r="BL67" s="290"/>
      <c r="BM67" s="290"/>
      <c r="BN67" s="290"/>
      <c r="BO67" s="290"/>
      <c r="BP67" s="290"/>
      <c r="BQ67" s="290"/>
      <c r="BR67" s="290"/>
      <c r="BS67" s="290"/>
      <c r="BT67" s="290"/>
      <c r="BU67" s="290"/>
      <c r="BV67" s="290"/>
      <c r="BW67" s="290"/>
      <c r="BX67" s="290"/>
      <c r="BY67" s="290"/>
      <c r="BZ67" s="290"/>
      <c r="CA67" s="290"/>
      <c r="CB67" s="290"/>
      <c r="CC67" s="290"/>
      <c r="CD67" s="290"/>
      <c r="CE67" s="290"/>
      <c r="CF67" s="290"/>
      <c r="CG67" s="290"/>
      <c r="CH67" s="290"/>
      <c r="CI67" s="290"/>
      <c r="CJ67" s="290"/>
      <c r="CK67" s="290"/>
      <c r="CL67" s="290"/>
      <c r="CM67" s="290"/>
    </row>
    <row r="68" spans="1:157" ht="7.25" customHeight="1" x14ac:dyDescent="0.2">
      <c r="A68" s="348"/>
      <c r="B68" s="290"/>
      <c r="C68" s="290"/>
      <c r="D68" s="290"/>
      <c r="E68" s="290"/>
      <c r="F68" s="290"/>
      <c r="G68" s="290"/>
      <c r="H68" s="290"/>
      <c r="I68" s="290"/>
      <c r="J68" s="290"/>
      <c r="K68" s="290"/>
      <c r="L68" s="290"/>
      <c r="M68" s="290"/>
      <c r="N68" s="290"/>
      <c r="O68" s="290"/>
      <c r="P68" s="290"/>
      <c r="Q68" s="290"/>
      <c r="R68" s="290"/>
      <c r="S68" s="290"/>
      <c r="T68" s="290"/>
      <c r="U68" s="290"/>
      <c r="V68" s="290"/>
      <c r="W68" s="290"/>
      <c r="X68" s="290"/>
      <c r="Y68" s="290"/>
      <c r="Z68" s="290"/>
      <c r="AA68" s="290"/>
      <c r="AB68" s="290"/>
      <c r="AC68" s="290"/>
      <c r="AD68" s="290"/>
      <c r="AE68" s="290"/>
      <c r="AF68" s="290"/>
      <c r="AG68" s="290"/>
      <c r="AH68" s="290"/>
      <c r="AI68" s="290"/>
      <c r="AJ68" s="290"/>
      <c r="AK68" s="290"/>
      <c r="AL68" s="290"/>
      <c r="AM68" s="290"/>
      <c r="AN68" s="290"/>
      <c r="AO68" s="290"/>
      <c r="AP68" s="290"/>
      <c r="AQ68" s="290"/>
      <c r="AR68" s="290"/>
      <c r="AS68" s="290"/>
      <c r="AT68" s="290"/>
      <c r="AU68" s="290"/>
      <c r="AV68" s="290"/>
      <c r="AW68" s="290"/>
      <c r="AX68" s="290"/>
      <c r="AY68" s="290"/>
      <c r="AZ68" s="290"/>
      <c r="BA68" s="290"/>
      <c r="BB68" s="290"/>
      <c r="BC68" s="290"/>
      <c r="BD68" s="290"/>
      <c r="BE68" s="290"/>
      <c r="BF68" s="290"/>
      <c r="BG68" s="290"/>
      <c r="BH68" s="290"/>
      <c r="BI68" s="290"/>
      <c r="BJ68" s="290"/>
      <c r="BK68" s="290"/>
      <c r="BL68" s="290"/>
      <c r="BM68" s="290"/>
      <c r="BN68" s="290"/>
      <c r="BO68" s="290"/>
      <c r="BP68" s="290"/>
      <c r="BQ68" s="290"/>
      <c r="BR68" s="290"/>
      <c r="BS68" s="290"/>
      <c r="BT68" s="290"/>
      <c r="BU68" s="290"/>
      <c r="BV68" s="290"/>
      <c r="BW68" s="290"/>
      <c r="BX68" s="290"/>
      <c r="BY68" s="290"/>
      <c r="BZ68" s="290"/>
      <c r="CA68" s="290"/>
      <c r="CB68" s="290"/>
      <c r="CC68" s="290"/>
      <c r="CD68" s="290"/>
      <c r="CE68" s="290"/>
      <c r="CF68" s="290"/>
      <c r="CG68" s="290"/>
      <c r="CH68" s="290"/>
      <c r="CI68" s="290"/>
      <c r="CJ68" s="290"/>
      <c r="CK68" s="290"/>
      <c r="CL68" s="290"/>
      <c r="CM68" s="290"/>
    </row>
    <row r="69" spans="1:157" ht="18" customHeight="1" x14ac:dyDescent="0.2">
      <c r="A69" s="348"/>
      <c r="B69" s="290"/>
      <c r="C69" s="290"/>
      <c r="D69" s="290"/>
      <c r="E69" s="290"/>
      <c r="F69" s="290"/>
      <c r="G69" s="290"/>
      <c r="H69" s="290"/>
      <c r="I69" s="290"/>
      <c r="J69" s="290"/>
      <c r="K69" s="290"/>
      <c r="L69" s="290"/>
      <c r="M69" s="348"/>
      <c r="N69" s="290"/>
      <c r="O69" s="290"/>
      <c r="P69" s="290"/>
      <c r="Q69" s="290"/>
      <c r="R69" s="290"/>
      <c r="S69" s="290"/>
      <c r="T69" s="290"/>
      <c r="U69" s="290"/>
      <c r="V69" s="290"/>
      <c r="W69" s="290"/>
      <c r="X69" s="290"/>
      <c r="Y69" s="290"/>
      <c r="Z69" s="290"/>
      <c r="AA69" s="290"/>
      <c r="AB69" s="290"/>
      <c r="AC69" s="290"/>
      <c r="AD69" s="290"/>
      <c r="AE69" s="290"/>
      <c r="AF69" s="290"/>
      <c r="AG69" s="290"/>
      <c r="AH69" s="348"/>
      <c r="AI69" s="290"/>
      <c r="AJ69" s="290"/>
      <c r="AK69" s="290"/>
      <c r="AL69" s="290"/>
      <c r="AM69" s="290"/>
      <c r="AN69" s="290"/>
      <c r="AO69" s="290"/>
      <c r="AP69" s="290"/>
      <c r="AQ69" s="290"/>
      <c r="AR69" s="290"/>
      <c r="AS69" s="290"/>
      <c r="AT69" s="290"/>
      <c r="AU69" s="290"/>
      <c r="AV69" s="290"/>
      <c r="AW69" s="290"/>
      <c r="AX69" s="290"/>
      <c r="AY69" s="290"/>
      <c r="AZ69" s="290"/>
      <c r="BA69" s="290"/>
      <c r="BB69" s="290"/>
      <c r="BC69" s="290"/>
      <c r="BD69" s="290"/>
      <c r="BE69" s="290"/>
      <c r="BF69" s="290"/>
      <c r="BG69" s="290"/>
      <c r="BH69" s="348"/>
      <c r="BI69" s="290"/>
      <c r="BJ69" s="290"/>
      <c r="BK69" s="290"/>
      <c r="BL69" s="290"/>
      <c r="BM69" s="290"/>
      <c r="BN69" s="290"/>
      <c r="BO69" s="290"/>
      <c r="BP69" s="290"/>
      <c r="BQ69" s="290"/>
      <c r="BR69" s="290"/>
      <c r="BS69" s="290"/>
      <c r="BT69" s="290"/>
      <c r="BU69" s="290"/>
      <c r="BV69" s="290"/>
      <c r="BW69" s="290"/>
      <c r="BX69" s="290"/>
      <c r="BY69" s="290"/>
      <c r="BZ69" s="290"/>
      <c r="CA69" s="290"/>
      <c r="CB69" s="290"/>
      <c r="CC69" s="290"/>
      <c r="CD69" s="290"/>
      <c r="CE69" s="290"/>
      <c r="CF69" s="290"/>
      <c r="CG69" s="290"/>
      <c r="CH69" s="290"/>
      <c r="CI69" s="290"/>
      <c r="CJ69" s="290"/>
      <c r="CK69" s="290"/>
      <c r="CL69" s="290"/>
      <c r="CM69" s="290"/>
    </row>
    <row r="70" spans="1:157" ht="18" customHeight="1" x14ac:dyDescent="0.2">
      <c r="A70" s="348"/>
      <c r="B70" s="290"/>
      <c r="C70" s="290"/>
      <c r="D70" s="290"/>
      <c r="E70" s="290"/>
      <c r="F70" s="290"/>
      <c r="G70" s="290"/>
      <c r="H70" s="290"/>
      <c r="I70" s="290"/>
      <c r="J70" s="290"/>
      <c r="K70" s="290"/>
      <c r="L70" s="290"/>
      <c r="M70" s="348"/>
      <c r="N70" s="290"/>
      <c r="O70" s="290"/>
      <c r="P70" s="290"/>
      <c r="Q70" s="290"/>
      <c r="R70" s="290"/>
      <c r="S70" s="290"/>
      <c r="T70" s="290"/>
      <c r="U70" s="290"/>
      <c r="V70" s="290"/>
      <c r="W70" s="290"/>
      <c r="X70" s="290"/>
      <c r="Y70" s="290"/>
      <c r="Z70" s="290"/>
      <c r="AA70" s="290"/>
      <c r="AB70" s="290"/>
      <c r="AC70" s="290"/>
      <c r="AD70" s="290"/>
      <c r="AE70" s="290"/>
      <c r="AF70" s="290"/>
      <c r="AG70" s="290"/>
      <c r="AH70" s="348"/>
      <c r="AI70" s="290"/>
      <c r="AJ70" s="290"/>
      <c r="AK70" s="290"/>
      <c r="AL70" s="290"/>
      <c r="AM70" s="290"/>
      <c r="AN70" s="290"/>
      <c r="AO70" s="290"/>
      <c r="AP70" s="290"/>
      <c r="AQ70" s="290"/>
      <c r="AR70" s="290"/>
      <c r="AS70" s="290"/>
      <c r="AT70" s="290"/>
      <c r="AU70" s="290"/>
      <c r="AV70" s="290"/>
      <c r="AW70" s="290"/>
      <c r="AX70" s="290"/>
      <c r="AY70" s="290"/>
      <c r="AZ70" s="290"/>
      <c r="BA70" s="290"/>
      <c r="BB70" s="290"/>
      <c r="BC70" s="290"/>
      <c r="BD70" s="290"/>
      <c r="BE70" s="290"/>
      <c r="BF70" s="290"/>
      <c r="BG70" s="290"/>
      <c r="BH70" s="348"/>
      <c r="BI70" s="290"/>
      <c r="BJ70" s="290"/>
      <c r="BK70" s="290"/>
      <c r="BL70" s="290"/>
      <c r="BM70" s="290"/>
      <c r="BN70" s="290"/>
      <c r="BO70" s="290"/>
      <c r="BP70" s="290"/>
      <c r="BQ70" s="290"/>
      <c r="BR70" s="290"/>
      <c r="BS70" s="290"/>
      <c r="BT70" s="290"/>
      <c r="BU70" s="290"/>
      <c r="BV70" s="290"/>
      <c r="BW70" s="290"/>
      <c r="BX70" s="290"/>
      <c r="BY70" s="290"/>
      <c r="BZ70" s="290"/>
      <c r="CA70" s="290"/>
      <c r="CB70" s="290"/>
      <c r="CC70" s="290"/>
      <c r="CD70" s="290"/>
      <c r="CE70" s="290"/>
      <c r="CF70" s="290"/>
      <c r="CG70" s="290"/>
      <c r="CH70" s="290"/>
      <c r="CI70" s="290"/>
      <c r="CJ70" s="290"/>
      <c r="CK70" s="290"/>
      <c r="CL70" s="290"/>
      <c r="CM70" s="290"/>
    </row>
    <row r="71" spans="1:157" ht="5.25" customHeight="1" x14ac:dyDescent="0.2"/>
    <row r="72" spans="1:157" ht="18" customHeight="1" x14ac:dyDescent="0.2">
      <c r="A72" s="320" t="s">
        <v>83</v>
      </c>
      <c r="B72" s="321"/>
      <c r="C72" s="321"/>
      <c r="D72" s="321"/>
      <c r="E72" s="321"/>
      <c r="F72" s="321"/>
      <c r="G72" s="321"/>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1"/>
      <c r="BP72" s="321"/>
      <c r="BQ72" s="321"/>
      <c r="BR72" s="321"/>
      <c r="BS72" s="321"/>
      <c r="BT72" s="321"/>
      <c r="BU72" s="321"/>
      <c r="BV72" s="321"/>
      <c r="BW72" s="321"/>
      <c r="BX72" s="321"/>
      <c r="BY72" s="321"/>
      <c r="BZ72" s="321"/>
      <c r="CA72" s="321"/>
      <c r="CB72" s="321"/>
      <c r="CC72" s="321"/>
      <c r="CD72" s="321"/>
      <c r="CE72" s="321"/>
      <c r="CF72" s="321"/>
      <c r="CG72" s="321"/>
      <c r="CH72" s="321"/>
      <c r="CI72" s="321"/>
      <c r="CJ72" s="321"/>
      <c r="CK72" s="321"/>
      <c r="CL72" s="321"/>
      <c r="CM72" s="321"/>
      <c r="CN72" s="321"/>
      <c r="CO72" s="321"/>
      <c r="CP72" s="321"/>
      <c r="CQ72" s="321"/>
      <c r="CR72" s="321"/>
      <c r="CS72" s="321"/>
      <c r="CT72" s="321"/>
      <c r="CU72" s="321"/>
      <c r="CV72" s="321"/>
      <c r="CW72" s="321"/>
      <c r="CX72" s="321"/>
      <c r="CY72" s="321"/>
      <c r="CZ72" s="321"/>
      <c r="DA72" s="321"/>
      <c r="DB72" s="321"/>
      <c r="DC72" s="321"/>
      <c r="DD72" s="321"/>
      <c r="DE72" s="321"/>
      <c r="DF72" s="321"/>
      <c r="DG72" s="321"/>
      <c r="DH72" s="321"/>
      <c r="DI72" s="321"/>
      <c r="DJ72" s="321"/>
      <c r="DK72" s="321"/>
      <c r="DL72" s="321"/>
      <c r="DM72" s="321"/>
      <c r="DN72" s="321"/>
      <c r="DO72" s="321"/>
      <c r="DP72" s="321"/>
      <c r="DQ72" s="321"/>
      <c r="DR72" s="321"/>
      <c r="DS72" s="321"/>
      <c r="DT72" s="321"/>
      <c r="DU72" s="321"/>
      <c r="DV72" s="321"/>
      <c r="DW72" s="321"/>
      <c r="DX72" s="321"/>
      <c r="DY72" s="321"/>
      <c r="DZ72" s="321"/>
      <c r="EA72" s="321"/>
      <c r="EB72" s="321"/>
      <c r="EC72" s="321"/>
      <c r="ED72" s="321"/>
      <c r="EE72" s="321"/>
      <c r="EF72" s="321"/>
      <c r="EG72" s="321"/>
      <c r="EH72" s="321"/>
      <c r="EI72" s="321"/>
      <c r="EJ72" s="321"/>
      <c r="EK72" s="321"/>
      <c r="EL72" s="321"/>
      <c r="EM72" s="321"/>
      <c r="EN72" s="321"/>
      <c r="EO72" s="321"/>
      <c r="EP72" s="321"/>
      <c r="EQ72" s="321"/>
      <c r="ER72" s="321"/>
      <c r="ES72" s="321"/>
      <c r="ET72" s="321"/>
      <c r="EU72" s="321"/>
      <c r="EV72" s="321"/>
      <c r="EW72" s="321"/>
    </row>
    <row r="73" spans="1:157" ht="14.5" customHeight="1" x14ac:dyDescent="0.2">
      <c r="A73" s="362" t="s">
        <v>84</v>
      </c>
      <c r="B73" s="297"/>
      <c r="C73" s="297"/>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M73" s="297"/>
      <c r="AN73" s="297"/>
      <c r="AO73" s="297"/>
      <c r="AP73" s="297"/>
      <c r="AQ73" s="297"/>
      <c r="AR73" s="297"/>
      <c r="AS73" s="297"/>
      <c r="AT73" s="297"/>
      <c r="AU73" s="297"/>
      <c r="AV73" s="297"/>
      <c r="AW73" s="297"/>
      <c r="AX73" s="297"/>
      <c r="AY73" s="297"/>
      <c r="AZ73" s="297"/>
      <c r="BA73" s="297"/>
      <c r="BB73" s="297"/>
      <c r="BC73" s="297"/>
      <c r="BD73" s="297"/>
      <c r="BE73" s="297"/>
      <c r="BF73" s="297"/>
      <c r="BG73" s="297"/>
      <c r="BH73" s="297"/>
      <c r="BI73" s="297"/>
      <c r="BJ73" s="297"/>
      <c r="BK73" s="297"/>
      <c r="BL73" s="297"/>
      <c r="BM73" s="297"/>
      <c r="BN73" s="297"/>
      <c r="BO73" s="297"/>
      <c r="BP73" s="297"/>
      <c r="BQ73" s="297"/>
      <c r="BR73" s="297"/>
      <c r="BS73" s="297"/>
      <c r="BT73" s="297"/>
      <c r="BU73" s="297"/>
      <c r="BV73" s="297"/>
      <c r="BW73" s="297"/>
      <c r="BX73" s="297"/>
      <c r="BY73" s="297"/>
      <c r="BZ73" s="297"/>
      <c r="CA73" s="297"/>
      <c r="CB73" s="297"/>
      <c r="CC73" s="297"/>
      <c r="CD73" s="297"/>
      <c r="CE73" s="297"/>
      <c r="CF73" s="297"/>
      <c r="CG73" s="297"/>
      <c r="CH73" s="297"/>
      <c r="CI73" s="297"/>
      <c r="CJ73" s="297"/>
      <c r="CK73" s="297"/>
      <c r="CL73" s="297"/>
      <c r="CM73" s="297"/>
      <c r="CN73" s="297"/>
      <c r="CO73" s="297"/>
      <c r="CP73" s="297"/>
      <c r="CQ73" s="297"/>
      <c r="CR73" s="297"/>
      <c r="CS73" s="297"/>
      <c r="CT73" s="297"/>
      <c r="CU73" s="297"/>
      <c r="CV73" s="297"/>
      <c r="CW73" s="297"/>
      <c r="CX73" s="297"/>
      <c r="CY73" s="297"/>
      <c r="CZ73" s="297"/>
      <c r="DA73" s="297"/>
      <c r="DB73" s="297"/>
      <c r="DC73" s="297"/>
      <c r="DD73" s="297"/>
      <c r="DE73" s="297"/>
      <c r="DF73" s="297"/>
      <c r="DG73" s="297"/>
      <c r="DH73" s="297"/>
      <c r="DI73" s="297"/>
      <c r="DJ73" s="297"/>
      <c r="DK73" s="297"/>
      <c r="DL73" s="297"/>
      <c r="DM73" s="297"/>
      <c r="DN73" s="297"/>
      <c r="DO73" s="297"/>
      <c r="DP73" s="297"/>
      <c r="DQ73" s="297"/>
      <c r="DR73" s="297"/>
      <c r="DS73" s="297"/>
      <c r="DT73" s="297"/>
      <c r="DU73" s="297"/>
      <c r="DV73" s="297"/>
      <c r="DW73" s="297"/>
      <c r="DX73" s="297"/>
      <c r="DY73" s="297"/>
      <c r="DZ73" s="297"/>
      <c r="EA73" s="297"/>
      <c r="EB73" s="297"/>
      <c r="EC73" s="297"/>
      <c r="ED73" s="297"/>
      <c r="EE73" s="297"/>
      <c r="EF73" s="297"/>
      <c r="EG73" s="297"/>
      <c r="EH73" s="297"/>
      <c r="EI73" s="297"/>
      <c r="EJ73" s="297"/>
      <c r="EK73" s="297"/>
      <c r="EL73" s="297"/>
      <c r="EM73" s="297"/>
      <c r="EN73" s="297"/>
      <c r="EO73" s="297"/>
      <c r="EP73" s="298"/>
    </row>
    <row r="74" spans="1:157" ht="25.5" customHeight="1" x14ac:dyDescent="0.2">
      <c r="A74" s="316" t="s">
        <v>85</v>
      </c>
      <c r="B74" s="297"/>
      <c r="C74" s="297"/>
      <c r="D74" s="297"/>
      <c r="E74" s="297"/>
      <c r="F74" s="297"/>
      <c r="G74" s="297"/>
      <c r="H74" s="297"/>
      <c r="I74" s="297"/>
      <c r="J74" s="297"/>
      <c r="K74" s="297"/>
      <c r="L74" s="297"/>
      <c r="M74" s="297"/>
      <c r="N74" s="297"/>
      <c r="O74" s="297"/>
      <c r="P74" s="297"/>
      <c r="Q74" s="297"/>
      <c r="R74" s="297"/>
      <c r="S74" s="297"/>
      <c r="T74" s="297"/>
      <c r="U74" s="297"/>
      <c r="V74" s="297"/>
      <c r="W74" s="297"/>
      <c r="X74" s="297"/>
      <c r="Y74" s="297"/>
      <c r="Z74" s="297"/>
      <c r="AA74" s="297"/>
      <c r="AB74" s="297"/>
      <c r="AC74" s="298"/>
      <c r="AD74" s="316" t="s">
        <v>42</v>
      </c>
      <c r="AE74" s="297"/>
      <c r="AF74" s="297"/>
      <c r="AG74" s="297"/>
      <c r="AH74" s="297"/>
      <c r="AI74" s="297"/>
      <c r="AJ74" s="297"/>
      <c r="AK74" s="297"/>
      <c r="AL74" s="297"/>
      <c r="AM74" s="297"/>
      <c r="AN74" s="297"/>
      <c r="AO74" s="297"/>
      <c r="AP74" s="298"/>
      <c r="AR74" s="316" t="s">
        <v>43</v>
      </c>
      <c r="AS74" s="297"/>
      <c r="AT74" s="297"/>
      <c r="AU74" s="297"/>
      <c r="AV74" s="297"/>
      <c r="AW74" s="297"/>
      <c r="AX74" s="297"/>
      <c r="AY74" s="297"/>
      <c r="AZ74" s="297"/>
      <c r="BA74" s="298"/>
      <c r="BB74" s="347" t="s">
        <v>6</v>
      </c>
      <c r="BC74" s="312"/>
      <c r="BD74" s="312"/>
      <c r="BE74" s="312"/>
      <c r="BF74" s="312"/>
      <c r="BG74" s="312"/>
      <c r="BH74" s="312"/>
      <c r="BI74" s="313"/>
      <c r="BJ74" s="316">
        <v>2021</v>
      </c>
      <c r="BK74" s="312"/>
      <c r="BL74" s="312"/>
      <c r="BM74" s="312"/>
      <c r="BN74" s="312"/>
      <c r="BO74" s="312"/>
      <c r="BP74" s="312"/>
      <c r="BQ74" s="312"/>
      <c r="BR74" s="312"/>
      <c r="BS74" s="312"/>
      <c r="BT74" s="312"/>
      <c r="BU74" s="313"/>
      <c r="BV74" s="316">
        <v>2022</v>
      </c>
      <c r="BW74" s="312"/>
      <c r="BX74" s="312"/>
      <c r="BY74" s="312"/>
      <c r="BZ74" s="312"/>
      <c r="CA74" s="312"/>
      <c r="CB74" s="312"/>
      <c r="CC74" s="312"/>
      <c r="CD74" s="313"/>
      <c r="CE74" s="316">
        <v>2023</v>
      </c>
      <c r="CF74" s="312"/>
      <c r="CG74" s="312"/>
      <c r="CH74" s="312"/>
      <c r="CI74" s="312"/>
      <c r="CJ74" s="312"/>
      <c r="CK74" s="312"/>
      <c r="CL74" s="312"/>
      <c r="CM74" s="312"/>
      <c r="CN74" s="312"/>
      <c r="CO74" s="312"/>
      <c r="CP74" s="313"/>
      <c r="CQ74" s="316">
        <v>2024</v>
      </c>
      <c r="CR74" s="312"/>
      <c r="CS74" s="312"/>
      <c r="CT74" s="312"/>
      <c r="CU74" s="312"/>
      <c r="CV74" s="312"/>
      <c r="CW74" s="312"/>
      <c r="CX74" s="312"/>
      <c r="CY74" s="312"/>
      <c r="CZ74" s="312"/>
      <c r="DA74" s="312"/>
      <c r="DB74" s="312"/>
      <c r="DC74" s="312"/>
      <c r="DD74" s="312"/>
      <c r="DE74" s="312"/>
      <c r="DF74" s="312"/>
      <c r="DG74" s="312"/>
      <c r="DH74" s="312"/>
      <c r="DI74" s="313"/>
      <c r="DJ74" s="316">
        <v>2025</v>
      </c>
      <c r="DK74" s="312"/>
      <c r="DL74" s="312"/>
      <c r="DM74" s="312"/>
      <c r="DN74" s="312"/>
      <c r="DO74" s="312"/>
      <c r="DP74" s="312"/>
      <c r="DQ74" s="312"/>
      <c r="DR74" s="312"/>
      <c r="DS74" s="312"/>
      <c r="DT74" s="312"/>
      <c r="DU74" s="313"/>
      <c r="DV74" s="316" t="s">
        <v>48</v>
      </c>
      <c r="DW74" s="312"/>
      <c r="DX74" s="312"/>
      <c r="DY74" s="312"/>
      <c r="DZ74" s="312"/>
      <c r="EA74" s="312"/>
      <c r="EB74" s="312"/>
      <c r="EC74" s="312"/>
      <c r="ED74" s="313"/>
      <c r="EG74" s="316" t="s">
        <v>46</v>
      </c>
      <c r="EH74" s="297"/>
      <c r="EI74" s="297"/>
      <c r="EJ74" s="297"/>
      <c r="EK74" s="297"/>
      <c r="EL74" s="297"/>
      <c r="EM74" s="297"/>
      <c r="EN74" s="297"/>
      <c r="EO74" s="297"/>
      <c r="EP74" s="298"/>
      <c r="ER74" s="316" t="s">
        <v>86</v>
      </c>
      <c r="ES74" s="297"/>
      <c r="ET74" s="297"/>
      <c r="EU74" s="297"/>
      <c r="EV74" s="297"/>
      <c r="EW74" s="297"/>
      <c r="EX74" s="297"/>
      <c r="EY74" s="297"/>
      <c r="EZ74" s="297"/>
      <c r="FA74" s="298"/>
    </row>
    <row r="75" spans="1:157" ht="18" customHeight="1" x14ac:dyDescent="0.2">
      <c r="A75" s="299" t="s">
        <v>87</v>
      </c>
      <c r="B75" s="300"/>
      <c r="C75" s="300"/>
      <c r="D75" s="300"/>
      <c r="E75" s="300"/>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1"/>
      <c r="AD75" s="353"/>
      <c r="AE75" s="354"/>
      <c r="AF75" s="354"/>
      <c r="AG75" s="354"/>
      <c r="AH75" s="354"/>
      <c r="AI75" s="354"/>
      <c r="AJ75" s="354"/>
      <c r="AK75" s="354"/>
      <c r="AL75" s="354"/>
      <c r="AM75" s="354"/>
      <c r="AN75" s="354"/>
      <c r="AO75" s="354"/>
      <c r="AP75" s="355"/>
      <c r="AR75" s="358" t="s">
        <v>88</v>
      </c>
      <c r="AS75" s="300"/>
      <c r="AT75" s="300"/>
      <c r="AU75" s="300"/>
      <c r="AV75" s="300"/>
      <c r="AW75" s="300"/>
      <c r="AX75" s="300"/>
      <c r="AY75" s="300"/>
      <c r="AZ75" s="300"/>
      <c r="BA75" s="301"/>
      <c r="BB75" s="310" t="s">
        <v>53</v>
      </c>
      <c r="BC75" s="297"/>
      <c r="BD75" s="297"/>
      <c r="BE75" s="297"/>
      <c r="BF75" s="297"/>
      <c r="BG75" s="297"/>
      <c r="BH75" s="297"/>
      <c r="BI75" s="298"/>
      <c r="BJ75" s="351">
        <v>0</v>
      </c>
      <c r="BK75" s="297"/>
      <c r="BL75" s="297"/>
      <c r="BM75" s="297"/>
      <c r="BN75" s="297"/>
      <c r="BO75" s="297"/>
      <c r="BP75" s="297"/>
      <c r="BQ75" s="297"/>
      <c r="BR75" s="297"/>
      <c r="BS75" s="297"/>
      <c r="BT75" s="297"/>
      <c r="BU75" s="298"/>
      <c r="BV75" s="351">
        <v>0</v>
      </c>
      <c r="BW75" s="297"/>
      <c r="BX75" s="297"/>
      <c r="BY75" s="297"/>
      <c r="BZ75" s="297"/>
      <c r="CA75" s="297"/>
      <c r="CB75" s="297"/>
      <c r="CC75" s="297"/>
      <c r="CD75" s="298"/>
      <c r="CE75" s="351">
        <v>1</v>
      </c>
      <c r="CF75" s="297"/>
      <c r="CG75" s="297"/>
      <c r="CH75" s="297"/>
      <c r="CI75" s="297"/>
      <c r="CJ75" s="297"/>
      <c r="CK75" s="297"/>
      <c r="CL75" s="297"/>
      <c r="CM75" s="297"/>
      <c r="CN75" s="297"/>
      <c r="CO75" s="297"/>
      <c r="CP75" s="298"/>
      <c r="CQ75" s="351">
        <v>0</v>
      </c>
      <c r="CR75" s="297"/>
      <c r="CS75" s="297"/>
      <c r="CT75" s="297"/>
      <c r="CU75" s="297"/>
      <c r="CV75" s="297"/>
      <c r="CW75" s="297"/>
      <c r="CX75" s="297"/>
      <c r="CY75" s="297"/>
      <c r="CZ75" s="297"/>
      <c r="DA75" s="297"/>
      <c r="DB75" s="297"/>
      <c r="DC75" s="297"/>
      <c r="DD75" s="297"/>
      <c r="DE75" s="297"/>
      <c r="DF75" s="297"/>
      <c r="DG75" s="297"/>
      <c r="DH75" s="297"/>
      <c r="DI75" s="298"/>
      <c r="DJ75" s="351">
        <v>0</v>
      </c>
      <c r="DK75" s="297"/>
      <c r="DL75" s="297"/>
      <c r="DM75" s="297"/>
      <c r="DN75" s="297"/>
      <c r="DO75" s="297"/>
      <c r="DP75" s="297"/>
      <c r="DQ75" s="297"/>
      <c r="DR75" s="297"/>
      <c r="DS75" s="297"/>
      <c r="DT75" s="297"/>
      <c r="DU75" s="298"/>
      <c r="DV75" s="351">
        <v>1</v>
      </c>
      <c r="DW75" s="297"/>
      <c r="DX75" s="297"/>
      <c r="DY75" s="297"/>
      <c r="DZ75" s="297"/>
      <c r="EA75" s="297"/>
      <c r="EB75" s="297"/>
      <c r="EC75" s="297"/>
      <c r="ED75" s="298"/>
      <c r="EE75" s="161"/>
      <c r="EF75" s="162"/>
      <c r="EG75" s="332" t="s">
        <v>89</v>
      </c>
      <c r="EH75" s="300"/>
      <c r="EI75" s="300"/>
      <c r="EJ75" s="300"/>
      <c r="EK75" s="300"/>
      <c r="EL75" s="300"/>
      <c r="EM75" s="300"/>
      <c r="EN75" s="300"/>
      <c r="EO75" s="300"/>
      <c r="EP75" s="301"/>
      <c r="ER75" s="372" t="s">
        <v>90</v>
      </c>
    </row>
    <row r="76" spans="1:157" ht="14.5" customHeight="1" x14ac:dyDescent="0.2">
      <c r="A76" s="302"/>
      <c r="B76" s="290"/>
      <c r="C76" s="290"/>
      <c r="D76" s="290"/>
      <c r="E76" s="290"/>
      <c r="F76" s="290"/>
      <c r="G76" s="290"/>
      <c r="H76" s="290"/>
      <c r="I76" s="290"/>
      <c r="J76" s="290"/>
      <c r="K76" s="290"/>
      <c r="L76" s="290"/>
      <c r="M76" s="290"/>
      <c r="N76" s="290"/>
      <c r="O76" s="290"/>
      <c r="P76" s="290"/>
      <c r="Q76" s="290"/>
      <c r="R76" s="290"/>
      <c r="S76" s="290"/>
      <c r="T76" s="290"/>
      <c r="U76" s="290"/>
      <c r="V76" s="290"/>
      <c r="W76" s="290"/>
      <c r="X76" s="290"/>
      <c r="Y76" s="290"/>
      <c r="Z76" s="290"/>
      <c r="AA76" s="290"/>
      <c r="AB76" s="290"/>
      <c r="AC76" s="303"/>
      <c r="AD76" s="356"/>
      <c r="AE76" s="305"/>
      <c r="AF76" s="305"/>
      <c r="AG76" s="305"/>
      <c r="AH76" s="305"/>
      <c r="AI76" s="305"/>
      <c r="AJ76" s="305"/>
      <c r="AK76" s="305"/>
      <c r="AL76" s="305"/>
      <c r="AM76" s="305"/>
      <c r="AN76" s="305"/>
      <c r="AO76" s="305"/>
      <c r="AP76" s="357"/>
      <c r="AR76" s="302"/>
      <c r="AS76" s="290"/>
      <c r="AT76" s="290"/>
      <c r="AU76" s="290"/>
      <c r="AV76" s="290"/>
      <c r="AW76" s="290"/>
      <c r="AX76" s="290"/>
      <c r="AY76" s="290"/>
      <c r="AZ76" s="290"/>
      <c r="BA76" s="303"/>
      <c r="BB76" s="308" t="s">
        <v>54</v>
      </c>
      <c r="BC76" s="300"/>
      <c r="BD76" s="300"/>
      <c r="BE76" s="300"/>
      <c r="BF76" s="300"/>
      <c r="BG76" s="300"/>
      <c r="BH76" s="300"/>
      <c r="BI76" s="301"/>
      <c r="BJ76" s="352">
        <v>0</v>
      </c>
      <c r="BK76" s="300"/>
      <c r="BL76" s="300"/>
      <c r="BM76" s="300"/>
      <c r="BN76" s="300"/>
      <c r="BO76" s="300"/>
      <c r="BP76" s="300"/>
      <c r="BQ76" s="300"/>
      <c r="BR76" s="300"/>
      <c r="BS76" s="300"/>
      <c r="BT76" s="300"/>
      <c r="BU76" s="301"/>
      <c r="BV76" s="352">
        <v>0</v>
      </c>
      <c r="BW76" s="300"/>
      <c r="BX76" s="300"/>
      <c r="BY76" s="300"/>
      <c r="BZ76" s="300"/>
      <c r="CA76" s="300"/>
      <c r="CB76" s="300"/>
      <c r="CC76" s="300"/>
      <c r="CD76" s="301"/>
      <c r="CE76" s="352">
        <v>1</v>
      </c>
      <c r="CF76" s="300"/>
      <c r="CG76" s="300"/>
      <c r="CH76" s="300"/>
      <c r="CI76" s="300"/>
      <c r="CJ76" s="300"/>
      <c r="CK76" s="300"/>
      <c r="CL76" s="300"/>
      <c r="CM76" s="300"/>
      <c r="CN76" s="300"/>
      <c r="CO76" s="300"/>
      <c r="CP76" s="301"/>
      <c r="CQ76" s="352">
        <v>0</v>
      </c>
      <c r="CR76" s="300"/>
      <c r="CS76" s="300"/>
      <c r="CT76" s="300"/>
      <c r="CU76" s="300"/>
      <c r="CV76" s="300"/>
      <c r="CW76" s="300"/>
      <c r="CX76" s="300"/>
      <c r="CY76" s="300"/>
      <c r="CZ76" s="300"/>
      <c r="DA76" s="300"/>
      <c r="DB76" s="300"/>
      <c r="DC76" s="300"/>
      <c r="DD76" s="300"/>
      <c r="DE76" s="300"/>
      <c r="DF76" s="300"/>
      <c r="DG76" s="300"/>
      <c r="DH76" s="300"/>
      <c r="DI76" s="301"/>
      <c r="DJ76" s="352">
        <v>0</v>
      </c>
      <c r="DK76" s="300"/>
      <c r="DL76" s="300"/>
      <c r="DM76" s="300"/>
      <c r="DN76" s="300"/>
      <c r="DO76" s="300"/>
      <c r="DP76" s="300"/>
      <c r="DQ76" s="300"/>
      <c r="DR76" s="300"/>
      <c r="DS76" s="300"/>
      <c r="DT76" s="300"/>
      <c r="DU76" s="301"/>
      <c r="DV76" s="352">
        <v>1</v>
      </c>
      <c r="DW76" s="300"/>
      <c r="DX76" s="300"/>
      <c r="DY76" s="300"/>
      <c r="DZ76" s="300"/>
      <c r="EA76" s="300"/>
      <c r="EB76" s="300"/>
      <c r="EC76" s="300"/>
      <c r="ED76" s="301"/>
      <c r="EF76" s="163"/>
      <c r="EG76" s="326"/>
      <c r="EH76" s="290"/>
      <c r="EI76" s="290"/>
      <c r="EJ76" s="290"/>
      <c r="EK76" s="290"/>
      <c r="EL76" s="290"/>
      <c r="EM76" s="290"/>
      <c r="EN76" s="290"/>
      <c r="EO76" s="290"/>
      <c r="EP76" s="303"/>
      <c r="ER76" s="373"/>
    </row>
    <row r="77" spans="1:157" x14ac:dyDescent="0.2">
      <c r="A77" s="302"/>
      <c r="B77" s="290"/>
      <c r="C77" s="290"/>
      <c r="D77" s="290"/>
      <c r="E77" s="290"/>
      <c r="F77" s="290"/>
      <c r="G77" s="290"/>
      <c r="H77" s="290"/>
      <c r="I77" s="290"/>
      <c r="J77" s="290"/>
      <c r="K77" s="290"/>
      <c r="L77" s="290"/>
      <c r="M77" s="290"/>
      <c r="N77" s="290"/>
      <c r="O77" s="290"/>
      <c r="P77" s="290"/>
      <c r="Q77" s="290"/>
      <c r="R77" s="290"/>
      <c r="S77" s="290"/>
      <c r="T77" s="290"/>
      <c r="U77" s="290"/>
      <c r="V77" s="290"/>
      <c r="W77" s="290"/>
      <c r="X77" s="290"/>
      <c r="Y77" s="290"/>
      <c r="Z77" s="290"/>
      <c r="AA77" s="290"/>
      <c r="AB77" s="290"/>
      <c r="AC77" s="303"/>
      <c r="AD77" s="156"/>
      <c r="AP77" s="157"/>
      <c r="AR77" s="302"/>
      <c r="AS77" s="290"/>
      <c r="AT77" s="290"/>
      <c r="AU77" s="290"/>
      <c r="AV77" s="290"/>
      <c r="AW77" s="290"/>
      <c r="AX77" s="290"/>
      <c r="AY77" s="290"/>
      <c r="AZ77" s="290"/>
      <c r="BA77" s="303"/>
      <c r="BB77" s="304"/>
      <c r="BC77" s="305"/>
      <c r="BD77" s="305"/>
      <c r="BE77" s="305"/>
      <c r="BF77" s="305"/>
      <c r="BG77" s="305"/>
      <c r="BH77" s="305"/>
      <c r="BI77" s="306"/>
      <c r="BJ77" s="304"/>
      <c r="BK77" s="305"/>
      <c r="BL77" s="305"/>
      <c r="BM77" s="305"/>
      <c r="BN77" s="305"/>
      <c r="BO77" s="305"/>
      <c r="BP77" s="305"/>
      <c r="BQ77" s="305"/>
      <c r="BR77" s="305"/>
      <c r="BS77" s="305"/>
      <c r="BT77" s="305"/>
      <c r="BU77" s="306"/>
      <c r="BV77" s="304"/>
      <c r="BW77" s="305"/>
      <c r="BX77" s="305"/>
      <c r="BY77" s="305"/>
      <c r="BZ77" s="305"/>
      <c r="CA77" s="305"/>
      <c r="CB77" s="305"/>
      <c r="CC77" s="305"/>
      <c r="CD77" s="306"/>
      <c r="CE77" s="304"/>
      <c r="CF77" s="305"/>
      <c r="CG77" s="305"/>
      <c r="CH77" s="305"/>
      <c r="CI77" s="305"/>
      <c r="CJ77" s="305"/>
      <c r="CK77" s="305"/>
      <c r="CL77" s="305"/>
      <c r="CM77" s="305"/>
      <c r="CN77" s="305"/>
      <c r="CO77" s="305"/>
      <c r="CP77" s="306"/>
      <c r="CQ77" s="304"/>
      <c r="CR77" s="305"/>
      <c r="CS77" s="305"/>
      <c r="CT77" s="305"/>
      <c r="CU77" s="305"/>
      <c r="CV77" s="305"/>
      <c r="CW77" s="305"/>
      <c r="CX77" s="305"/>
      <c r="CY77" s="305"/>
      <c r="CZ77" s="305"/>
      <c r="DA77" s="305"/>
      <c r="DB77" s="305"/>
      <c r="DC77" s="305"/>
      <c r="DD77" s="305"/>
      <c r="DE77" s="305"/>
      <c r="DF77" s="305"/>
      <c r="DG77" s="305"/>
      <c r="DH77" s="305"/>
      <c r="DI77" s="306"/>
      <c r="DJ77" s="304"/>
      <c r="DK77" s="305"/>
      <c r="DL77" s="305"/>
      <c r="DM77" s="305"/>
      <c r="DN77" s="305"/>
      <c r="DO77" s="305"/>
      <c r="DP77" s="305"/>
      <c r="DQ77" s="305"/>
      <c r="DR77" s="305"/>
      <c r="DS77" s="305"/>
      <c r="DT77" s="305"/>
      <c r="DU77" s="306"/>
      <c r="DV77" s="304"/>
      <c r="DW77" s="305"/>
      <c r="DX77" s="305"/>
      <c r="DY77" s="305"/>
      <c r="DZ77" s="305"/>
      <c r="EA77" s="305"/>
      <c r="EB77" s="305"/>
      <c r="EC77" s="305"/>
      <c r="ED77" s="306"/>
      <c r="EF77" s="163"/>
      <c r="EG77" s="326"/>
      <c r="EH77" s="290"/>
      <c r="EI77" s="290"/>
      <c r="EJ77" s="290"/>
      <c r="EK77" s="290"/>
      <c r="EL77" s="290"/>
      <c r="EM77" s="290"/>
      <c r="EN77" s="290"/>
      <c r="EO77" s="290"/>
      <c r="EP77" s="303"/>
      <c r="ER77" s="373"/>
    </row>
    <row r="78" spans="1:157" x14ac:dyDescent="0.2">
      <c r="A78" s="304"/>
      <c r="B78" s="305"/>
      <c r="C78" s="305"/>
      <c r="D78" s="305"/>
      <c r="E78" s="305"/>
      <c r="F78" s="305"/>
      <c r="G78" s="305"/>
      <c r="H78" s="305"/>
      <c r="I78" s="305"/>
      <c r="J78" s="305"/>
      <c r="K78" s="305"/>
      <c r="L78" s="305"/>
      <c r="M78" s="305"/>
      <c r="N78" s="305"/>
      <c r="O78" s="305"/>
      <c r="P78" s="305"/>
      <c r="Q78" s="305"/>
      <c r="R78" s="305"/>
      <c r="S78" s="305"/>
      <c r="T78" s="305"/>
      <c r="U78" s="305"/>
      <c r="V78" s="305"/>
      <c r="W78" s="305"/>
      <c r="X78" s="305"/>
      <c r="Y78" s="305"/>
      <c r="Z78" s="305"/>
      <c r="AA78" s="305"/>
      <c r="AB78" s="305"/>
      <c r="AC78" s="306"/>
      <c r="AD78" s="158"/>
      <c r="AE78" s="159"/>
      <c r="AF78" s="159"/>
      <c r="AG78" s="159"/>
      <c r="AH78" s="159"/>
      <c r="AI78" s="159"/>
      <c r="AJ78" s="159"/>
      <c r="AK78" s="159"/>
      <c r="AL78" s="159"/>
      <c r="AM78" s="159"/>
      <c r="AN78" s="159"/>
      <c r="AO78" s="159"/>
      <c r="AP78" s="160"/>
      <c r="AR78" s="304"/>
      <c r="AS78" s="305"/>
      <c r="AT78" s="305"/>
      <c r="AU78" s="305"/>
      <c r="AV78" s="305"/>
      <c r="AW78" s="305"/>
      <c r="AX78" s="305"/>
      <c r="AY78" s="305"/>
      <c r="AZ78" s="305"/>
      <c r="BA78" s="306"/>
      <c r="BB78" s="292" t="s">
        <v>55</v>
      </c>
      <c r="BC78" s="297"/>
      <c r="BD78" s="297"/>
      <c r="BE78" s="297"/>
      <c r="BF78" s="297"/>
      <c r="BG78" s="297"/>
      <c r="BH78" s="297"/>
      <c r="BI78" s="298"/>
      <c r="BJ78" s="350">
        <v>0</v>
      </c>
      <c r="BK78" s="297"/>
      <c r="BL78" s="297"/>
      <c r="BM78" s="297"/>
      <c r="BN78" s="297"/>
      <c r="BO78" s="297"/>
      <c r="BP78" s="297"/>
      <c r="BQ78" s="297"/>
      <c r="BR78" s="297"/>
      <c r="BS78" s="297"/>
      <c r="BT78" s="297"/>
      <c r="BU78" s="298"/>
      <c r="BV78" s="295"/>
      <c r="BW78" s="297"/>
      <c r="BX78" s="297"/>
      <c r="BY78" s="297"/>
      <c r="BZ78" s="297"/>
      <c r="CA78" s="297"/>
      <c r="CB78" s="297"/>
      <c r="CC78" s="297"/>
      <c r="CD78" s="298"/>
      <c r="CE78" s="295"/>
      <c r="CF78" s="297"/>
      <c r="CG78" s="297"/>
      <c r="CH78" s="297"/>
      <c r="CI78" s="297"/>
      <c r="CJ78" s="297"/>
      <c r="CK78" s="297"/>
      <c r="CL78" s="297"/>
      <c r="CM78" s="297"/>
      <c r="CN78" s="297"/>
      <c r="CO78" s="297"/>
      <c r="CP78" s="298"/>
      <c r="CQ78" s="295"/>
      <c r="CR78" s="297"/>
      <c r="CS78" s="297"/>
      <c r="CT78" s="297"/>
      <c r="CU78" s="297"/>
      <c r="CV78" s="297"/>
      <c r="CW78" s="297"/>
      <c r="CX78" s="297"/>
      <c r="CY78" s="297"/>
      <c r="CZ78" s="297"/>
      <c r="DA78" s="297"/>
      <c r="DB78" s="297"/>
      <c r="DC78" s="297"/>
      <c r="DD78" s="297"/>
      <c r="DE78" s="297"/>
      <c r="DF78" s="297"/>
      <c r="DG78" s="297"/>
      <c r="DH78" s="297"/>
      <c r="DI78" s="298"/>
      <c r="DJ78" s="295"/>
      <c r="DK78" s="297"/>
      <c r="DL78" s="297"/>
      <c r="DM78" s="297"/>
      <c r="DN78" s="297"/>
      <c r="DO78" s="297"/>
      <c r="DP78" s="297"/>
      <c r="DQ78" s="297"/>
      <c r="DR78" s="297"/>
      <c r="DS78" s="297"/>
      <c r="DT78" s="297"/>
      <c r="DU78" s="298"/>
      <c r="DV78" s="350">
        <v>0</v>
      </c>
      <c r="DW78" s="297"/>
      <c r="DX78" s="297"/>
      <c r="DY78" s="297"/>
      <c r="DZ78" s="297"/>
      <c r="EA78" s="297"/>
      <c r="EB78" s="297"/>
      <c r="EC78" s="297"/>
      <c r="ED78" s="298"/>
      <c r="EE78" s="164"/>
      <c r="EF78" s="165"/>
      <c r="EG78" s="327"/>
      <c r="EH78" s="305"/>
      <c r="EI78" s="305"/>
      <c r="EJ78" s="305"/>
      <c r="EK78" s="305"/>
      <c r="EL78" s="305"/>
      <c r="EM78" s="305"/>
      <c r="EN78" s="305"/>
      <c r="EO78" s="305"/>
      <c r="EP78" s="306"/>
      <c r="ER78" s="373"/>
    </row>
    <row r="79" spans="1:157" x14ac:dyDescent="0.2">
      <c r="A79" s="359" t="s">
        <v>6</v>
      </c>
      <c r="B79" s="290"/>
      <c r="C79" s="290"/>
      <c r="D79" s="290"/>
      <c r="E79" s="290"/>
      <c r="F79" s="290"/>
      <c r="G79" s="290"/>
      <c r="H79" s="290"/>
      <c r="I79" s="360" t="s">
        <v>91</v>
      </c>
      <c r="J79" s="297"/>
      <c r="K79" s="297"/>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297"/>
      <c r="AK79" s="297"/>
      <c r="AL79" s="297"/>
      <c r="AM79" s="297"/>
      <c r="AN79" s="297"/>
      <c r="AO79" s="297"/>
      <c r="AP79" s="297"/>
      <c r="AQ79" s="297"/>
      <c r="AR79" s="297"/>
      <c r="AS79" s="297"/>
      <c r="AT79" s="297"/>
      <c r="AU79" s="297"/>
      <c r="AV79" s="297"/>
      <c r="AW79" s="297"/>
      <c r="AX79" s="297"/>
      <c r="AY79" s="297"/>
      <c r="AZ79" s="297"/>
      <c r="BA79" s="297"/>
      <c r="BB79" s="297"/>
      <c r="BC79" s="297"/>
      <c r="BD79" s="297"/>
      <c r="BE79" s="297"/>
      <c r="BF79" s="298"/>
      <c r="BG79" s="361" t="s">
        <v>6</v>
      </c>
      <c r="BH79" s="297"/>
      <c r="BI79" s="297"/>
      <c r="BJ79" s="297"/>
      <c r="BK79" s="297"/>
      <c r="BL79" s="297"/>
      <c r="BM79" s="297"/>
      <c r="BN79" s="297"/>
      <c r="BO79" s="297"/>
      <c r="BP79" s="297"/>
      <c r="BQ79" s="297"/>
      <c r="BR79" s="297"/>
      <c r="BS79" s="297"/>
      <c r="BT79" s="297"/>
      <c r="BU79" s="297"/>
      <c r="BV79" s="297"/>
      <c r="BW79" s="297"/>
      <c r="BX79" s="297"/>
      <c r="BY79" s="297"/>
      <c r="BZ79" s="297"/>
      <c r="CA79" s="297"/>
      <c r="CB79" s="297"/>
      <c r="CC79" s="297"/>
      <c r="CD79" s="297"/>
      <c r="CE79" s="297"/>
      <c r="CF79" s="297"/>
      <c r="CG79" s="297"/>
      <c r="CH79" s="297"/>
      <c r="CI79" s="297"/>
      <c r="CJ79" s="297"/>
      <c r="CK79" s="297"/>
      <c r="CL79" s="297"/>
      <c r="CM79" s="297"/>
      <c r="CN79" s="297"/>
      <c r="CO79" s="297"/>
      <c r="CP79" s="297"/>
      <c r="CQ79" s="297"/>
      <c r="CR79" s="297"/>
      <c r="CS79" s="297"/>
      <c r="CT79" s="297"/>
      <c r="CU79" s="297"/>
      <c r="CV79" s="297"/>
      <c r="CW79" s="297"/>
      <c r="CX79" s="297"/>
      <c r="CY79" s="297"/>
      <c r="CZ79" s="297"/>
      <c r="DA79" s="297"/>
      <c r="DB79" s="297"/>
      <c r="DC79" s="297"/>
      <c r="DD79" s="297"/>
      <c r="DE79" s="297"/>
      <c r="DF79" s="297"/>
      <c r="DG79" s="297"/>
      <c r="DH79" s="297"/>
      <c r="DI79" s="297"/>
      <c r="DJ79" s="297"/>
      <c r="DK79" s="297"/>
      <c r="DL79" s="297"/>
      <c r="DM79" s="297"/>
      <c r="DN79" s="297"/>
      <c r="DO79" s="297"/>
      <c r="DP79" s="297"/>
      <c r="DQ79" s="297"/>
      <c r="DR79" s="297"/>
      <c r="DS79" s="297"/>
      <c r="DT79" s="297"/>
      <c r="DU79" s="297"/>
      <c r="DV79" s="297"/>
      <c r="DW79" s="297"/>
      <c r="DX79" s="297"/>
      <c r="DY79" s="297"/>
      <c r="DZ79" s="297"/>
      <c r="EA79" s="297"/>
      <c r="EB79" s="297"/>
      <c r="EC79" s="297"/>
      <c r="ED79" s="297"/>
      <c r="EE79" s="297"/>
      <c r="EF79" s="298"/>
      <c r="EG79" s="332" t="s">
        <v>6</v>
      </c>
      <c r="EH79" s="300"/>
      <c r="EI79" s="300"/>
      <c r="EJ79" s="300"/>
      <c r="EK79" s="300"/>
      <c r="EL79" s="300"/>
      <c r="EM79" s="300"/>
      <c r="EN79" s="300"/>
      <c r="EO79" s="300"/>
      <c r="EP79" s="301"/>
    </row>
    <row r="80" spans="1:157" x14ac:dyDescent="0.2">
      <c r="A80" s="302"/>
      <c r="B80" s="290"/>
      <c r="C80" s="290"/>
      <c r="D80" s="290"/>
      <c r="E80" s="290"/>
      <c r="F80" s="290"/>
      <c r="G80" s="290"/>
      <c r="H80" s="290"/>
      <c r="I80" s="363" t="s">
        <v>92</v>
      </c>
      <c r="J80" s="364"/>
      <c r="K80" s="364"/>
      <c r="L80" s="364"/>
      <c r="M80" s="364"/>
      <c r="N80" s="364"/>
      <c r="O80" s="364"/>
      <c r="P80" s="364"/>
      <c r="Q80" s="364"/>
      <c r="R80" s="364"/>
      <c r="S80" s="364"/>
      <c r="T80" s="364"/>
      <c r="U80" s="364"/>
      <c r="V80" s="364"/>
      <c r="W80" s="364"/>
      <c r="X80" s="364"/>
      <c r="Y80" s="364"/>
      <c r="Z80" s="364"/>
      <c r="AA80" s="364"/>
      <c r="AB80" s="364"/>
      <c r="AC80" s="364"/>
      <c r="AD80" s="364"/>
      <c r="AE80" s="364"/>
      <c r="AF80" s="364"/>
      <c r="AG80" s="364"/>
      <c r="AH80" s="364"/>
      <c r="AI80" s="364"/>
      <c r="AJ80" s="364"/>
      <c r="AK80" s="364"/>
      <c r="AL80" s="364"/>
      <c r="AM80" s="364"/>
      <c r="AN80" s="364"/>
      <c r="AO80" s="364"/>
      <c r="AP80" s="364"/>
      <c r="AQ80" s="364"/>
      <c r="AR80" s="364"/>
      <c r="AS80" s="364"/>
      <c r="AT80" s="365"/>
      <c r="AU80" s="299" t="s">
        <v>88</v>
      </c>
      <c r="AV80" s="300"/>
      <c r="AW80" s="300"/>
      <c r="AX80" s="300"/>
      <c r="AY80" s="300"/>
      <c r="AZ80" s="300"/>
      <c r="BA80" s="300"/>
      <c r="BB80" s="300"/>
      <c r="BC80" s="300"/>
      <c r="BD80" s="300"/>
      <c r="BE80" s="300"/>
      <c r="BF80" s="301"/>
      <c r="BG80" s="310" t="s">
        <v>53</v>
      </c>
      <c r="BH80" s="297"/>
      <c r="BI80" s="297"/>
      <c r="BJ80" s="297"/>
      <c r="BK80" s="297"/>
      <c r="BL80" s="298"/>
      <c r="BM80" s="351">
        <v>0</v>
      </c>
      <c r="BN80" s="297"/>
      <c r="BO80" s="297"/>
      <c r="BP80" s="297"/>
      <c r="BQ80" s="297"/>
      <c r="BR80" s="297"/>
      <c r="BS80" s="297"/>
      <c r="BT80" s="297"/>
      <c r="BU80" s="297"/>
      <c r="BV80" s="297"/>
      <c r="BW80" s="298"/>
      <c r="BX80" s="351">
        <v>1</v>
      </c>
      <c r="BY80" s="297"/>
      <c r="BZ80" s="297"/>
      <c r="CA80" s="297"/>
      <c r="CB80" s="297"/>
      <c r="CC80" s="297"/>
      <c r="CD80" s="297"/>
      <c r="CE80" s="297"/>
      <c r="CF80" s="297"/>
      <c r="CG80" s="297"/>
      <c r="CH80" s="298"/>
      <c r="CI80" s="351">
        <v>0</v>
      </c>
      <c r="CJ80" s="297"/>
      <c r="CK80" s="297"/>
      <c r="CL80" s="297"/>
      <c r="CM80" s="297"/>
      <c r="CN80" s="297"/>
      <c r="CO80" s="297"/>
      <c r="CP80" s="297"/>
      <c r="CQ80" s="297"/>
      <c r="CR80" s="297"/>
      <c r="CS80" s="298"/>
      <c r="CT80" s="351">
        <v>0</v>
      </c>
      <c r="CU80" s="297"/>
      <c r="CV80" s="297"/>
      <c r="CW80" s="297"/>
      <c r="CX80" s="297"/>
      <c r="CY80" s="297"/>
      <c r="CZ80" s="297"/>
      <c r="DA80" s="297"/>
      <c r="DB80" s="297"/>
      <c r="DC80" s="297"/>
      <c r="DD80" s="297"/>
      <c r="DE80" s="297"/>
      <c r="DF80" s="297"/>
      <c r="DG80" s="297"/>
      <c r="DH80" s="297"/>
      <c r="DI80" s="297"/>
      <c r="DJ80" s="297"/>
      <c r="DK80" s="298"/>
      <c r="DL80" s="351">
        <v>0</v>
      </c>
      <c r="DM80" s="297"/>
      <c r="DN80" s="297"/>
      <c r="DO80" s="297"/>
      <c r="DP80" s="297"/>
      <c r="DQ80" s="297"/>
      <c r="DR80" s="297"/>
      <c r="DS80" s="297"/>
      <c r="DT80" s="297"/>
      <c r="DU80" s="297"/>
      <c r="DV80" s="297"/>
      <c r="DW80" s="298"/>
      <c r="DX80" s="351">
        <v>1</v>
      </c>
      <c r="DY80" s="297"/>
      <c r="DZ80" s="297"/>
      <c r="EA80" s="297"/>
      <c r="EB80" s="297"/>
      <c r="EC80" s="297"/>
      <c r="ED80" s="297"/>
      <c r="EE80" s="297"/>
      <c r="EF80" s="298"/>
      <c r="EG80" s="326"/>
      <c r="EH80" s="290"/>
      <c r="EI80" s="290"/>
      <c r="EJ80" s="290"/>
      <c r="EK80" s="290"/>
      <c r="EL80" s="290"/>
      <c r="EM80" s="290"/>
      <c r="EN80" s="290"/>
      <c r="EO80" s="290"/>
      <c r="EP80" s="303"/>
    </row>
    <row r="81" spans="1:148" x14ac:dyDescent="0.2">
      <c r="A81" s="302"/>
      <c r="B81" s="290"/>
      <c r="C81" s="290"/>
      <c r="D81" s="290"/>
      <c r="E81" s="290"/>
      <c r="F81" s="290"/>
      <c r="G81" s="290"/>
      <c r="H81" s="290"/>
      <c r="I81" s="366"/>
      <c r="J81" s="367"/>
      <c r="K81" s="367"/>
      <c r="L81" s="367"/>
      <c r="M81" s="367"/>
      <c r="N81" s="367"/>
      <c r="O81" s="367"/>
      <c r="P81" s="367"/>
      <c r="Q81" s="367"/>
      <c r="R81" s="367"/>
      <c r="S81" s="367"/>
      <c r="T81" s="367"/>
      <c r="U81" s="367"/>
      <c r="V81" s="367"/>
      <c r="W81" s="367"/>
      <c r="X81" s="367"/>
      <c r="Y81" s="367"/>
      <c r="Z81" s="367"/>
      <c r="AA81" s="367"/>
      <c r="AB81" s="367"/>
      <c r="AC81" s="367"/>
      <c r="AD81" s="367"/>
      <c r="AE81" s="367"/>
      <c r="AF81" s="367"/>
      <c r="AG81" s="367"/>
      <c r="AH81" s="367"/>
      <c r="AI81" s="367"/>
      <c r="AJ81" s="367"/>
      <c r="AK81" s="367"/>
      <c r="AL81" s="367"/>
      <c r="AM81" s="367"/>
      <c r="AN81" s="367"/>
      <c r="AO81" s="367"/>
      <c r="AP81" s="367"/>
      <c r="AQ81" s="367"/>
      <c r="AR81" s="367"/>
      <c r="AS81" s="367"/>
      <c r="AT81" s="368"/>
      <c r="AU81" s="302"/>
      <c r="AV81" s="290"/>
      <c r="AW81" s="290"/>
      <c r="AX81" s="290"/>
      <c r="AY81" s="290"/>
      <c r="AZ81" s="290"/>
      <c r="BA81" s="290"/>
      <c r="BB81" s="290"/>
      <c r="BC81" s="290"/>
      <c r="BD81" s="290"/>
      <c r="BE81" s="290"/>
      <c r="BF81" s="303"/>
      <c r="BG81" s="308" t="s">
        <v>54</v>
      </c>
      <c r="BH81" s="297"/>
      <c r="BI81" s="297"/>
      <c r="BJ81" s="297"/>
      <c r="BK81" s="297"/>
      <c r="BL81" s="298"/>
      <c r="BM81" s="352">
        <v>0</v>
      </c>
      <c r="BN81" s="297"/>
      <c r="BO81" s="297"/>
      <c r="BP81" s="297"/>
      <c r="BQ81" s="297"/>
      <c r="BR81" s="297"/>
      <c r="BS81" s="297"/>
      <c r="BT81" s="297"/>
      <c r="BU81" s="297"/>
      <c r="BV81" s="297"/>
      <c r="BW81" s="298"/>
      <c r="BX81" s="352">
        <v>1</v>
      </c>
      <c r="BY81" s="297"/>
      <c r="BZ81" s="297"/>
      <c r="CA81" s="297"/>
      <c r="CB81" s="297"/>
      <c r="CC81" s="297"/>
      <c r="CD81" s="297"/>
      <c r="CE81" s="297"/>
      <c r="CF81" s="297"/>
      <c r="CG81" s="297"/>
      <c r="CH81" s="298"/>
      <c r="CI81" s="352">
        <v>0</v>
      </c>
      <c r="CJ81" s="297"/>
      <c r="CK81" s="297"/>
      <c r="CL81" s="297"/>
      <c r="CM81" s="297"/>
      <c r="CN81" s="297"/>
      <c r="CO81" s="297"/>
      <c r="CP81" s="297"/>
      <c r="CQ81" s="297"/>
      <c r="CR81" s="297"/>
      <c r="CS81" s="298"/>
      <c r="CT81" s="352">
        <v>0</v>
      </c>
      <c r="CU81" s="297"/>
      <c r="CV81" s="297"/>
      <c r="CW81" s="297"/>
      <c r="CX81" s="297"/>
      <c r="CY81" s="297"/>
      <c r="CZ81" s="297"/>
      <c r="DA81" s="297"/>
      <c r="DB81" s="297"/>
      <c r="DC81" s="297"/>
      <c r="DD81" s="297"/>
      <c r="DE81" s="297"/>
      <c r="DF81" s="297"/>
      <c r="DG81" s="297"/>
      <c r="DH81" s="297"/>
      <c r="DI81" s="297"/>
      <c r="DJ81" s="297"/>
      <c r="DK81" s="298"/>
      <c r="DL81" s="352">
        <v>0</v>
      </c>
      <c r="DM81" s="297"/>
      <c r="DN81" s="297"/>
      <c r="DO81" s="297"/>
      <c r="DP81" s="297"/>
      <c r="DQ81" s="297"/>
      <c r="DR81" s="297"/>
      <c r="DS81" s="297"/>
      <c r="DT81" s="297"/>
      <c r="DU81" s="297"/>
      <c r="DV81" s="297"/>
      <c r="DW81" s="298"/>
      <c r="DX81" s="352">
        <v>1</v>
      </c>
      <c r="DY81" s="297"/>
      <c r="DZ81" s="297"/>
      <c r="EA81" s="297"/>
      <c r="EB81" s="297"/>
      <c r="EC81" s="297"/>
      <c r="ED81" s="297"/>
      <c r="EE81" s="297"/>
      <c r="EF81" s="298"/>
      <c r="EG81" s="326"/>
      <c r="EH81" s="290"/>
      <c r="EI81" s="290"/>
      <c r="EJ81" s="290"/>
      <c r="EK81" s="290"/>
      <c r="EL81" s="290"/>
      <c r="EM81" s="290"/>
      <c r="EN81" s="290"/>
      <c r="EO81" s="290"/>
      <c r="EP81" s="303"/>
    </row>
    <row r="82" spans="1:148" x14ac:dyDescent="0.2">
      <c r="A82" s="302"/>
      <c r="B82" s="290"/>
      <c r="C82" s="290"/>
      <c r="D82" s="290"/>
      <c r="E82" s="290"/>
      <c r="F82" s="290"/>
      <c r="G82" s="290"/>
      <c r="H82" s="290"/>
      <c r="I82" s="369"/>
      <c r="J82" s="370"/>
      <c r="K82" s="370"/>
      <c r="L82" s="370"/>
      <c r="M82" s="370"/>
      <c r="N82" s="370"/>
      <c r="O82" s="370"/>
      <c r="P82" s="370"/>
      <c r="Q82" s="370"/>
      <c r="R82" s="370"/>
      <c r="S82" s="370"/>
      <c r="T82" s="370"/>
      <c r="U82" s="370"/>
      <c r="V82" s="370"/>
      <c r="W82" s="370"/>
      <c r="X82" s="370"/>
      <c r="Y82" s="370"/>
      <c r="Z82" s="370"/>
      <c r="AA82" s="370"/>
      <c r="AB82" s="370"/>
      <c r="AC82" s="370"/>
      <c r="AD82" s="370"/>
      <c r="AE82" s="370"/>
      <c r="AF82" s="370"/>
      <c r="AG82" s="370"/>
      <c r="AH82" s="370"/>
      <c r="AI82" s="370"/>
      <c r="AJ82" s="370"/>
      <c r="AK82" s="370"/>
      <c r="AL82" s="370"/>
      <c r="AM82" s="370"/>
      <c r="AN82" s="370"/>
      <c r="AO82" s="370"/>
      <c r="AP82" s="370"/>
      <c r="AQ82" s="370"/>
      <c r="AR82" s="370"/>
      <c r="AS82" s="370"/>
      <c r="AT82" s="371"/>
      <c r="AU82" s="304"/>
      <c r="AV82" s="305"/>
      <c r="AW82" s="305"/>
      <c r="AX82" s="305"/>
      <c r="AY82" s="305"/>
      <c r="AZ82" s="305"/>
      <c r="BA82" s="305"/>
      <c r="BB82" s="305"/>
      <c r="BC82" s="305"/>
      <c r="BD82" s="305"/>
      <c r="BE82" s="305"/>
      <c r="BF82" s="306"/>
      <c r="BG82" s="292" t="s">
        <v>55</v>
      </c>
      <c r="BH82" s="297"/>
      <c r="BI82" s="297"/>
      <c r="BJ82" s="297"/>
      <c r="BK82" s="297"/>
      <c r="BL82" s="298"/>
      <c r="BM82" s="350">
        <v>0</v>
      </c>
      <c r="BN82" s="297"/>
      <c r="BO82" s="297"/>
      <c r="BP82" s="297"/>
      <c r="BQ82" s="297"/>
      <c r="BR82" s="297"/>
      <c r="BS82" s="297"/>
      <c r="BT82" s="297"/>
      <c r="BU82" s="297"/>
      <c r="BV82" s="297"/>
      <c r="BW82" s="298"/>
      <c r="BX82" s="295"/>
      <c r="BY82" s="297"/>
      <c r="BZ82" s="297"/>
      <c r="CA82" s="297"/>
      <c r="CB82" s="297"/>
      <c r="CC82" s="297"/>
      <c r="CD82" s="297"/>
      <c r="CE82" s="297"/>
      <c r="CF82" s="297"/>
      <c r="CG82" s="297"/>
      <c r="CH82" s="298"/>
      <c r="CI82" s="295"/>
      <c r="CJ82" s="297"/>
      <c r="CK82" s="297"/>
      <c r="CL82" s="297"/>
      <c r="CM82" s="297"/>
      <c r="CN82" s="297"/>
      <c r="CO82" s="297"/>
      <c r="CP82" s="297"/>
      <c r="CQ82" s="297"/>
      <c r="CR82" s="297"/>
      <c r="CS82" s="298"/>
      <c r="CT82" s="295"/>
      <c r="CU82" s="297"/>
      <c r="CV82" s="297"/>
      <c r="CW82" s="297"/>
      <c r="CX82" s="297"/>
      <c r="CY82" s="297"/>
      <c r="CZ82" s="297"/>
      <c r="DA82" s="297"/>
      <c r="DB82" s="297"/>
      <c r="DC82" s="297"/>
      <c r="DD82" s="297"/>
      <c r="DE82" s="297"/>
      <c r="DF82" s="297"/>
      <c r="DG82" s="297"/>
      <c r="DH82" s="297"/>
      <c r="DI82" s="297"/>
      <c r="DJ82" s="297"/>
      <c r="DK82" s="298"/>
      <c r="DL82" s="295"/>
      <c r="DM82" s="297"/>
      <c r="DN82" s="297"/>
      <c r="DO82" s="297"/>
      <c r="DP82" s="297"/>
      <c r="DQ82" s="297"/>
      <c r="DR82" s="297"/>
      <c r="DS82" s="297"/>
      <c r="DT82" s="297"/>
      <c r="DU82" s="297"/>
      <c r="DV82" s="297"/>
      <c r="DW82" s="298"/>
      <c r="DX82" s="350">
        <v>0</v>
      </c>
      <c r="DY82" s="297"/>
      <c r="DZ82" s="297"/>
      <c r="EA82" s="297"/>
      <c r="EB82" s="297"/>
      <c r="EC82" s="297"/>
      <c r="ED82" s="297"/>
      <c r="EE82" s="297"/>
      <c r="EF82" s="298"/>
      <c r="EG82" s="326"/>
      <c r="EH82" s="290"/>
      <c r="EI82" s="290"/>
      <c r="EJ82" s="290"/>
      <c r="EK82" s="290"/>
      <c r="EL82" s="290"/>
      <c r="EM82" s="290"/>
      <c r="EN82" s="290"/>
      <c r="EO82" s="290"/>
      <c r="EP82" s="303"/>
    </row>
    <row r="83" spans="1:148" x14ac:dyDescent="0.2">
      <c r="A83" s="302"/>
      <c r="B83" s="290"/>
      <c r="C83" s="290"/>
      <c r="D83" s="290"/>
      <c r="E83" s="290"/>
      <c r="F83" s="290"/>
      <c r="G83" s="290"/>
      <c r="H83" s="290"/>
      <c r="I83" s="299" t="s">
        <v>93</v>
      </c>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c r="AL83" s="300"/>
      <c r="AM83" s="300"/>
      <c r="AN83" s="300"/>
      <c r="AO83" s="300"/>
      <c r="AP83" s="300"/>
      <c r="AQ83" s="300"/>
      <c r="AR83" s="300"/>
      <c r="AS83" s="300"/>
      <c r="AT83" s="301"/>
      <c r="AU83" s="299" t="s">
        <v>88</v>
      </c>
      <c r="AV83" s="300"/>
      <c r="AW83" s="300"/>
      <c r="AX83" s="300"/>
      <c r="AY83" s="300"/>
      <c r="AZ83" s="300"/>
      <c r="BA83" s="300"/>
      <c r="BB83" s="300"/>
      <c r="BC83" s="300"/>
      <c r="BD83" s="300"/>
      <c r="BE83" s="300"/>
      <c r="BF83" s="301"/>
      <c r="BG83" s="310" t="s">
        <v>53</v>
      </c>
      <c r="BH83" s="297"/>
      <c r="BI83" s="297"/>
      <c r="BJ83" s="297"/>
      <c r="BK83" s="297"/>
      <c r="BL83" s="298"/>
      <c r="BM83" s="351">
        <v>0</v>
      </c>
      <c r="BN83" s="297"/>
      <c r="BO83" s="297"/>
      <c r="BP83" s="297"/>
      <c r="BQ83" s="297"/>
      <c r="BR83" s="297"/>
      <c r="BS83" s="297"/>
      <c r="BT83" s="297"/>
      <c r="BU83" s="297"/>
      <c r="BV83" s="297"/>
      <c r="BW83" s="298"/>
      <c r="BX83" s="351">
        <v>0</v>
      </c>
      <c r="BY83" s="297"/>
      <c r="BZ83" s="297"/>
      <c r="CA83" s="297"/>
      <c r="CB83" s="297"/>
      <c r="CC83" s="297"/>
      <c r="CD83" s="297"/>
      <c r="CE83" s="297"/>
      <c r="CF83" s="297"/>
      <c r="CG83" s="297"/>
      <c r="CH83" s="298"/>
      <c r="CI83" s="351">
        <v>1</v>
      </c>
      <c r="CJ83" s="297"/>
      <c r="CK83" s="297"/>
      <c r="CL83" s="297"/>
      <c r="CM83" s="297"/>
      <c r="CN83" s="297"/>
      <c r="CO83" s="297"/>
      <c r="CP83" s="297"/>
      <c r="CQ83" s="297"/>
      <c r="CR83" s="297"/>
      <c r="CS83" s="298"/>
      <c r="CT83" s="351">
        <v>0</v>
      </c>
      <c r="CU83" s="297"/>
      <c r="CV83" s="297"/>
      <c r="CW83" s="297"/>
      <c r="CX83" s="297"/>
      <c r="CY83" s="297"/>
      <c r="CZ83" s="297"/>
      <c r="DA83" s="297"/>
      <c r="DB83" s="297"/>
      <c r="DC83" s="297"/>
      <c r="DD83" s="297"/>
      <c r="DE83" s="297"/>
      <c r="DF83" s="297"/>
      <c r="DG83" s="297"/>
      <c r="DH83" s="297"/>
      <c r="DI83" s="297"/>
      <c r="DJ83" s="297"/>
      <c r="DK83" s="298"/>
      <c r="DL83" s="351">
        <v>0</v>
      </c>
      <c r="DM83" s="297"/>
      <c r="DN83" s="297"/>
      <c r="DO83" s="297"/>
      <c r="DP83" s="297"/>
      <c r="DQ83" s="297"/>
      <c r="DR83" s="297"/>
      <c r="DS83" s="297"/>
      <c r="DT83" s="297"/>
      <c r="DU83" s="297"/>
      <c r="DV83" s="297"/>
      <c r="DW83" s="298"/>
      <c r="DX83" s="351">
        <v>1</v>
      </c>
      <c r="DY83" s="297"/>
      <c r="DZ83" s="297"/>
      <c r="EA83" s="297"/>
      <c r="EB83" s="297"/>
      <c r="EC83" s="297"/>
      <c r="ED83" s="297"/>
      <c r="EE83" s="297"/>
      <c r="EF83" s="298"/>
      <c r="EG83" s="326"/>
      <c r="EH83" s="290"/>
      <c r="EI83" s="290"/>
      <c r="EJ83" s="290"/>
      <c r="EK83" s="290"/>
      <c r="EL83" s="290"/>
      <c r="EM83" s="290"/>
      <c r="EN83" s="290"/>
      <c r="EO83" s="290"/>
      <c r="EP83" s="303"/>
    </row>
    <row r="84" spans="1:148" x14ac:dyDescent="0.2">
      <c r="A84" s="302"/>
      <c r="B84" s="290"/>
      <c r="C84" s="290"/>
      <c r="D84" s="290"/>
      <c r="E84" s="290"/>
      <c r="F84" s="290"/>
      <c r="G84" s="290"/>
      <c r="H84" s="290"/>
      <c r="I84" s="302"/>
      <c r="J84" s="290"/>
      <c r="K84" s="290"/>
      <c r="L84" s="290"/>
      <c r="M84" s="290"/>
      <c r="N84" s="290"/>
      <c r="O84" s="290"/>
      <c r="P84" s="290"/>
      <c r="Q84" s="290"/>
      <c r="R84" s="290"/>
      <c r="S84" s="290"/>
      <c r="T84" s="290"/>
      <c r="U84" s="290"/>
      <c r="V84" s="290"/>
      <c r="W84" s="290"/>
      <c r="X84" s="290"/>
      <c r="Y84" s="290"/>
      <c r="Z84" s="290"/>
      <c r="AA84" s="290"/>
      <c r="AB84" s="290"/>
      <c r="AC84" s="290"/>
      <c r="AD84" s="290"/>
      <c r="AE84" s="290"/>
      <c r="AF84" s="290"/>
      <c r="AG84" s="290"/>
      <c r="AH84" s="290"/>
      <c r="AI84" s="290"/>
      <c r="AJ84" s="290"/>
      <c r="AK84" s="290"/>
      <c r="AL84" s="290"/>
      <c r="AM84" s="290"/>
      <c r="AN84" s="290"/>
      <c r="AO84" s="290"/>
      <c r="AP84" s="290"/>
      <c r="AQ84" s="290"/>
      <c r="AR84" s="290"/>
      <c r="AS84" s="290"/>
      <c r="AT84" s="303"/>
      <c r="AU84" s="302"/>
      <c r="AV84" s="290"/>
      <c r="AW84" s="290"/>
      <c r="AX84" s="290"/>
      <c r="AY84" s="290"/>
      <c r="AZ84" s="290"/>
      <c r="BA84" s="290"/>
      <c r="BB84" s="290"/>
      <c r="BC84" s="290"/>
      <c r="BD84" s="290"/>
      <c r="BE84" s="290"/>
      <c r="BF84" s="303"/>
      <c r="BG84" s="308" t="s">
        <v>54</v>
      </c>
      <c r="BH84" s="297"/>
      <c r="BI84" s="297"/>
      <c r="BJ84" s="297"/>
      <c r="BK84" s="297"/>
      <c r="BL84" s="298"/>
      <c r="BM84" s="352">
        <v>0</v>
      </c>
      <c r="BN84" s="297"/>
      <c r="BO84" s="297"/>
      <c r="BP84" s="297"/>
      <c r="BQ84" s="297"/>
      <c r="BR84" s="297"/>
      <c r="BS84" s="297"/>
      <c r="BT84" s="297"/>
      <c r="BU84" s="297"/>
      <c r="BV84" s="297"/>
      <c r="BW84" s="298"/>
      <c r="BX84" s="352">
        <v>0</v>
      </c>
      <c r="BY84" s="297"/>
      <c r="BZ84" s="297"/>
      <c r="CA84" s="297"/>
      <c r="CB84" s="297"/>
      <c r="CC84" s="297"/>
      <c r="CD84" s="297"/>
      <c r="CE84" s="297"/>
      <c r="CF84" s="297"/>
      <c r="CG84" s="297"/>
      <c r="CH84" s="298"/>
      <c r="CI84" s="352">
        <v>1</v>
      </c>
      <c r="CJ84" s="297"/>
      <c r="CK84" s="297"/>
      <c r="CL84" s="297"/>
      <c r="CM84" s="297"/>
      <c r="CN84" s="297"/>
      <c r="CO84" s="297"/>
      <c r="CP84" s="297"/>
      <c r="CQ84" s="297"/>
      <c r="CR84" s="297"/>
      <c r="CS84" s="298"/>
      <c r="CT84" s="352">
        <v>0</v>
      </c>
      <c r="CU84" s="297"/>
      <c r="CV84" s="297"/>
      <c r="CW84" s="297"/>
      <c r="CX84" s="297"/>
      <c r="CY84" s="297"/>
      <c r="CZ84" s="297"/>
      <c r="DA84" s="297"/>
      <c r="DB84" s="297"/>
      <c r="DC84" s="297"/>
      <c r="DD84" s="297"/>
      <c r="DE84" s="297"/>
      <c r="DF84" s="297"/>
      <c r="DG84" s="297"/>
      <c r="DH84" s="297"/>
      <c r="DI84" s="297"/>
      <c r="DJ84" s="297"/>
      <c r="DK84" s="298"/>
      <c r="DL84" s="352">
        <v>0</v>
      </c>
      <c r="DM84" s="297"/>
      <c r="DN84" s="297"/>
      <c r="DO84" s="297"/>
      <c r="DP84" s="297"/>
      <c r="DQ84" s="297"/>
      <c r="DR84" s="297"/>
      <c r="DS84" s="297"/>
      <c r="DT84" s="297"/>
      <c r="DU84" s="297"/>
      <c r="DV84" s="297"/>
      <c r="DW84" s="298"/>
      <c r="DX84" s="352">
        <v>1</v>
      </c>
      <c r="DY84" s="297"/>
      <c r="DZ84" s="297"/>
      <c r="EA84" s="297"/>
      <c r="EB84" s="297"/>
      <c r="EC84" s="297"/>
      <c r="ED84" s="297"/>
      <c r="EE84" s="297"/>
      <c r="EF84" s="298"/>
      <c r="EG84" s="326"/>
      <c r="EH84" s="290"/>
      <c r="EI84" s="290"/>
      <c r="EJ84" s="290"/>
      <c r="EK84" s="290"/>
      <c r="EL84" s="290"/>
      <c r="EM84" s="290"/>
      <c r="EN84" s="290"/>
      <c r="EO84" s="290"/>
      <c r="EP84" s="303"/>
    </row>
    <row r="85" spans="1:148" x14ac:dyDescent="0.2">
      <c r="A85" s="302"/>
      <c r="B85" s="290"/>
      <c r="C85" s="290"/>
      <c r="D85" s="290"/>
      <c r="E85" s="290"/>
      <c r="F85" s="290"/>
      <c r="G85" s="290"/>
      <c r="H85" s="290"/>
      <c r="I85" s="304"/>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5"/>
      <c r="AL85" s="305"/>
      <c r="AM85" s="305"/>
      <c r="AN85" s="305"/>
      <c r="AO85" s="305"/>
      <c r="AP85" s="305"/>
      <c r="AQ85" s="305"/>
      <c r="AR85" s="305"/>
      <c r="AS85" s="305"/>
      <c r="AT85" s="306"/>
      <c r="AU85" s="304"/>
      <c r="AV85" s="305"/>
      <c r="AW85" s="305"/>
      <c r="AX85" s="305"/>
      <c r="AY85" s="305"/>
      <c r="AZ85" s="305"/>
      <c r="BA85" s="305"/>
      <c r="BB85" s="305"/>
      <c r="BC85" s="305"/>
      <c r="BD85" s="305"/>
      <c r="BE85" s="305"/>
      <c r="BF85" s="306"/>
      <c r="BG85" s="292" t="s">
        <v>55</v>
      </c>
      <c r="BH85" s="297"/>
      <c r="BI85" s="297"/>
      <c r="BJ85" s="297"/>
      <c r="BK85" s="297"/>
      <c r="BL85" s="298"/>
      <c r="BM85" s="350">
        <v>0</v>
      </c>
      <c r="BN85" s="297"/>
      <c r="BO85" s="297"/>
      <c r="BP85" s="297"/>
      <c r="BQ85" s="297"/>
      <c r="BR85" s="297"/>
      <c r="BS85" s="297"/>
      <c r="BT85" s="297"/>
      <c r="BU85" s="297"/>
      <c r="BV85" s="297"/>
      <c r="BW85" s="298"/>
      <c r="BX85" s="295"/>
      <c r="BY85" s="297"/>
      <c r="BZ85" s="297"/>
      <c r="CA85" s="297"/>
      <c r="CB85" s="297"/>
      <c r="CC85" s="297"/>
      <c r="CD85" s="297"/>
      <c r="CE85" s="297"/>
      <c r="CF85" s="297"/>
      <c r="CG85" s="297"/>
      <c r="CH85" s="298"/>
      <c r="CI85" s="295"/>
      <c r="CJ85" s="297"/>
      <c r="CK85" s="297"/>
      <c r="CL85" s="297"/>
      <c r="CM85" s="297"/>
      <c r="CN85" s="297"/>
      <c r="CO85" s="297"/>
      <c r="CP85" s="297"/>
      <c r="CQ85" s="297"/>
      <c r="CR85" s="297"/>
      <c r="CS85" s="298"/>
      <c r="CT85" s="295"/>
      <c r="CU85" s="297"/>
      <c r="CV85" s="297"/>
      <c r="CW85" s="297"/>
      <c r="CX85" s="297"/>
      <c r="CY85" s="297"/>
      <c r="CZ85" s="297"/>
      <c r="DA85" s="297"/>
      <c r="DB85" s="297"/>
      <c r="DC85" s="297"/>
      <c r="DD85" s="297"/>
      <c r="DE85" s="297"/>
      <c r="DF85" s="297"/>
      <c r="DG85" s="297"/>
      <c r="DH85" s="297"/>
      <c r="DI85" s="297"/>
      <c r="DJ85" s="297"/>
      <c r="DK85" s="298"/>
      <c r="DL85" s="295"/>
      <c r="DM85" s="297"/>
      <c r="DN85" s="297"/>
      <c r="DO85" s="297"/>
      <c r="DP85" s="297"/>
      <c r="DQ85" s="297"/>
      <c r="DR85" s="297"/>
      <c r="DS85" s="297"/>
      <c r="DT85" s="297"/>
      <c r="DU85" s="297"/>
      <c r="DV85" s="297"/>
      <c r="DW85" s="298"/>
      <c r="DX85" s="350">
        <v>0</v>
      </c>
      <c r="DY85" s="297"/>
      <c r="DZ85" s="297"/>
      <c r="EA85" s="297"/>
      <c r="EB85" s="297"/>
      <c r="EC85" s="297"/>
      <c r="ED85" s="297"/>
      <c r="EE85" s="297"/>
      <c r="EF85" s="298"/>
      <c r="EG85" s="327"/>
      <c r="EH85" s="305"/>
      <c r="EI85" s="305"/>
      <c r="EJ85" s="305"/>
      <c r="EK85" s="305"/>
      <c r="EL85" s="305"/>
      <c r="EM85" s="305"/>
      <c r="EN85" s="305"/>
      <c r="EO85" s="305"/>
      <c r="EP85" s="306"/>
    </row>
    <row r="86" spans="1:148" ht="18" customHeight="1" x14ac:dyDescent="0.2">
      <c r="A86" s="299" t="s">
        <v>94</v>
      </c>
      <c r="B86" s="300"/>
      <c r="C86" s="300"/>
      <c r="D86" s="300"/>
      <c r="E86" s="300"/>
      <c r="F86" s="300"/>
      <c r="G86" s="300"/>
      <c r="H86" s="300"/>
      <c r="I86" s="300"/>
      <c r="J86" s="300"/>
      <c r="K86" s="300"/>
      <c r="L86" s="300"/>
      <c r="M86" s="300"/>
      <c r="N86" s="300"/>
      <c r="O86" s="300"/>
      <c r="P86" s="300"/>
      <c r="Q86" s="300"/>
      <c r="R86" s="300"/>
      <c r="S86" s="300"/>
      <c r="T86" s="300"/>
      <c r="U86" s="300"/>
      <c r="V86" s="300"/>
      <c r="W86" s="300"/>
      <c r="X86" s="300"/>
      <c r="Y86" s="300"/>
      <c r="Z86" s="300"/>
      <c r="AA86" s="300"/>
      <c r="AB86" s="300"/>
      <c r="AC86" s="301"/>
      <c r="AD86" s="353"/>
      <c r="AE86" s="354"/>
      <c r="AF86" s="354"/>
      <c r="AG86" s="354"/>
      <c r="AH86" s="354"/>
      <c r="AI86" s="354"/>
      <c r="AJ86" s="354"/>
      <c r="AK86" s="354"/>
      <c r="AL86" s="354"/>
      <c r="AM86" s="354"/>
      <c r="AN86" s="354"/>
      <c r="AO86" s="354"/>
      <c r="AP86" s="355"/>
      <c r="AR86" s="358" t="s">
        <v>88</v>
      </c>
      <c r="AS86" s="300"/>
      <c r="AT86" s="300"/>
      <c r="AU86" s="300"/>
      <c r="AV86" s="300"/>
      <c r="AW86" s="300"/>
      <c r="AX86" s="300"/>
      <c r="AY86" s="300"/>
      <c r="AZ86" s="300"/>
      <c r="BA86" s="301"/>
      <c r="BB86" s="310" t="s">
        <v>53</v>
      </c>
      <c r="BC86" s="297"/>
      <c r="BD86" s="297"/>
      <c r="BE86" s="297"/>
      <c r="BF86" s="297"/>
      <c r="BG86" s="297"/>
      <c r="BH86" s="297"/>
      <c r="BI86" s="298"/>
      <c r="BJ86" s="351">
        <v>0</v>
      </c>
      <c r="BK86" s="297"/>
      <c r="BL86" s="297"/>
      <c r="BM86" s="297"/>
      <c r="BN86" s="297"/>
      <c r="BO86" s="297"/>
      <c r="BP86" s="297"/>
      <c r="BQ86" s="297"/>
      <c r="BR86" s="297"/>
      <c r="BS86" s="297"/>
      <c r="BT86" s="297"/>
      <c r="BU86" s="298"/>
      <c r="BV86" s="351">
        <v>0</v>
      </c>
      <c r="BW86" s="297"/>
      <c r="BX86" s="297"/>
      <c r="BY86" s="297"/>
      <c r="BZ86" s="297"/>
      <c r="CA86" s="297"/>
      <c r="CB86" s="297"/>
      <c r="CC86" s="297"/>
      <c r="CD86" s="298"/>
      <c r="CE86" s="351">
        <v>0</v>
      </c>
      <c r="CF86" s="297"/>
      <c r="CG86" s="297"/>
      <c r="CH86" s="297"/>
      <c r="CI86" s="297"/>
      <c r="CJ86" s="297"/>
      <c r="CK86" s="297"/>
      <c r="CL86" s="297"/>
      <c r="CM86" s="297"/>
      <c r="CN86" s="297"/>
      <c r="CO86" s="297"/>
      <c r="CP86" s="298"/>
      <c r="CQ86" s="351">
        <v>0</v>
      </c>
      <c r="CR86" s="297"/>
      <c r="CS86" s="297"/>
      <c r="CT86" s="297"/>
      <c r="CU86" s="297"/>
      <c r="CV86" s="297"/>
      <c r="CW86" s="297"/>
      <c r="CX86" s="297"/>
      <c r="CY86" s="297"/>
      <c r="CZ86" s="297"/>
      <c r="DA86" s="297"/>
      <c r="DB86" s="297"/>
      <c r="DC86" s="297"/>
      <c r="DD86" s="297"/>
      <c r="DE86" s="297"/>
      <c r="DF86" s="297"/>
      <c r="DG86" s="297"/>
      <c r="DH86" s="297"/>
      <c r="DI86" s="298"/>
      <c r="DJ86" s="351">
        <v>1</v>
      </c>
      <c r="DK86" s="297"/>
      <c r="DL86" s="297"/>
      <c r="DM86" s="297"/>
      <c r="DN86" s="297"/>
      <c r="DO86" s="297"/>
      <c r="DP86" s="297"/>
      <c r="DQ86" s="297"/>
      <c r="DR86" s="297"/>
      <c r="DS86" s="297"/>
      <c r="DT86" s="297"/>
      <c r="DU86" s="298"/>
      <c r="DV86" s="351">
        <v>1</v>
      </c>
      <c r="DW86" s="297"/>
      <c r="DX86" s="297"/>
      <c r="DY86" s="297"/>
      <c r="DZ86" s="297"/>
      <c r="EA86" s="297"/>
      <c r="EB86" s="297"/>
      <c r="EC86" s="297"/>
      <c r="ED86" s="298"/>
      <c r="EE86" s="161"/>
      <c r="EF86" s="162"/>
      <c r="EG86" s="332" t="s">
        <v>95</v>
      </c>
      <c r="EH86" s="300"/>
      <c r="EI86" s="300"/>
      <c r="EJ86" s="300"/>
      <c r="EK86" s="300"/>
      <c r="EL86" s="300"/>
      <c r="EM86" s="300"/>
      <c r="EN86" s="300"/>
      <c r="EO86" s="300"/>
      <c r="EP86" s="301"/>
    </row>
    <row r="87" spans="1:148" ht="14.5" customHeight="1" x14ac:dyDescent="0.2">
      <c r="A87" s="302"/>
      <c r="B87" s="290"/>
      <c r="C87" s="290"/>
      <c r="D87" s="290"/>
      <c r="E87" s="290"/>
      <c r="F87" s="290"/>
      <c r="G87" s="290"/>
      <c r="H87" s="290"/>
      <c r="I87" s="290"/>
      <c r="J87" s="290"/>
      <c r="K87" s="290"/>
      <c r="L87" s="290"/>
      <c r="M87" s="290"/>
      <c r="N87" s="290"/>
      <c r="O87" s="290"/>
      <c r="P87" s="290"/>
      <c r="Q87" s="290"/>
      <c r="R87" s="290"/>
      <c r="S87" s="290"/>
      <c r="T87" s="290"/>
      <c r="U87" s="290"/>
      <c r="V87" s="290"/>
      <c r="W87" s="290"/>
      <c r="X87" s="290"/>
      <c r="Y87" s="290"/>
      <c r="Z87" s="290"/>
      <c r="AA87" s="290"/>
      <c r="AB87" s="290"/>
      <c r="AC87" s="303"/>
      <c r="AD87" s="356"/>
      <c r="AE87" s="305"/>
      <c r="AF87" s="305"/>
      <c r="AG87" s="305"/>
      <c r="AH87" s="305"/>
      <c r="AI87" s="305"/>
      <c r="AJ87" s="305"/>
      <c r="AK87" s="305"/>
      <c r="AL87" s="305"/>
      <c r="AM87" s="305"/>
      <c r="AN87" s="305"/>
      <c r="AO87" s="305"/>
      <c r="AP87" s="357"/>
      <c r="AR87" s="302"/>
      <c r="AS87" s="290"/>
      <c r="AT87" s="290"/>
      <c r="AU87" s="290"/>
      <c r="AV87" s="290"/>
      <c r="AW87" s="290"/>
      <c r="AX87" s="290"/>
      <c r="AY87" s="290"/>
      <c r="AZ87" s="290"/>
      <c r="BA87" s="303"/>
      <c r="BB87" s="308" t="s">
        <v>54</v>
      </c>
      <c r="BC87" s="300"/>
      <c r="BD87" s="300"/>
      <c r="BE87" s="300"/>
      <c r="BF87" s="300"/>
      <c r="BG87" s="300"/>
      <c r="BH87" s="300"/>
      <c r="BI87" s="301"/>
      <c r="BJ87" s="352">
        <v>0</v>
      </c>
      <c r="BK87" s="300"/>
      <c r="BL87" s="300"/>
      <c r="BM87" s="300"/>
      <c r="BN87" s="300"/>
      <c r="BO87" s="300"/>
      <c r="BP87" s="300"/>
      <c r="BQ87" s="300"/>
      <c r="BR87" s="300"/>
      <c r="BS87" s="300"/>
      <c r="BT87" s="300"/>
      <c r="BU87" s="301"/>
      <c r="BV87" s="352">
        <v>0</v>
      </c>
      <c r="BW87" s="300"/>
      <c r="BX87" s="300"/>
      <c r="BY87" s="300"/>
      <c r="BZ87" s="300"/>
      <c r="CA87" s="300"/>
      <c r="CB87" s="300"/>
      <c r="CC87" s="300"/>
      <c r="CD87" s="301"/>
      <c r="CE87" s="352">
        <v>0</v>
      </c>
      <c r="CF87" s="300"/>
      <c r="CG87" s="300"/>
      <c r="CH87" s="300"/>
      <c r="CI87" s="300"/>
      <c r="CJ87" s="300"/>
      <c r="CK87" s="300"/>
      <c r="CL87" s="300"/>
      <c r="CM87" s="300"/>
      <c r="CN87" s="300"/>
      <c r="CO87" s="300"/>
      <c r="CP87" s="301"/>
      <c r="CQ87" s="352">
        <v>0</v>
      </c>
      <c r="CR87" s="300"/>
      <c r="CS87" s="300"/>
      <c r="CT87" s="300"/>
      <c r="CU87" s="300"/>
      <c r="CV87" s="300"/>
      <c r="CW87" s="300"/>
      <c r="CX87" s="300"/>
      <c r="CY87" s="300"/>
      <c r="CZ87" s="300"/>
      <c r="DA87" s="300"/>
      <c r="DB87" s="300"/>
      <c r="DC87" s="300"/>
      <c r="DD87" s="300"/>
      <c r="DE87" s="300"/>
      <c r="DF87" s="300"/>
      <c r="DG87" s="300"/>
      <c r="DH87" s="300"/>
      <c r="DI87" s="301"/>
      <c r="DJ87" s="352">
        <v>1</v>
      </c>
      <c r="DK87" s="300"/>
      <c r="DL87" s="300"/>
      <c r="DM87" s="300"/>
      <c r="DN87" s="300"/>
      <c r="DO87" s="300"/>
      <c r="DP87" s="300"/>
      <c r="DQ87" s="300"/>
      <c r="DR87" s="300"/>
      <c r="DS87" s="300"/>
      <c r="DT87" s="300"/>
      <c r="DU87" s="301"/>
      <c r="DV87" s="352">
        <v>1</v>
      </c>
      <c r="DW87" s="300"/>
      <c r="DX87" s="300"/>
      <c r="DY87" s="300"/>
      <c r="DZ87" s="300"/>
      <c r="EA87" s="300"/>
      <c r="EB87" s="300"/>
      <c r="EC87" s="300"/>
      <c r="ED87" s="301"/>
      <c r="EF87" s="163"/>
      <c r="EG87" s="326"/>
      <c r="EH87" s="290"/>
      <c r="EI87" s="290"/>
      <c r="EJ87" s="290"/>
      <c r="EK87" s="290"/>
      <c r="EL87" s="290"/>
      <c r="EM87" s="290"/>
      <c r="EN87" s="290"/>
      <c r="EO87" s="290"/>
      <c r="EP87" s="303"/>
    </row>
    <row r="88" spans="1:148" x14ac:dyDescent="0.2">
      <c r="A88" s="302"/>
      <c r="B88" s="290"/>
      <c r="C88" s="290"/>
      <c r="D88" s="290"/>
      <c r="E88" s="290"/>
      <c r="F88" s="290"/>
      <c r="G88" s="290"/>
      <c r="H88" s="290"/>
      <c r="I88" s="290"/>
      <c r="J88" s="290"/>
      <c r="K88" s="290"/>
      <c r="L88" s="290"/>
      <c r="M88" s="290"/>
      <c r="N88" s="290"/>
      <c r="O88" s="290"/>
      <c r="P88" s="290"/>
      <c r="Q88" s="290"/>
      <c r="R88" s="290"/>
      <c r="S88" s="290"/>
      <c r="T88" s="290"/>
      <c r="U88" s="290"/>
      <c r="V88" s="290"/>
      <c r="W88" s="290"/>
      <c r="X88" s="290"/>
      <c r="Y88" s="290"/>
      <c r="Z88" s="290"/>
      <c r="AA88" s="290"/>
      <c r="AB88" s="290"/>
      <c r="AC88" s="303"/>
      <c r="AD88" s="156"/>
      <c r="AP88" s="157"/>
      <c r="AR88" s="302"/>
      <c r="AS88" s="290"/>
      <c r="AT88" s="290"/>
      <c r="AU88" s="290"/>
      <c r="AV88" s="290"/>
      <c r="AW88" s="290"/>
      <c r="AX88" s="290"/>
      <c r="AY88" s="290"/>
      <c r="AZ88" s="290"/>
      <c r="BA88" s="303"/>
      <c r="BB88" s="304"/>
      <c r="BC88" s="305"/>
      <c r="BD88" s="305"/>
      <c r="BE88" s="305"/>
      <c r="BF88" s="305"/>
      <c r="BG88" s="305"/>
      <c r="BH88" s="305"/>
      <c r="BI88" s="306"/>
      <c r="BJ88" s="304"/>
      <c r="BK88" s="305"/>
      <c r="BL88" s="305"/>
      <c r="BM88" s="305"/>
      <c r="BN88" s="305"/>
      <c r="BO88" s="305"/>
      <c r="BP88" s="305"/>
      <c r="BQ88" s="305"/>
      <c r="BR88" s="305"/>
      <c r="BS88" s="305"/>
      <c r="BT88" s="305"/>
      <c r="BU88" s="306"/>
      <c r="BV88" s="304"/>
      <c r="BW88" s="305"/>
      <c r="BX88" s="305"/>
      <c r="BY88" s="305"/>
      <c r="BZ88" s="305"/>
      <c r="CA88" s="305"/>
      <c r="CB88" s="305"/>
      <c r="CC88" s="305"/>
      <c r="CD88" s="306"/>
      <c r="CE88" s="304"/>
      <c r="CF88" s="305"/>
      <c r="CG88" s="305"/>
      <c r="CH88" s="305"/>
      <c r="CI88" s="305"/>
      <c r="CJ88" s="305"/>
      <c r="CK88" s="305"/>
      <c r="CL88" s="305"/>
      <c r="CM88" s="305"/>
      <c r="CN88" s="305"/>
      <c r="CO88" s="305"/>
      <c r="CP88" s="306"/>
      <c r="CQ88" s="304"/>
      <c r="CR88" s="305"/>
      <c r="CS88" s="305"/>
      <c r="CT88" s="305"/>
      <c r="CU88" s="305"/>
      <c r="CV88" s="305"/>
      <c r="CW88" s="305"/>
      <c r="CX88" s="305"/>
      <c r="CY88" s="305"/>
      <c r="CZ88" s="305"/>
      <c r="DA88" s="305"/>
      <c r="DB88" s="305"/>
      <c r="DC88" s="305"/>
      <c r="DD88" s="305"/>
      <c r="DE88" s="305"/>
      <c r="DF88" s="305"/>
      <c r="DG88" s="305"/>
      <c r="DH88" s="305"/>
      <c r="DI88" s="306"/>
      <c r="DJ88" s="304"/>
      <c r="DK88" s="305"/>
      <c r="DL88" s="305"/>
      <c r="DM88" s="305"/>
      <c r="DN88" s="305"/>
      <c r="DO88" s="305"/>
      <c r="DP88" s="305"/>
      <c r="DQ88" s="305"/>
      <c r="DR88" s="305"/>
      <c r="DS88" s="305"/>
      <c r="DT88" s="305"/>
      <c r="DU88" s="306"/>
      <c r="DV88" s="304"/>
      <c r="DW88" s="305"/>
      <c r="DX88" s="305"/>
      <c r="DY88" s="305"/>
      <c r="DZ88" s="305"/>
      <c r="EA88" s="305"/>
      <c r="EB88" s="305"/>
      <c r="EC88" s="305"/>
      <c r="ED88" s="306"/>
      <c r="EF88" s="163"/>
      <c r="EG88" s="326"/>
      <c r="EH88" s="290"/>
      <c r="EI88" s="290"/>
      <c r="EJ88" s="290"/>
      <c r="EK88" s="290"/>
      <c r="EL88" s="290"/>
      <c r="EM88" s="290"/>
      <c r="EN88" s="290"/>
      <c r="EO88" s="290"/>
      <c r="EP88" s="303"/>
    </row>
    <row r="89" spans="1:148" x14ac:dyDescent="0.2">
      <c r="A89" s="304"/>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c r="AA89" s="305"/>
      <c r="AB89" s="305"/>
      <c r="AC89" s="306"/>
      <c r="AD89" s="158"/>
      <c r="AE89" s="159"/>
      <c r="AF89" s="159"/>
      <c r="AG89" s="159"/>
      <c r="AH89" s="159"/>
      <c r="AI89" s="159"/>
      <c r="AJ89" s="159"/>
      <c r="AK89" s="159"/>
      <c r="AL89" s="159"/>
      <c r="AM89" s="159"/>
      <c r="AN89" s="159"/>
      <c r="AO89" s="159"/>
      <c r="AP89" s="160"/>
      <c r="AR89" s="304"/>
      <c r="AS89" s="305"/>
      <c r="AT89" s="305"/>
      <c r="AU89" s="305"/>
      <c r="AV89" s="305"/>
      <c r="AW89" s="305"/>
      <c r="AX89" s="305"/>
      <c r="AY89" s="305"/>
      <c r="AZ89" s="305"/>
      <c r="BA89" s="306"/>
      <c r="BB89" s="292" t="s">
        <v>55</v>
      </c>
      <c r="BC89" s="297"/>
      <c r="BD89" s="297"/>
      <c r="BE89" s="297"/>
      <c r="BF89" s="297"/>
      <c r="BG89" s="297"/>
      <c r="BH89" s="297"/>
      <c r="BI89" s="298"/>
      <c r="BJ89" s="350">
        <v>0</v>
      </c>
      <c r="BK89" s="297"/>
      <c r="BL89" s="297"/>
      <c r="BM89" s="297"/>
      <c r="BN89" s="297"/>
      <c r="BO89" s="297"/>
      <c r="BP89" s="297"/>
      <c r="BQ89" s="297"/>
      <c r="BR89" s="297"/>
      <c r="BS89" s="297"/>
      <c r="BT89" s="297"/>
      <c r="BU89" s="298"/>
      <c r="BV89" s="295"/>
      <c r="BW89" s="297"/>
      <c r="BX89" s="297"/>
      <c r="BY89" s="297"/>
      <c r="BZ89" s="297"/>
      <c r="CA89" s="297"/>
      <c r="CB89" s="297"/>
      <c r="CC89" s="297"/>
      <c r="CD89" s="298"/>
      <c r="CE89" s="295"/>
      <c r="CF89" s="297"/>
      <c r="CG89" s="297"/>
      <c r="CH89" s="297"/>
      <c r="CI89" s="297"/>
      <c r="CJ89" s="297"/>
      <c r="CK89" s="297"/>
      <c r="CL89" s="297"/>
      <c r="CM89" s="297"/>
      <c r="CN89" s="297"/>
      <c r="CO89" s="297"/>
      <c r="CP89" s="298"/>
      <c r="CQ89" s="295"/>
      <c r="CR89" s="297"/>
      <c r="CS89" s="297"/>
      <c r="CT89" s="297"/>
      <c r="CU89" s="297"/>
      <c r="CV89" s="297"/>
      <c r="CW89" s="297"/>
      <c r="CX89" s="297"/>
      <c r="CY89" s="297"/>
      <c r="CZ89" s="297"/>
      <c r="DA89" s="297"/>
      <c r="DB89" s="297"/>
      <c r="DC89" s="297"/>
      <c r="DD89" s="297"/>
      <c r="DE89" s="297"/>
      <c r="DF89" s="297"/>
      <c r="DG89" s="297"/>
      <c r="DH89" s="297"/>
      <c r="DI89" s="298"/>
      <c r="DJ89" s="295"/>
      <c r="DK89" s="297"/>
      <c r="DL89" s="297"/>
      <c r="DM89" s="297"/>
      <c r="DN89" s="297"/>
      <c r="DO89" s="297"/>
      <c r="DP89" s="297"/>
      <c r="DQ89" s="297"/>
      <c r="DR89" s="297"/>
      <c r="DS89" s="297"/>
      <c r="DT89" s="297"/>
      <c r="DU89" s="298"/>
      <c r="DV89" s="350">
        <v>0</v>
      </c>
      <c r="DW89" s="297"/>
      <c r="DX89" s="297"/>
      <c r="DY89" s="297"/>
      <c r="DZ89" s="297"/>
      <c r="EA89" s="297"/>
      <c r="EB89" s="297"/>
      <c r="EC89" s="297"/>
      <c r="ED89" s="298"/>
      <c r="EE89" s="164"/>
      <c r="EF89" s="165"/>
      <c r="EG89" s="327"/>
      <c r="EH89" s="305"/>
      <c r="EI89" s="305"/>
      <c r="EJ89" s="305"/>
      <c r="EK89" s="305"/>
      <c r="EL89" s="305"/>
      <c r="EM89" s="305"/>
      <c r="EN89" s="305"/>
      <c r="EO89" s="305"/>
      <c r="EP89" s="306"/>
    </row>
    <row r="90" spans="1:148" x14ac:dyDescent="0.2">
      <c r="A90" s="359" t="s">
        <v>6</v>
      </c>
      <c r="B90" s="290"/>
      <c r="C90" s="290"/>
      <c r="D90" s="290"/>
      <c r="E90" s="290"/>
      <c r="F90" s="290"/>
      <c r="G90" s="290"/>
      <c r="H90" s="290"/>
      <c r="I90" s="360" t="s">
        <v>91</v>
      </c>
      <c r="J90" s="297"/>
      <c r="K90" s="297"/>
      <c r="L90" s="297"/>
      <c r="M90" s="297"/>
      <c r="N90" s="297"/>
      <c r="O90" s="297"/>
      <c r="P90" s="297"/>
      <c r="Q90" s="297"/>
      <c r="R90" s="297"/>
      <c r="S90" s="297"/>
      <c r="T90" s="297"/>
      <c r="U90" s="297"/>
      <c r="V90" s="297"/>
      <c r="W90" s="297"/>
      <c r="X90" s="297"/>
      <c r="Y90" s="297"/>
      <c r="Z90" s="297"/>
      <c r="AA90" s="297"/>
      <c r="AB90" s="297"/>
      <c r="AC90" s="297"/>
      <c r="AD90" s="297"/>
      <c r="AE90" s="297"/>
      <c r="AF90" s="297"/>
      <c r="AG90" s="297"/>
      <c r="AH90" s="297"/>
      <c r="AI90" s="297"/>
      <c r="AJ90" s="297"/>
      <c r="AK90" s="297"/>
      <c r="AL90" s="297"/>
      <c r="AM90" s="297"/>
      <c r="AN90" s="297"/>
      <c r="AO90" s="297"/>
      <c r="AP90" s="297"/>
      <c r="AQ90" s="297"/>
      <c r="AR90" s="297"/>
      <c r="AS90" s="297"/>
      <c r="AT90" s="297"/>
      <c r="AU90" s="297"/>
      <c r="AV90" s="297"/>
      <c r="AW90" s="297"/>
      <c r="AX90" s="297"/>
      <c r="AY90" s="297"/>
      <c r="AZ90" s="297"/>
      <c r="BA90" s="297"/>
      <c r="BB90" s="297"/>
      <c r="BC90" s="297"/>
      <c r="BD90" s="297"/>
      <c r="BE90" s="297"/>
      <c r="BF90" s="298"/>
      <c r="BG90" s="361" t="s">
        <v>6</v>
      </c>
      <c r="BH90" s="297"/>
      <c r="BI90" s="297"/>
      <c r="BJ90" s="297"/>
      <c r="BK90" s="297"/>
      <c r="BL90" s="297"/>
      <c r="BM90" s="297"/>
      <c r="BN90" s="297"/>
      <c r="BO90" s="297"/>
      <c r="BP90" s="297"/>
      <c r="BQ90" s="297"/>
      <c r="BR90" s="297"/>
      <c r="BS90" s="297"/>
      <c r="BT90" s="297"/>
      <c r="BU90" s="297"/>
      <c r="BV90" s="297"/>
      <c r="BW90" s="297"/>
      <c r="BX90" s="297"/>
      <c r="BY90" s="297"/>
      <c r="BZ90" s="297"/>
      <c r="CA90" s="297"/>
      <c r="CB90" s="297"/>
      <c r="CC90" s="297"/>
      <c r="CD90" s="297"/>
      <c r="CE90" s="297"/>
      <c r="CF90" s="297"/>
      <c r="CG90" s="297"/>
      <c r="CH90" s="297"/>
      <c r="CI90" s="297"/>
      <c r="CJ90" s="297"/>
      <c r="CK90" s="297"/>
      <c r="CL90" s="297"/>
      <c r="CM90" s="297"/>
      <c r="CN90" s="297"/>
      <c r="CO90" s="297"/>
      <c r="CP90" s="297"/>
      <c r="CQ90" s="297"/>
      <c r="CR90" s="297"/>
      <c r="CS90" s="297"/>
      <c r="CT90" s="297"/>
      <c r="CU90" s="297"/>
      <c r="CV90" s="297"/>
      <c r="CW90" s="297"/>
      <c r="CX90" s="297"/>
      <c r="CY90" s="297"/>
      <c r="CZ90" s="297"/>
      <c r="DA90" s="297"/>
      <c r="DB90" s="297"/>
      <c r="DC90" s="297"/>
      <c r="DD90" s="297"/>
      <c r="DE90" s="297"/>
      <c r="DF90" s="297"/>
      <c r="DG90" s="297"/>
      <c r="DH90" s="297"/>
      <c r="DI90" s="297"/>
      <c r="DJ90" s="297"/>
      <c r="DK90" s="297"/>
      <c r="DL90" s="297"/>
      <c r="DM90" s="297"/>
      <c r="DN90" s="297"/>
      <c r="DO90" s="297"/>
      <c r="DP90" s="297"/>
      <c r="DQ90" s="297"/>
      <c r="DR90" s="297"/>
      <c r="DS90" s="297"/>
      <c r="DT90" s="297"/>
      <c r="DU90" s="297"/>
      <c r="DV90" s="297"/>
      <c r="DW90" s="297"/>
      <c r="DX90" s="297"/>
      <c r="DY90" s="297"/>
      <c r="DZ90" s="297"/>
      <c r="EA90" s="297"/>
      <c r="EB90" s="297"/>
      <c r="EC90" s="297"/>
      <c r="ED90" s="297"/>
      <c r="EE90" s="297"/>
      <c r="EF90" s="298"/>
      <c r="EG90" s="332" t="s">
        <v>6</v>
      </c>
      <c r="EH90" s="300"/>
      <c r="EI90" s="300"/>
      <c r="EJ90" s="300"/>
      <c r="EK90" s="300"/>
      <c r="EL90" s="300"/>
      <c r="EM90" s="300"/>
      <c r="EN90" s="300"/>
      <c r="EO90" s="300"/>
      <c r="EP90" s="301"/>
    </row>
    <row r="91" spans="1:148" ht="16" x14ac:dyDescent="0.2">
      <c r="A91" s="302"/>
      <c r="B91" s="290"/>
      <c r="C91" s="290"/>
      <c r="D91" s="290"/>
      <c r="E91" s="290"/>
      <c r="F91" s="290"/>
      <c r="G91" s="290"/>
      <c r="H91" s="290"/>
      <c r="I91" s="363" t="s">
        <v>96</v>
      </c>
      <c r="J91" s="364"/>
      <c r="K91" s="364"/>
      <c r="L91" s="364"/>
      <c r="M91" s="364"/>
      <c r="N91" s="364"/>
      <c r="O91" s="364"/>
      <c r="P91" s="364"/>
      <c r="Q91" s="364"/>
      <c r="R91" s="364"/>
      <c r="S91" s="364"/>
      <c r="T91" s="364"/>
      <c r="U91" s="364"/>
      <c r="V91" s="364"/>
      <c r="W91" s="364"/>
      <c r="X91" s="364"/>
      <c r="Y91" s="364"/>
      <c r="Z91" s="364"/>
      <c r="AA91" s="364"/>
      <c r="AB91" s="364"/>
      <c r="AC91" s="364"/>
      <c r="AD91" s="364"/>
      <c r="AE91" s="364"/>
      <c r="AF91" s="364"/>
      <c r="AG91" s="364"/>
      <c r="AH91" s="364"/>
      <c r="AI91" s="364"/>
      <c r="AJ91" s="364"/>
      <c r="AK91" s="364"/>
      <c r="AL91" s="364"/>
      <c r="AM91" s="364"/>
      <c r="AN91" s="364"/>
      <c r="AO91" s="364"/>
      <c r="AP91" s="364"/>
      <c r="AQ91" s="364"/>
      <c r="AR91" s="364"/>
      <c r="AS91" s="364"/>
      <c r="AT91" s="365"/>
      <c r="AU91" s="299" t="s">
        <v>97</v>
      </c>
      <c r="AV91" s="300"/>
      <c r="AW91" s="300"/>
      <c r="AX91" s="300"/>
      <c r="AY91" s="300"/>
      <c r="AZ91" s="300"/>
      <c r="BA91" s="300"/>
      <c r="BB91" s="300"/>
      <c r="BC91" s="300"/>
      <c r="BD91" s="300"/>
      <c r="BE91" s="300"/>
      <c r="BF91" s="301"/>
      <c r="BG91" s="310" t="s">
        <v>53</v>
      </c>
      <c r="BH91" s="297"/>
      <c r="BI91" s="297"/>
      <c r="BJ91" s="297"/>
      <c r="BK91" s="297"/>
      <c r="BL91" s="298"/>
      <c r="BM91" s="351">
        <v>0</v>
      </c>
      <c r="BN91" s="297"/>
      <c r="BO91" s="297"/>
      <c r="BP91" s="297"/>
      <c r="BQ91" s="297"/>
      <c r="BR91" s="297"/>
      <c r="BS91" s="297"/>
      <c r="BT91" s="297"/>
      <c r="BU91" s="297"/>
      <c r="BV91" s="297"/>
      <c r="BW91" s="298"/>
      <c r="BX91" s="351">
        <v>1</v>
      </c>
      <c r="BY91" s="297"/>
      <c r="BZ91" s="297"/>
      <c r="CA91" s="297"/>
      <c r="CB91" s="297"/>
      <c r="CC91" s="297"/>
      <c r="CD91" s="297"/>
      <c r="CE91" s="297"/>
      <c r="CF91" s="297"/>
      <c r="CG91" s="297"/>
      <c r="CH91" s="298"/>
      <c r="CI91" s="351">
        <v>0</v>
      </c>
      <c r="CJ91" s="297"/>
      <c r="CK91" s="297"/>
      <c r="CL91" s="297"/>
      <c r="CM91" s="297"/>
      <c r="CN91" s="297"/>
      <c r="CO91" s="297"/>
      <c r="CP91" s="297"/>
      <c r="CQ91" s="297"/>
      <c r="CR91" s="297"/>
      <c r="CS91" s="298"/>
      <c r="CT91" s="351">
        <v>0</v>
      </c>
      <c r="CU91" s="297"/>
      <c r="CV91" s="297"/>
      <c r="CW91" s="297"/>
      <c r="CX91" s="297"/>
      <c r="CY91" s="297"/>
      <c r="CZ91" s="297"/>
      <c r="DA91" s="297"/>
      <c r="DB91" s="297"/>
      <c r="DC91" s="297"/>
      <c r="DD91" s="297"/>
      <c r="DE91" s="297"/>
      <c r="DF91" s="297"/>
      <c r="DG91" s="297"/>
      <c r="DH91" s="297"/>
      <c r="DI91" s="297"/>
      <c r="DJ91" s="297"/>
      <c r="DK91" s="298"/>
      <c r="DL91" s="351">
        <v>0</v>
      </c>
      <c r="DM91" s="297"/>
      <c r="DN91" s="297"/>
      <c r="DO91" s="297"/>
      <c r="DP91" s="297"/>
      <c r="DQ91" s="297"/>
      <c r="DR91" s="297"/>
      <c r="DS91" s="297"/>
      <c r="DT91" s="297"/>
      <c r="DU91" s="297"/>
      <c r="DV91" s="297"/>
      <c r="DW91" s="298"/>
      <c r="DX91" s="351">
        <v>1</v>
      </c>
      <c r="DY91" s="297"/>
      <c r="DZ91" s="297"/>
      <c r="EA91" s="297"/>
      <c r="EB91" s="297"/>
      <c r="EC91" s="297"/>
      <c r="ED91" s="297"/>
      <c r="EE91" s="297"/>
      <c r="EF91" s="298"/>
      <c r="EG91" s="326"/>
      <c r="EH91" s="290"/>
      <c r="EI91" s="290"/>
      <c r="EJ91" s="290"/>
      <c r="EK91" s="290"/>
      <c r="EL91" s="290"/>
      <c r="EM91" s="290"/>
      <c r="EN91" s="290"/>
      <c r="EO91" s="290"/>
      <c r="EP91" s="303"/>
      <c r="ER91" s="155" t="s">
        <v>98</v>
      </c>
    </row>
    <row r="92" spans="1:148" x14ac:dyDescent="0.2">
      <c r="A92" s="302"/>
      <c r="B92" s="290"/>
      <c r="C92" s="290"/>
      <c r="D92" s="290"/>
      <c r="E92" s="290"/>
      <c r="F92" s="290"/>
      <c r="G92" s="290"/>
      <c r="H92" s="290"/>
      <c r="I92" s="366"/>
      <c r="J92" s="367"/>
      <c r="K92" s="367"/>
      <c r="L92" s="367"/>
      <c r="M92" s="367"/>
      <c r="N92" s="367"/>
      <c r="O92" s="367"/>
      <c r="P92" s="367"/>
      <c r="Q92" s="367"/>
      <c r="R92" s="367"/>
      <c r="S92" s="367"/>
      <c r="T92" s="367"/>
      <c r="U92" s="367"/>
      <c r="V92" s="367"/>
      <c r="W92" s="367"/>
      <c r="X92" s="367"/>
      <c r="Y92" s="367"/>
      <c r="Z92" s="367"/>
      <c r="AA92" s="367"/>
      <c r="AB92" s="367"/>
      <c r="AC92" s="367"/>
      <c r="AD92" s="367"/>
      <c r="AE92" s="367"/>
      <c r="AF92" s="367"/>
      <c r="AG92" s="367"/>
      <c r="AH92" s="367"/>
      <c r="AI92" s="367"/>
      <c r="AJ92" s="367"/>
      <c r="AK92" s="367"/>
      <c r="AL92" s="367"/>
      <c r="AM92" s="367"/>
      <c r="AN92" s="367"/>
      <c r="AO92" s="367"/>
      <c r="AP92" s="367"/>
      <c r="AQ92" s="367"/>
      <c r="AR92" s="367"/>
      <c r="AS92" s="367"/>
      <c r="AT92" s="368"/>
      <c r="AU92" s="302"/>
      <c r="AV92" s="290"/>
      <c r="AW92" s="290"/>
      <c r="AX92" s="290"/>
      <c r="AY92" s="290"/>
      <c r="AZ92" s="290"/>
      <c r="BA92" s="290"/>
      <c r="BB92" s="290"/>
      <c r="BC92" s="290"/>
      <c r="BD92" s="290"/>
      <c r="BE92" s="290"/>
      <c r="BF92" s="303"/>
      <c r="BG92" s="308" t="s">
        <v>54</v>
      </c>
      <c r="BH92" s="297"/>
      <c r="BI92" s="297"/>
      <c r="BJ92" s="297"/>
      <c r="BK92" s="297"/>
      <c r="BL92" s="298"/>
      <c r="BM92" s="352">
        <v>0</v>
      </c>
      <c r="BN92" s="297"/>
      <c r="BO92" s="297"/>
      <c r="BP92" s="297"/>
      <c r="BQ92" s="297"/>
      <c r="BR92" s="297"/>
      <c r="BS92" s="297"/>
      <c r="BT92" s="297"/>
      <c r="BU92" s="297"/>
      <c r="BV92" s="297"/>
      <c r="BW92" s="298"/>
      <c r="BX92" s="352">
        <v>1</v>
      </c>
      <c r="BY92" s="297"/>
      <c r="BZ92" s="297"/>
      <c r="CA92" s="297"/>
      <c r="CB92" s="297"/>
      <c r="CC92" s="297"/>
      <c r="CD92" s="297"/>
      <c r="CE92" s="297"/>
      <c r="CF92" s="297"/>
      <c r="CG92" s="297"/>
      <c r="CH92" s="298"/>
      <c r="CI92" s="352">
        <v>0</v>
      </c>
      <c r="CJ92" s="297"/>
      <c r="CK92" s="297"/>
      <c r="CL92" s="297"/>
      <c r="CM92" s="297"/>
      <c r="CN92" s="297"/>
      <c r="CO92" s="297"/>
      <c r="CP92" s="297"/>
      <c r="CQ92" s="297"/>
      <c r="CR92" s="297"/>
      <c r="CS92" s="298"/>
      <c r="CT92" s="352">
        <v>0</v>
      </c>
      <c r="CU92" s="297"/>
      <c r="CV92" s="297"/>
      <c r="CW92" s="297"/>
      <c r="CX92" s="297"/>
      <c r="CY92" s="297"/>
      <c r="CZ92" s="297"/>
      <c r="DA92" s="297"/>
      <c r="DB92" s="297"/>
      <c r="DC92" s="297"/>
      <c r="DD92" s="297"/>
      <c r="DE92" s="297"/>
      <c r="DF92" s="297"/>
      <c r="DG92" s="297"/>
      <c r="DH92" s="297"/>
      <c r="DI92" s="297"/>
      <c r="DJ92" s="297"/>
      <c r="DK92" s="298"/>
      <c r="DL92" s="352">
        <v>0</v>
      </c>
      <c r="DM92" s="297"/>
      <c r="DN92" s="297"/>
      <c r="DO92" s="297"/>
      <c r="DP92" s="297"/>
      <c r="DQ92" s="297"/>
      <c r="DR92" s="297"/>
      <c r="DS92" s="297"/>
      <c r="DT92" s="297"/>
      <c r="DU92" s="297"/>
      <c r="DV92" s="297"/>
      <c r="DW92" s="298"/>
      <c r="DX92" s="352">
        <v>1</v>
      </c>
      <c r="DY92" s="297"/>
      <c r="DZ92" s="297"/>
      <c r="EA92" s="297"/>
      <c r="EB92" s="297"/>
      <c r="EC92" s="297"/>
      <c r="ED92" s="297"/>
      <c r="EE92" s="297"/>
      <c r="EF92" s="298"/>
      <c r="EG92" s="326"/>
      <c r="EH92" s="290"/>
      <c r="EI92" s="290"/>
      <c r="EJ92" s="290"/>
      <c r="EK92" s="290"/>
      <c r="EL92" s="290"/>
      <c r="EM92" s="290"/>
      <c r="EN92" s="290"/>
      <c r="EO92" s="290"/>
      <c r="EP92" s="303"/>
    </row>
    <row r="93" spans="1:148" x14ac:dyDescent="0.2">
      <c r="A93" s="302"/>
      <c r="B93" s="290"/>
      <c r="C93" s="290"/>
      <c r="D93" s="290"/>
      <c r="E93" s="290"/>
      <c r="F93" s="290"/>
      <c r="G93" s="290"/>
      <c r="H93" s="290"/>
      <c r="I93" s="369"/>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0"/>
      <c r="AL93" s="370"/>
      <c r="AM93" s="370"/>
      <c r="AN93" s="370"/>
      <c r="AO93" s="370"/>
      <c r="AP93" s="370"/>
      <c r="AQ93" s="370"/>
      <c r="AR93" s="370"/>
      <c r="AS93" s="370"/>
      <c r="AT93" s="371"/>
      <c r="AU93" s="304"/>
      <c r="AV93" s="305"/>
      <c r="AW93" s="305"/>
      <c r="AX93" s="305"/>
      <c r="AY93" s="305"/>
      <c r="AZ93" s="305"/>
      <c r="BA93" s="305"/>
      <c r="BB93" s="305"/>
      <c r="BC93" s="305"/>
      <c r="BD93" s="305"/>
      <c r="BE93" s="305"/>
      <c r="BF93" s="306"/>
      <c r="BG93" s="292" t="s">
        <v>55</v>
      </c>
      <c r="BH93" s="297"/>
      <c r="BI93" s="297"/>
      <c r="BJ93" s="297"/>
      <c r="BK93" s="297"/>
      <c r="BL93" s="298"/>
      <c r="BM93" s="350">
        <v>0</v>
      </c>
      <c r="BN93" s="297"/>
      <c r="BO93" s="297"/>
      <c r="BP93" s="297"/>
      <c r="BQ93" s="297"/>
      <c r="BR93" s="297"/>
      <c r="BS93" s="297"/>
      <c r="BT93" s="297"/>
      <c r="BU93" s="297"/>
      <c r="BV93" s="297"/>
      <c r="BW93" s="298"/>
      <c r="BX93" s="295"/>
      <c r="BY93" s="297"/>
      <c r="BZ93" s="297"/>
      <c r="CA93" s="297"/>
      <c r="CB93" s="297"/>
      <c r="CC93" s="297"/>
      <c r="CD93" s="297"/>
      <c r="CE93" s="297"/>
      <c r="CF93" s="297"/>
      <c r="CG93" s="297"/>
      <c r="CH93" s="298"/>
      <c r="CI93" s="295"/>
      <c r="CJ93" s="297"/>
      <c r="CK93" s="297"/>
      <c r="CL93" s="297"/>
      <c r="CM93" s="297"/>
      <c r="CN93" s="297"/>
      <c r="CO93" s="297"/>
      <c r="CP93" s="297"/>
      <c r="CQ93" s="297"/>
      <c r="CR93" s="297"/>
      <c r="CS93" s="298"/>
      <c r="CT93" s="295"/>
      <c r="CU93" s="297"/>
      <c r="CV93" s="297"/>
      <c r="CW93" s="297"/>
      <c r="CX93" s="297"/>
      <c r="CY93" s="297"/>
      <c r="CZ93" s="297"/>
      <c r="DA93" s="297"/>
      <c r="DB93" s="297"/>
      <c r="DC93" s="297"/>
      <c r="DD93" s="297"/>
      <c r="DE93" s="297"/>
      <c r="DF93" s="297"/>
      <c r="DG93" s="297"/>
      <c r="DH93" s="297"/>
      <c r="DI93" s="297"/>
      <c r="DJ93" s="297"/>
      <c r="DK93" s="298"/>
      <c r="DL93" s="295"/>
      <c r="DM93" s="297"/>
      <c r="DN93" s="297"/>
      <c r="DO93" s="297"/>
      <c r="DP93" s="297"/>
      <c r="DQ93" s="297"/>
      <c r="DR93" s="297"/>
      <c r="DS93" s="297"/>
      <c r="DT93" s="297"/>
      <c r="DU93" s="297"/>
      <c r="DV93" s="297"/>
      <c r="DW93" s="298"/>
      <c r="DX93" s="350">
        <v>0</v>
      </c>
      <c r="DY93" s="297"/>
      <c r="DZ93" s="297"/>
      <c r="EA93" s="297"/>
      <c r="EB93" s="297"/>
      <c r="EC93" s="297"/>
      <c r="ED93" s="297"/>
      <c r="EE93" s="297"/>
      <c r="EF93" s="298"/>
      <c r="EG93" s="326"/>
      <c r="EH93" s="290"/>
      <c r="EI93" s="290"/>
      <c r="EJ93" s="290"/>
      <c r="EK93" s="290"/>
      <c r="EL93" s="290"/>
      <c r="EM93" s="290"/>
      <c r="EN93" s="290"/>
      <c r="EO93" s="290"/>
      <c r="EP93" s="303"/>
    </row>
    <row r="94" spans="1:148" ht="16" x14ac:dyDescent="0.2">
      <c r="A94" s="302"/>
      <c r="B94" s="290"/>
      <c r="C94" s="290"/>
      <c r="D94" s="290"/>
      <c r="E94" s="290"/>
      <c r="F94" s="290"/>
      <c r="G94" s="290"/>
      <c r="H94" s="290"/>
      <c r="I94" s="363" t="s">
        <v>99</v>
      </c>
      <c r="J94" s="364"/>
      <c r="K94" s="364"/>
      <c r="L94" s="364"/>
      <c r="M94" s="364"/>
      <c r="N94" s="364"/>
      <c r="O94" s="364"/>
      <c r="P94" s="364"/>
      <c r="Q94" s="364"/>
      <c r="R94" s="364"/>
      <c r="S94" s="364"/>
      <c r="T94" s="364"/>
      <c r="U94" s="364"/>
      <c r="V94" s="364"/>
      <c r="W94" s="364"/>
      <c r="X94" s="364"/>
      <c r="Y94" s="364"/>
      <c r="Z94" s="364"/>
      <c r="AA94" s="364"/>
      <c r="AB94" s="364"/>
      <c r="AC94" s="364"/>
      <c r="AD94" s="364"/>
      <c r="AE94" s="364"/>
      <c r="AF94" s="364"/>
      <c r="AG94" s="364"/>
      <c r="AH94" s="364"/>
      <c r="AI94" s="364"/>
      <c r="AJ94" s="364"/>
      <c r="AK94" s="364"/>
      <c r="AL94" s="364"/>
      <c r="AM94" s="364"/>
      <c r="AN94" s="364"/>
      <c r="AO94" s="364"/>
      <c r="AP94" s="364"/>
      <c r="AQ94" s="364"/>
      <c r="AR94" s="364"/>
      <c r="AS94" s="364"/>
      <c r="AT94" s="365"/>
      <c r="AU94" s="299" t="s">
        <v>97</v>
      </c>
      <c r="AV94" s="300"/>
      <c r="AW94" s="300"/>
      <c r="AX94" s="300"/>
      <c r="AY94" s="300"/>
      <c r="AZ94" s="300"/>
      <c r="BA94" s="300"/>
      <c r="BB94" s="300"/>
      <c r="BC94" s="300"/>
      <c r="BD94" s="300"/>
      <c r="BE94" s="300"/>
      <c r="BF94" s="301"/>
      <c r="BG94" s="310" t="s">
        <v>53</v>
      </c>
      <c r="BH94" s="297"/>
      <c r="BI94" s="297"/>
      <c r="BJ94" s="297"/>
      <c r="BK94" s="297"/>
      <c r="BL94" s="298"/>
      <c r="BM94" s="351">
        <v>0</v>
      </c>
      <c r="BN94" s="297"/>
      <c r="BO94" s="297"/>
      <c r="BP94" s="297"/>
      <c r="BQ94" s="297"/>
      <c r="BR94" s="297"/>
      <c r="BS94" s="297"/>
      <c r="BT94" s="297"/>
      <c r="BU94" s="297"/>
      <c r="BV94" s="297"/>
      <c r="BW94" s="298"/>
      <c r="BX94" s="351">
        <v>0</v>
      </c>
      <c r="BY94" s="297"/>
      <c r="BZ94" s="297"/>
      <c r="CA94" s="297"/>
      <c r="CB94" s="297"/>
      <c r="CC94" s="297"/>
      <c r="CD94" s="297"/>
      <c r="CE94" s="297"/>
      <c r="CF94" s="297"/>
      <c r="CG94" s="297"/>
      <c r="CH94" s="298"/>
      <c r="CI94" s="351">
        <v>1</v>
      </c>
      <c r="CJ94" s="297"/>
      <c r="CK94" s="297"/>
      <c r="CL94" s="297"/>
      <c r="CM94" s="297"/>
      <c r="CN94" s="297"/>
      <c r="CO94" s="297"/>
      <c r="CP94" s="297"/>
      <c r="CQ94" s="297"/>
      <c r="CR94" s="297"/>
      <c r="CS94" s="298"/>
      <c r="CT94" s="351">
        <v>0</v>
      </c>
      <c r="CU94" s="297"/>
      <c r="CV94" s="297"/>
      <c r="CW94" s="297"/>
      <c r="CX94" s="297"/>
      <c r="CY94" s="297"/>
      <c r="CZ94" s="297"/>
      <c r="DA94" s="297"/>
      <c r="DB94" s="297"/>
      <c r="DC94" s="297"/>
      <c r="DD94" s="297"/>
      <c r="DE94" s="297"/>
      <c r="DF94" s="297"/>
      <c r="DG94" s="297"/>
      <c r="DH94" s="297"/>
      <c r="DI94" s="297"/>
      <c r="DJ94" s="297"/>
      <c r="DK94" s="298"/>
      <c r="DL94" s="351">
        <v>0</v>
      </c>
      <c r="DM94" s="297"/>
      <c r="DN94" s="297"/>
      <c r="DO94" s="297"/>
      <c r="DP94" s="297"/>
      <c r="DQ94" s="297"/>
      <c r="DR94" s="297"/>
      <c r="DS94" s="297"/>
      <c r="DT94" s="297"/>
      <c r="DU94" s="297"/>
      <c r="DV94" s="297"/>
      <c r="DW94" s="298"/>
      <c r="DX94" s="351">
        <v>1</v>
      </c>
      <c r="DY94" s="297"/>
      <c r="DZ94" s="297"/>
      <c r="EA94" s="297"/>
      <c r="EB94" s="297"/>
      <c r="EC94" s="297"/>
      <c r="ED94" s="297"/>
      <c r="EE94" s="297"/>
      <c r="EF94" s="298"/>
      <c r="EG94" s="326"/>
      <c r="EH94" s="290"/>
      <c r="EI94" s="290"/>
      <c r="EJ94" s="290"/>
      <c r="EK94" s="290"/>
      <c r="EL94" s="290"/>
      <c r="EM94" s="290"/>
      <c r="EN94" s="290"/>
      <c r="EO94" s="290"/>
      <c r="EP94" s="303"/>
      <c r="ER94" s="155" t="s">
        <v>100</v>
      </c>
    </row>
    <row r="95" spans="1:148" x14ac:dyDescent="0.2">
      <c r="A95" s="302"/>
      <c r="B95" s="290"/>
      <c r="C95" s="290"/>
      <c r="D95" s="290"/>
      <c r="E95" s="290"/>
      <c r="F95" s="290"/>
      <c r="G95" s="290"/>
      <c r="H95" s="290"/>
      <c r="I95" s="366"/>
      <c r="J95" s="367"/>
      <c r="K95" s="367"/>
      <c r="L95" s="367"/>
      <c r="M95" s="367"/>
      <c r="N95" s="367"/>
      <c r="O95" s="367"/>
      <c r="P95" s="367"/>
      <c r="Q95" s="367"/>
      <c r="R95" s="367"/>
      <c r="S95" s="367"/>
      <c r="T95" s="367"/>
      <c r="U95" s="367"/>
      <c r="V95" s="367"/>
      <c r="W95" s="367"/>
      <c r="X95" s="367"/>
      <c r="Y95" s="367"/>
      <c r="Z95" s="367"/>
      <c r="AA95" s="367"/>
      <c r="AB95" s="367"/>
      <c r="AC95" s="367"/>
      <c r="AD95" s="367"/>
      <c r="AE95" s="367"/>
      <c r="AF95" s="367"/>
      <c r="AG95" s="367"/>
      <c r="AH95" s="367"/>
      <c r="AI95" s="367"/>
      <c r="AJ95" s="367"/>
      <c r="AK95" s="367"/>
      <c r="AL95" s="367"/>
      <c r="AM95" s="367"/>
      <c r="AN95" s="367"/>
      <c r="AO95" s="367"/>
      <c r="AP95" s="367"/>
      <c r="AQ95" s="367"/>
      <c r="AR95" s="367"/>
      <c r="AS95" s="367"/>
      <c r="AT95" s="368"/>
      <c r="AU95" s="302"/>
      <c r="AV95" s="290"/>
      <c r="AW95" s="290"/>
      <c r="AX95" s="290"/>
      <c r="AY95" s="290"/>
      <c r="AZ95" s="290"/>
      <c r="BA95" s="290"/>
      <c r="BB95" s="290"/>
      <c r="BC95" s="290"/>
      <c r="BD95" s="290"/>
      <c r="BE95" s="290"/>
      <c r="BF95" s="303"/>
      <c r="BG95" s="308" t="s">
        <v>54</v>
      </c>
      <c r="BH95" s="297"/>
      <c r="BI95" s="297"/>
      <c r="BJ95" s="297"/>
      <c r="BK95" s="297"/>
      <c r="BL95" s="298"/>
      <c r="BM95" s="352">
        <v>0</v>
      </c>
      <c r="BN95" s="297"/>
      <c r="BO95" s="297"/>
      <c r="BP95" s="297"/>
      <c r="BQ95" s="297"/>
      <c r="BR95" s="297"/>
      <c r="BS95" s="297"/>
      <c r="BT95" s="297"/>
      <c r="BU95" s="297"/>
      <c r="BV95" s="297"/>
      <c r="BW95" s="298"/>
      <c r="BX95" s="352">
        <v>0</v>
      </c>
      <c r="BY95" s="297"/>
      <c r="BZ95" s="297"/>
      <c r="CA95" s="297"/>
      <c r="CB95" s="297"/>
      <c r="CC95" s="297"/>
      <c r="CD95" s="297"/>
      <c r="CE95" s="297"/>
      <c r="CF95" s="297"/>
      <c r="CG95" s="297"/>
      <c r="CH95" s="298"/>
      <c r="CI95" s="352">
        <v>1</v>
      </c>
      <c r="CJ95" s="297"/>
      <c r="CK95" s="297"/>
      <c r="CL95" s="297"/>
      <c r="CM95" s="297"/>
      <c r="CN95" s="297"/>
      <c r="CO95" s="297"/>
      <c r="CP95" s="297"/>
      <c r="CQ95" s="297"/>
      <c r="CR95" s="297"/>
      <c r="CS95" s="298"/>
      <c r="CT95" s="352">
        <v>0</v>
      </c>
      <c r="CU95" s="297"/>
      <c r="CV95" s="297"/>
      <c r="CW95" s="297"/>
      <c r="CX95" s="297"/>
      <c r="CY95" s="297"/>
      <c r="CZ95" s="297"/>
      <c r="DA95" s="297"/>
      <c r="DB95" s="297"/>
      <c r="DC95" s="297"/>
      <c r="DD95" s="297"/>
      <c r="DE95" s="297"/>
      <c r="DF95" s="297"/>
      <c r="DG95" s="297"/>
      <c r="DH95" s="297"/>
      <c r="DI95" s="297"/>
      <c r="DJ95" s="297"/>
      <c r="DK95" s="298"/>
      <c r="DL95" s="352">
        <v>0</v>
      </c>
      <c r="DM95" s="297"/>
      <c r="DN95" s="297"/>
      <c r="DO95" s="297"/>
      <c r="DP95" s="297"/>
      <c r="DQ95" s="297"/>
      <c r="DR95" s="297"/>
      <c r="DS95" s="297"/>
      <c r="DT95" s="297"/>
      <c r="DU95" s="297"/>
      <c r="DV95" s="297"/>
      <c r="DW95" s="298"/>
      <c r="DX95" s="352">
        <v>1</v>
      </c>
      <c r="DY95" s="297"/>
      <c r="DZ95" s="297"/>
      <c r="EA95" s="297"/>
      <c r="EB95" s="297"/>
      <c r="EC95" s="297"/>
      <c r="ED95" s="297"/>
      <c r="EE95" s="297"/>
      <c r="EF95" s="298"/>
      <c r="EG95" s="326"/>
      <c r="EH95" s="290"/>
      <c r="EI95" s="290"/>
      <c r="EJ95" s="290"/>
      <c r="EK95" s="290"/>
      <c r="EL95" s="290"/>
      <c r="EM95" s="290"/>
      <c r="EN95" s="290"/>
      <c r="EO95" s="290"/>
      <c r="EP95" s="303"/>
    </row>
    <row r="96" spans="1:148" x14ac:dyDescent="0.2">
      <c r="A96" s="302"/>
      <c r="B96" s="290"/>
      <c r="C96" s="290"/>
      <c r="D96" s="290"/>
      <c r="E96" s="290"/>
      <c r="F96" s="290"/>
      <c r="G96" s="290"/>
      <c r="H96" s="290"/>
      <c r="I96" s="369"/>
      <c r="J96" s="370"/>
      <c r="K96" s="370"/>
      <c r="L96" s="370"/>
      <c r="M96" s="370"/>
      <c r="N96" s="370"/>
      <c r="O96" s="370"/>
      <c r="P96" s="370"/>
      <c r="Q96" s="370"/>
      <c r="R96" s="370"/>
      <c r="S96" s="370"/>
      <c r="T96" s="370"/>
      <c r="U96" s="370"/>
      <c r="V96" s="370"/>
      <c r="W96" s="370"/>
      <c r="X96" s="370"/>
      <c r="Y96" s="370"/>
      <c r="Z96" s="370"/>
      <c r="AA96" s="370"/>
      <c r="AB96" s="370"/>
      <c r="AC96" s="370"/>
      <c r="AD96" s="370"/>
      <c r="AE96" s="370"/>
      <c r="AF96" s="370"/>
      <c r="AG96" s="370"/>
      <c r="AH96" s="370"/>
      <c r="AI96" s="370"/>
      <c r="AJ96" s="370"/>
      <c r="AK96" s="370"/>
      <c r="AL96" s="370"/>
      <c r="AM96" s="370"/>
      <c r="AN96" s="370"/>
      <c r="AO96" s="370"/>
      <c r="AP96" s="370"/>
      <c r="AQ96" s="370"/>
      <c r="AR96" s="370"/>
      <c r="AS96" s="370"/>
      <c r="AT96" s="371"/>
      <c r="AU96" s="304"/>
      <c r="AV96" s="305"/>
      <c r="AW96" s="305"/>
      <c r="AX96" s="305"/>
      <c r="AY96" s="305"/>
      <c r="AZ96" s="305"/>
      <c r="BA96" s="305"/>
      <c r="BB96" s="305"/>
      <c r="BC96" s="305"/>
      <c r="BD96" s="305"/>
      <c r="BE96" s="305"/>
      <c r="BF96" s="306"/>
      <c r="BG96" s="292" t="s">
        <v>55</v>
      </c>
      <c r="BH96" s="297"/>
      <c r="BI96" s="297"/>
      <c r="BJ96" s="297"/>
      <c r="BK96" s="297"/>
      <c r="BL96" s="298"/>
      <c r="BM96" s="350">
        <v>0</v>
      </c>
      <c r="BN96" s="297"/>
      <c r="BO96" s="297"/>
      <c r="BP96" s="297"/>
      <c r="BQ96" s="297"/>
      <c r="BR96" s="297"/>
      <c r="BS96" s="297"/>
      <c r="BT96" s="297"/>
      <c r="BU96" s="297"/>
      <c r="BV96" s="297"/>
      <c r="BW96" s="298"/>
      <c r="BX96" s="295"/>
      <c r="BY96" s="297"/>
      <c r="BZ96" s="297"/>
      <c r="CA96" s="297"/>
      <c r="CB96" s="297"/>
      <c r="CC96" s="297"/>
      <c r="CD96" s="297"/>
      <c r="CE96" s="297"/>
      <c r="CF96" s="297"/>
      <c r="CG96" s="297"/>
      <c r="CH96" s="298"/>
      <c r="CI96" s="295"/>
      <c r="CJ96" s="297"/>
      <c r="CK96" s="297"/>
      <c r="CL96" s="297"/>
      <c r="CM96" s="297"/>
      <c r="CN96" s="297"/>
      <c r="CO96" s="297"/>
      <c r="CP96" s="297"/>
      <c r="CQ96" s="297"/>
      <c r="CR96" s="297"/>
      <c r="CS96" s="298"/>
      <c r="CT96" s="295"/>
      <c r="CU96" s="297"/>
      <c r="CV96" s="297"/>
      <c r="CW96" s="297"/>
      <c r="CX96" s="297"/>
      <c r="CY96" s="297"/>
      <c r="CZ96" s="297"/>
      <c r="DA96" s="297"/>
      <c r="DB96" s="297"/>
      <c r="DC96" s="297"/>
      <c r="DD96" s="297"/>
      <c r="DE96" s="297"/>
      <c r="DF96" s="297"/>
      <c r="DG96" s="297"/>
      <c r="DH96" s="297"/>
      <c r="DI96" s="297"/>
      <c r="DJ96" s="297"/>
      <c r="DK96" s="298"/>
      <c r="DL96" s="295"/>
      <c r="DM96" s="297"/>
      <c r="DN96" s="297"/>
      <c r="DO96" s="297"/>
      <c r="DP96" s="297"/>
      <c r="DQ96" s="297"/>
      <c r="DR96" s="297"/>
      <c r="DS96" s="297"/>
      <c r="DT96" s="297"/>
      <c r="DU96" s="297"/>
      <c r="DV96" s="297"/>
      <c r="DW96" s="298"/>
      <c r="DX96" s="350">
        <v>0</v>
      </c>
      <c r="DY96" s="297"/>
      <c r="DZ96" s="297"/>
      <c r="EA96" s="297"/>
      <c r="EB96" s="297"/>
      <c r="EC96" s="297"/>
      <c r="ED96" s="297"/>
      <c r="EE96" s="297"/>
      <c r="EF96" s="298"/>
      <c r="EG96" s="326"/>
      <c r="EH96" s="290"/>
      <c r="EI96" s="290"/>
      <c r="EJ96" s="290"/>
      <c r="EK96" s="290"/>
      <c r="EL96" s="290"/>
      <c r="EM96" s="290"/>
      <c r="EN96" s="290"/>
      <c r="EO96" s="290"/>
      <c r="EP96" s="303"/>
    </row>
    <row r="97" spans="1:146" x14ac:dyDescent="0.2">
      <c r="A97" s="302"/>
      <c r="B97" s="290"/>
      <c r="C97" s="290"/>
      <c r="D97" s="290"/>
      <c r="E97" s="290"/>
      <c r="F97" s="290"/>
      <c r="G97" s="290"/>
      <c r="H97" s="290"/>
      <c r="I97" s="299" t="s">
        <v>101</v>
      </c>
      <c r="J97" s="300"/>
      <c r="K97" s="300"/>
      <c r="L97" s="300"/>
      <c r="M97" s="300"/>
      <c r="N97" s="300"/>
      <c r="O97" s="300"/>
      <c r="P97" s="300"/>
      <c r="Q97" s="300"/>
      <c r="R97" s="300"/>
      <c r="S97" s="300"/>
      <c r="T97" s="300"/>
      <c r="U97" s="300"/>
      <c r="V97" s="300"/>
      <c r="W97" s="300"/>
      <c r="X97" s="300"/>
      <c r="Y97" s="300"/>
      <c r="Z97" s="300"/>
      <c r="AA97" s="300"/>
      <c r="AB97" s="300"/>
      <c r="AC97" s="300"/>
      <c r="AD97" s="300"/>
      <c r="AE97" s="300"/>
      <c r="AF97" s="300"/>
      <c r="AG97" s="300"/>
      <c r="AH97" s="300"/>
      <c r="AI97" s="300"/>
      <c r="AJ97" s="300"/>
      <c r="AK97" s="300"/>
      <c r="AL97" s="300"/>
      <c r="AM97" s="300"/>
      <c r="AN97" s="300"/>
      <c r="AO97" s="300"/>
      <c r="AP97" s="300"/>
      <c r="AQ97" s="300"/>
      <c r="AR97" s="300"/>
      <c r="AS97" s="300"/>
      <c r="AT97" s="301"/>
      <c r="AU97" s="299" t="s">
        <v>97</v>
      </c>
      <c r="AV97" s="300"/>
      <c r="AW97" s="300"/>
      <c r="AX97" s="300"/>
      <c r="AY97" s="300"/>
      <c r="AZ97" s="300"/>
      <c r="BA97" s="300"/>
      <c r="BB97" s="300"/>
      <c r="BC97" s="300"/>
      <c r="BD97" s="300"/>
      <c r="BE97" s="300"/>
      <c r="BF97" s="301"/>
      <c r="BG97" s="310" t="s">
        <v>53</v>
      </c>
      <c r="BH97" s="297"/>
      <c r="BI97" s="297"/>
      <c r="BJ97" s="297"/>
      <c r="BK97" s="297"/>
      <c r="BL97" s="298"/>
      <c r="BM97" s="351">
        <v>0</v>
      </c>
      <c r="BN97" s="297"/>
      <c r="BO97" s="297"/>
      <c r="BP97" s="297"/>
      <c r="BQ97" s="297"/>
      <c r="BR97" s="297"/>
      <c r="BS97" s="297"/>
      <c r="BT97" s="297"/>
      <c r="BU97" s="297"/>
      <c r="BV97" s="297"/>
      <c r="BW97" s="298"/>
      <c r="BX97" s="351">
        <v>0</v>
      </c>
      <c r="BY97" s="297"/>
      <c r="BZ97" s="297"/>
      <c r="CA97" s="297"/>
      <c r="CB97" s="297"/>
      <c r="CC97" s="297"/>
      <c r="CD97" s="297"/>
      <c r="CE97" s="297"/>
      <c r="CF97" s="297"/>
      <c r="CG97" s="297"/>
      <c r="CH97" s="298"/>
      <c r="CI97" s="351">
        <v>0</v>
      </c>
      <c r="CJ97" s="297"/>
      <c r="CK97" s="297"/>
      <c r="CL97" s="297"/>
      <c r="CM97" s="297"/>
      <c r="CN97" s="297"/>
      <c r="CO97" s="297"/>
      <c r="CP97" s="297"/>
      <c r="CQ97" s="297"/>
      <c r="CR97" s="297"/>
      <c r="CS97" s="298"/>
      <c r="CT97" s="351">
        <v>1</v>
      </c>
      <c r="CU97" s="297"/>
      <c r="CV97" s="297"/>
      <c r="CW97" s="297"/>
      <c r="CX97" s="297"/>
      <c r="CY97" s="297"/>
      <c r="CZ97" s="297"/>
      <c r="DA97" s="297"/>
      <c r="DB97" s="297"/>
      <c r="DC97" s="297"/>
      <c r="DD97" s="297"/>
      <c r="DE97" s="297"/>
      <c r="DF97" s="297"/>
      <c r="DG97" s="297"/>
      <c r="DH97" s="297"/>
      <c r="DI97" s="297"/>
      <c r="DJ97" s="297"/>
      <c r="DK97" s="298"/>
      <c r="DL97" s="351">
        <v>0</v>
      </c>
      <c r="DM97" s="297"/>
      <c r="DN97" s="297"/>
      <c r="DO97" s="297"/>
      <c r="DP97" s="297"/>
      <c r="DQ97" s="297"/>
      <c r="DR97" s="297"/>
      <c r="DS97" s="297"/>
      <c r="DT97" s="297"/>
      <c r="DU97" s="297"/>
      <c r="DV97" s="297"/>
      <c r="DW97" s="298"/>
      <c r="DX97" s="351">
        <v>1</v>
      </c>
      <c r="DY97" s="297"/>
      <c r="DZ97" s="297"/>
      <c r="EA97" s="297"/>
      <c r="EB97" s="297"/>
      <c r="EC97" s="297"/>
      <c r="ED97" s="297"/>
      <c r="EE97" s="297"/>
      <c r="EF97" s="298"/>
      <c r="EG97" s="326"/>
      <c r="EH97" s="290"/>
      <c r="EI97" s="290"/>
      <c r="EJ97" s="290"/>
      <c r="EK97" s="290"/>
      <c r="EL97" s="290"/>
      <c r="EM97" s="290"/>
      <c r="EN97" s="290"/>
      <c r="EO97" s="290"/>
      <c r="EP97" s="303"/>
    </row>
    <row r="98" spans="1:146" x14ac:dyDescent="0.2">
      <c r="A98" s="302"/>
      <c r="B98" s="290"/>
      <c r="C98" s="290"/>
      <c r="D98" s="290"/>
      <c r="E98" s="290"/>
      <c r="F98" s="290"/>
      <c r="G98" s="290"/>
      <c r="H98" s="290"/>
      <c r="I98" s="302"/>
      <c r="J98" s="290"/>
      <c r="K98" s="290"/>
      <c r="L98" s="290"/>
      <c r="M98" s="290"/>
      <c r="N98" s="290"/>
      <c r="O98" s="290"/>
      <c r="P98" s="290"/>
      <c r="Q98" s="290"/>
      <c r="R98" s="290"/>
      <c r="S98" s="290"/>
      <c r="T98" s="290"/>
      <c r="U98" s="290"/>
      <c r="V98" s="290"/>
      <c r="W98" s="290"/>
      <c r="X98" s="290"/>
      <c r="Y98" s="290"/>
      <c r="Z98" s="290"/>
      <c r="AA98" s="290"/>
      <c r="AB98" s="290"/>
      <c r="AC98" s="290"/>
      <c r="AD98" s="290"/>
      <c r="AE98" s="290"/>
      <c r="AF98" s="290"/>
      <c r="AG98" s="290"/>
      <c r="AH98" s="290"/>
      <c r="AI98" s="290"/>
      <c r="AJ98" s="290"/>
      <c r="AK98" s="290"/>
      <c r="AL98" s="290"/>
      <c r="AM98" s="290"/>
      <c r="AN98" s="290"/>
      <c r="AO98" s="290"/>
      <c r="AP98" s="290"/>
      <c r="AQ98" s="290"/>
      <c r="AR98" s="290"/>
      <c r="AS98" s="290"/>
      <c r="AT98" s="303"/>
      <c r="AU98" s="302"/>
      <c r="AV98" s="290"/>
      <c r="AW98" s="290"/>
      <c r="AX98" s="290"/>
      <c r="AY98" s="290"/>
      <c r="AZ98" s="290"/>
      <c r="BA98" s="290"/>
      <c r="BB98" s="290"/>
      <c r="BC98" s="290"/>
      <c r="BD98" s="290"/>
      <c r="BE98" s="290"/>
      <c r="BF98" s="303"/>
      <c r="BG98" s="308" t="s">
        <v>54</v>
      </c>
      <c r="BH98" s="297"/>
      <c r="BI98" s="297"/>
      <c r="BJ98" s="297"/>
      <c r="BK98" s="297"/>
      <c r="BL98" s="298"/>
      <c r="BM98" s="352">
        <v>0</v>
      </c>
      <c r="BN98" s="297"/>
      <c r="BO98" s="297"/>
      <c r="BP98" s="297"/>
      <c r="BQ98" s="297"/>
      <c r="BR98" s="297"/>
      <c r="BS98" s="297"/>
      <c r="BT98" s="297"/>
      <c r="BU98" s="297"/>
      <c r="BV98" s="297"/>
      <c r="BW98" s="298"/>
      <c r="BX98" s="352">
        <v>0</v>
      </c>
      <c r="BY98" s="297"/>
      <c r="BZ98" s="297"/>
      <c r="CA98" s="297"/>
      <c r="CB98" s="297"/>
      <c r="CC98" s="297"/>
      <c r="CD98" s="297"/>
      <c r="CE98" s="297"/>
      <c r="CF98" s="297"/>
      <c r="CG98" s="297"/>
      <c r="CH98" s="298"/>
      <c r="CI98" s="352">
        <v>0</v>
      </c>
      <c r="CJ98" s="297"/>
      <c r="CK98" s="297"/>
      <c r="CL98" s="297"/>
      <c r="CM98" s="297"/>
      <c r="CN98" s="297"/>
      <c r="CO98" s="297"/>
      <c r="CP98" s="297"/>
      <c r="CQ98" s="297"/>
      <c r="CR98" s="297"/>
      <c r="CS98" s="298"/>
      <c r="CT98" s="352">
        <v>1</v>
      </c>
      <c r="CU98" s="297"/>
      <c r="CV98" s="297"/>
      <c r="CW98" s="297"/>
      <c r="CX98" s="297"/>
      <c r="CY98" s="297"/>
      <c r="CZ98" s="297"/>
      <c r="DA98" s="297"/>
      <c r="DB98" s="297"/>
      <c r="DC98" s="297"/>
      <c r="DD98" s="297"/>
      <c r="DE98" s="297"/>
      <c r="DF98" s="297"/>
      <c r="DG98" s="297"/>
      <c r="DH98" s="297"/>
      <c r="DI98" s="297"/>
      <c r="DJ98" s="297"/>
      <c r="DK98" s="298"/>
      <c r="DL98" s="352">
        <v>0</v>
      </c>
      <c r="DM98" s="297"/>
      <c r="DN98" s="297"/>
      <c r="DO98" s="297"/>
      <c r="DP98" s="297"/>
      <c r="DQ98" s="297"/>
      <c r="DR98" s="297"/>
      <c r="DS98" s="297"/>
      <c r="DT98" s="297"/>
      <c r="DU98" s="297"/>
      <c r="DV98" s="297"/>
      <c r="DW98" s="298"/>
      <c r="DX98" s="352">
        <v>1</v>
      </c>
      <c r="DY98" s="297"/>
      <c r="DZ98" s="297"/>
      <c r="EA98" s="297"/>
      <c r="EB98" s="297"/>
      <c r="EC98" s="297"/>
      <c r="ED98" s="297"/>
      <c r="EE98" s="297"/>
      <c r="EF98" s="298"/>
      <c r="EG98" s="326"/>
      <c r="EH98" s="290"/>
      <c r="EI98" s="290"/>
      <c r="EJ98" s="290"/>
      <c r="EK98" s="290"/>
      <c r="EL98" s="290"/>
      <c r="EM98" s="290"/>
      <c r="EN98" s="290"/>
      <c r="EO98" s="290"/>
      <c r="EP98" s="303"/>
    </row>
    <row r="99" spans="1:146" x14ac:dyDescent="0.2">
      <c r="A99" s="302"/>
      <c r="B99" s="290"/>
      <c r="C99" s="290"/>
      <c r="D99" s="290"/>
      <c r="E99" s="290"/>
      <c r="F99" s="290"/>
      <c r="G99" s="290"/>
      <c r="H99" s="290"/>
      <c r="I99" s="304"/>
      <c r="J99" s="305"/>
      <c r="K99" s="305"/>
      <c r="L99" s="305"/>
      <c r="M99" s="305"/>
      <c r="N99" s="305"/>
      <c r="O99" s="305"/>
      <c r="P99" s="305"/>
      <c r="Q99" s="305"/>
      <c r="R99" s="305"/>
      <c r="S99" s="305"/>
      <c r="T99" s="305"/>
      <c r="U99" s="305"/>
      <c r="V99" s="305"/>
      <c r="W99" s="305"/>
      <c r="X99" s="305"/>
      <c r="Y99" s="305"/>
      <c r="Z99" s="305"/>
      <c r="AA99" s="305"/>
      <c r="AB99" s="305"/>
      <c r="AC99" s="305"/>
      <c r="AD99" s="305"/>
      <c r="AE99" s="305"/>
      <c r="AF99" s="305"/>
      <c r="AG99" s="305"/>
      <c r="AH99" s="305"/>
      <c r="AI99" s="305"/>
      <c r="AJ99" s="305"/>
      <c r="AK99" s="305"/>
      <c r="AL99" s="305"/>
      <c r="AM99" s="305"/>
      <c r="AN99" s="305"/>
      <c r="AO99" s="305"/>
      <c r="AP99" s="305"/>
      <c r="AQ99" s="305"/>
      <c r="AR99" s="305"/>
      <c r="AS99" s="305"/>
      <c r="AT99" s="306"/>
      <c r="AU99" s="304"/>
      <c r="AV99" s="305"/>
      <c r="AW99" s="305"/>
      <c r="AX99" s="305"/>
      <c r="AY99" s="305"/>
      <c r="AZ99" s="305"/>
      <c r="BA99" s="305"/>
      <c r="BB99" s="305"/>
      <c r="BC99" s="305"/>
      <c r="BD99" s="305"/>
      <c r="BE99" s="305"/>
      <c r="BF99" s="306"/>
      <c r="BG99" s="292" t="s">
        <v>55</v>
      </c>
      <c r="BH99" s="297"/>
      <c r="BI99" s="297"/>
      <c r="BJ99" s="297"/>
      <c r="BK99" s="297"/>
      <c r="BL99" s="298"/>
      <c r="BM99" s="350">
        <v>0</v>
      </c>
      <c r="BN99" s="297"/>
      <c r="BO99" s="297"/>
      <c r="BP99" s="297"/>
      <c r="BQ99" s="297"/>
      <c r="BR99" s="297"/>
      <c r="BS99" s="297"/>
      <c r="BT99" s="297"/>
      <c r="BU99" s="297"/>
      <c r="BV99" s="297"/>
      <c r="BW99" s="298"/>
      <c r="BX99" s="295"/>
      <c r="BY99" s="297"/>
      <c r="BZ99" s="297"/>
      <c r="CA99" s="297"/>
      <c r="CB99" s="297"/>
      <c r="CC99" s="297"/>
      <c r="CD99" s="297"/>
      <c r="CE99" s="297"/>
      <c r="CF99" s="297"/>
      <c r="CG99" s="297"/>
      <c r="CH99" s="298"/>
      <c r="CI99" s="295"/>
      <c r="CJ99" s="297"/>
      <c r="CK99" s="297"/>
      <c r="CL99" s="297"/>
      <c r="CM99" s="297"/>
      <c r="CN99" s="297"/>
      <c r="CO99" s="297"/>
      <c r="CP99" s="297"/>
      <c r="CQ99" s="297"/>
      <c r="CR99" s="297"/>
      <c r="CS99" s="298"/>
      <c r="CT99" s="295"/>
      <c r="CU99" s="297"/>
      <c r="CV99" s="297"/>
      <c r="CW99" s="297"/>
      <c r="CX99" s="297"/>
      <c r="CY99" s="297"/>
      <c r="CZ99" s="297"/>
      <c r="DA99" s="297"/>
      <c r="DB99" s="297"/>
      <c r="DC99" s="297"/>
      <c r="DD99" s="297"/>
      <c r="DE99" s="297"/>
      <c r="DF99" s="297"/>
      <c r="DG99" s="297"/>
      <c r="DH99" s="297"/>
      <c r="DI99" s="297"/>
      <c r="DJ99" s="297"/>
      <c r="DK99" s="298"/>
      <c r="DL99" s="295"/>
      <c r="DM99" s="297"/>
      <c r="DN99" s="297"/>
      <c r="DO99" s="297"/>
      <c r="DP99" s="297"/>
      <c r="DQ99" s="297"/>
      <c r="DR99" s="297"/>
      <c r="DS99" s="297"/>
      <c r="DT99" s="297"/>
      <c r="DU99" s="297"/>
      <c r="DV99" s="297"/>
      <c r="DW99" s="298"/>
      <c r="DX99" s="350">
        <v>0</v>
      </c>
      <c r="DY99" s="297"/>
      <c r="DZ99" s="297"/>
      <c r="EA99" s="297"/>
      <c r="EB99" s="297"/>
      <c r="EC99" s="297"/>
      <c r="ED99" s="297"/>
      <c r="EE99" s="297"/>
      <c r="EF99" s="298"/>
      <c r="EG99" s="326"/>
      <c r="EH99" s="290"/>
      <c r="EI99" s="290"/>
      <c r="EJ99" s="290"/>
      <c r="EK99" s="290"/>
      <c r="EL99" s="290"/>
      <c r="EM99" s="290"/>
      <c r="EN99" s="290"/>
      <c r="EO99" s="290"/>
      <c r="EP99" s="303"/>
    </row>
    <row r="100" spans="1:146" x14ac:dyDescent="0.2">
      <c r="A100" s="302"/>
      <c r="B100" s="290"/>
      <c r="C100" s="290"/>
      <c r="D100" s="290"/>
      <c r="E100" s="290"/>
      <c r="F100" s="290"/>
      <c r="G100" s="290"/>
      <c r="H100" s="290"/>
      <c r="I100" s="299" t="s">
        <v>102</v>
      </c>
      <c r="J100" s="300"/>
      <c r="K100" s="300"/>
      <c r="L100" s="300"/>
      <c r="M100" s="300"/>
      <c r="N100" s="300"/>
      <c r="O100" s="300"/>
      <c r="P100" s="300"/>
      <c r="Q100" s="300"/>
      <c r="R100" s="300"/>
      <c r="S100" s="300"/>
      <c r="T100" s="300"/>
      <c r="U100" s="300"/>
      <c r="V100" s="300"/>
      <c r="W100" s="300"/>
      <c r="X100" s="300"/>
      <c r="Y100" s="300"/>
      <c r="Z100" s="300"/>
      <c r="AA100" s="300"/>
      <c r="AB100" s="300"/>
      <c r="AC100" s="300"/>
      <c r="AD100" s="300"/>
      <c r="AE100" s="300"/>
      <c r="AF100" s="300"/>
      <c r="AG100" s="300"/>
      <c r="AH100" s="300"/>
      <c r="AI100" s="300"/>
      <c r="AJ100" s="300"/>
      <c r="AK100" s="300"/>
      <c r="AL100" s="300"/>
      <c r="AM100" s="300"/>
      <c r="AN100" s="300"/>
      <c r="AO100" s="300"/>
      <c r="AP100" s="300"/>
      <c r="AQ100" s="300"/>
      <c r="AR100" s="300"/>
      <c r="AS100" s="300"/>
      <c r="AT100" s="301"/>
      <c r="AU100" s="299" t="s">
        <v>97</v>
      </c>
      <c r="AV100" s="300"/>
      <c r="AW100" s="300"/>
      <c r="AX100" s="300"/>
      <c r="AY100" s="300"/>
      <c r="AZ100" s="300"/>
      <c r="BA100" s="300"/>
      <c r="BB100" s="300"/>
      <c r="BC100" s="300"/>
      <c r="BD100" s="300"/>
      <c r="BE100" s="300"/>
      <c r="BF100" s="301"/>
      <c r="BG100" s="310" t="s">
        <v>53</v>
      </c>
      <c r="BH100" s="297"/>
      <c r="BI100" s="297"/>
      <c r="BJ100" s="297"/>
      <c r="BK100" s="297"/>
      <c r="BL100" s="298"/>
      <c r="BM100" s="351">
        <v>0</v>
      </c>
      <c r="BN100" s="297"/>
      <c r="BO100" s="297"/>
      <c r="BP100" s="297"/>
      <c r="BQ100" s="297"/>
      <c r="BR100" s="297"/>
      <c r="BS100" s="297"/>
      <c r="BT100" s="297"/>
      <c r="BU100" s="297"/>
      <c r="BV100" s="297"/>
      <c r="BW100" s="298"/>
      <c r="BX100" s="351">
        <v>0</v>
      </c>
      <c r="BY100" s="297"/>
      <c r="BZ100" s="297"/>
      <c r="CA100" s="297"/>
      <c r="CB100" s="297"/>
      <c r="CC100" s="297"/>
      <c r="CD100" s="297"/>
      <c r="CE100" s="297"/>
      <c r="CF100" s="297"/>
      <c r="CG100" s="297"/>
      <c r="CH100" s="298"/>
      <c r="CI100" s="351">
        <v>0</v>
      </c>
      <c r="CJ100" s="297"/>
      <c r="CK100" s="297"/>
      <c r="CL100" s="297"/>
      <c r="CM100" s="297"/>
      <c r="CN100" s="297"/>
      <c r="CO100" s="297"/>
      <c r="CP100" s="297"/>
      <c r="CQ100" s="297"/>
      <c r="CR100" s="297"/>
      <c r="CS100" s="298"/>
      <c r="CT100" s="351">
        <v>0</v>
      </c>
      <c r="CU100" s="297"/>
      <c r="CV100" s="297"/>
      <c r="CW100" s="297"/>
      <c r="CX100" s="297"/>
      <c r="CY100" s="297"/>
      <c r="CZ100" s="297"/>
      <c r="DA100" s="297"/>
      <c r="DB100" s="297"/>
      <c r="DC100" s="297"/>
      <c r="DD100" s="297"/>
      <c r="DE100" s="297"/>
      <c r="DF100" s="297"/>
      <c r="DG100" s="297"/>
      <c r="DH100" s="297"/>
      <c r="DI100" s="297"/>
      <c r="DJ100" s="297"/>
      <c r="DK100" s="298"/>
      <c r="DL100" s="351">
        <v>1</v>
      </c>
      <c r="DM100" s="297"/>
      <c r="DN100" s="297"/>
      <c r="DO100" s="297"/>
      <c r="DP100" s="297"/>
      <c r="DQ100" s="297"/>
      <c r="DR100" s="297"/>
      <c r="DS100" s="297"/>
      <c r="DT100" s="297"/>
      <c r="DU100" s="297"/>
      <c r="DV100" s="297"/>
      <c r="DW100" s="298"/>
      <c r="DX100" s="351">
        <v>1</v>
      </c>
      <c r="DY100" s="297"/>
      <c r="DZ100" s="297"/>
      <c r="EA100" s="297"/>
      <c r="EB100" s="297"/>
      <c r="EC100" s="297"/>
      <c r="ED100" s="297"/>
      <c r="EE100" s="297"/>
      <c r="EF100" s="298"/>
      <c r="EG100" s="326"/>
      <c r="EH100" s="290"/>
      <c r="EI100" s="290"/>
      <c r="EJ100" s="290"/>
      <c r="EK100" s="290"/>
      <c r="EL100" s="290"/>
      <c r="EM100" s="290"/>
      <c r="EN100" s="290"/>
      <c r="EO100" s="290"/>
      <c r="EP100" s="303"/>
    </row>
    <row r="101" spans="1:146" x14ac:dyDescent="0.2">
      <c r="A101" s="302"/>
      <c r="B101" s="290"/>
      <c r="C101" s="290"/>
      <c r="D101" s="290"/>
      <c r="E101" s="290"/>
      <c r="F101" s="290"/>
      <c r="G101" s="290"/>
      <c r="H101" s="290"/>
      <c r="I101" s="302"/>
      <c r="J101" s="290"/>
      <c r="K101" s="290"/>
      <c r="L101" s="290"/>
      <c r="M101" s="290"/>
      <c r="N101" s="290"/>
      <c r="O101" s="290"/>
      <c r="P101" s="290"/>
      <c r="Q101" s="290"/>
      <c r="R101" s="290"/>
      <c r="S101" s="290"/>
      <c r="T101" s="290"/>
      <c r="U101" s="290"/>
      <c r="V101" s="290"/>
      <c r="W101" s="290"/>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303"/>
      <c r="AU101" s="302"/>
      <c r="AV101" s="290"/>
      <c r="AW101" s="290"/>
      <c r="AX101" s="290"/>
      <c r="AY101" s="290"/>
      <c r="AZ101" s="290"/>
      <c r="BA101" s="290"/>
      <c r="BB101" s="290"/>
      <c r="BC101" s="290"/>
      <c r="BD101" s="290"/>
      <c r="BE101" s="290"/>
      <c r="BF101" s="303"/>
      <c r="BG101" s="308" t="s">
        <v>54</v>
      </c>
      <c r="BH101" s="297"/>
      <c r="BI101" s="297"/>
      <c r="BJ101" s="297"/>
      <c r="BK101" s="297"/>
      <c r="BL101" s="298"/>
      <c r="BM101" s="352">
        <v>0</v>
      </c>
      <c r="BN101" s="297"/>
      <c r="BO101" s="297"/>
      <c r="BP101" s="297"/>
      <c r="BQ101" s="297"/>
      <c r="BR101" s="297"/>
      <c r="BS101" s="297"/>
      <c r="BT101" s="297"/>
      <c r="BU101" s="297"/>
      <c r="BV101" s="297"/>
      <c r="BW101" s="298"/>
      <c r="BX101" s="352">
        <v>0</v>
      </c>
      <c r="BY101" s="297"/>
      <c r="BZ101" s="297"/>
      <c r="CA101" s="297"/>
      <c r="CB101" s="297"/>
      <c r="CC101" s="297"/>
      <c r="CD101" s="297"/>
      <c r="CE101" s="297"/>
      <c r="CF101" s="297"/>
      <c r="CG101" s="297"/>
      <c r="CH101" s="298"/>
      <c r="CI101" s="352">
        <v>0</v>
      </c>
      <c r="CJ101" s="297"/>
      <c r="CK101" s="297"/>
      <c r="CL101" s="297"/>
      <c r="CM101" s="297"/>
      <c r="CN101" s="297"/>
      <c r="CO101" s="297"/>
      <c r="CP101" s="297"/>
      <c r="CQ101" s="297"/>
      <c r="CR101" s="297"/>
      <c r="CS101" s="298"/>
      <c r="CT101" s="352">
        <v>0</v>
      </c>
      <c r="CU101" s="297"/>
      <c r="CV101" s="297"/>
      <c r="CW101" s="297"/>
      <c r="CX101" s="297"/>
      <c r="CY101" s="297"/>
      <c r="CZ101" s="297"/>
      <c r="DA101" s="297"/>
      <c r="DB101" s="297"/>
      <c r="DC101" s="297"/>
      <c r="DD101" s="297"/>
      <c r="DE101" s="297"/>
      <c r="DF101" s="297"/>
      <c r="DG101" s="297"/>
      <c r="DH101" s="297"/>
      <c r="DI101" s="297"/>
      <c r="DJ101" s="297"/>
      <c r="DK101" s="298"/>
      <c r="DL101" s="352">
        <v>1</v>
      </c>
      <c r="DM101" s="297"/>
      <c r="DN101" s="297"/>
      <c r="DO101" s="297"/>
      <c r="DP101" s="297"/>
      <c r="DQ101" s="297"/>
      <c r="DR101" s="297"/>
      <c r="DS101" s="297"/>
      <c r="DT101" s="297"/>
      <c r="DU101" s="297"/>
      <c r="DV101" s="297"/>
      <c r="DW101" s="298"/>
      <c r="DX101" s="352">
        <v>1</v>
      </c>
      <c r="DY101" s="297"/>
      <c r="DZ101" s="297"/>
      <c r="EA101" s="297"/>
      <c r="EB101" s="297"/>
      <c r="EC101" s="297"/>
      <c r="ED101" s="297"/>
      <c r="EE101" s="297"/>
      <c r="EF101" s="298"/>
      <c r="EG101" s="326"/>
      <c r="EH101" s="290"/>
      <c r="EI101" s="290"/>
      <c r="EJ101" s="290"/>
      <c r="EK101" s="290"/>
      <c r="EL101" s="290"/>
      <c r="EM101" s="290"/>
      <c r="EN101" s="290"/>
      <c r="EO101" s="290"/>
      <c r="EP101" s="303"/>
    </row>
    <row r="102" spans="1:146" x14ac:dyDescent="0.2">
      <c r="A102" s="302"/>
      <c r="B102" s="290"/>
      <c r="C102" s="290"/>
      <c r="D102" s="290"/>
      <c r="E102" s="290"/>
      <c r="F102" s="290"/>
      <c r="G102" s="290"/>
      <c r="H102" s="290"/>
      <c r="I102" s="304"/>
      <c r="J102" s="305"/>
      <c r="K102" s="305"/>
      <c r="L102" s="305"/>
      <c r="M102" s="305"/>
      <c r="N102" s="305"/>
      <c r="O102" s="305"/>
      <c r="P102" s="305"/>
      <c r="Q102" s="305"/>
      <c r="R102" s="305"/>
      <c r="S102" s="305"/>
      <c r="T102" s="305"/>
      <c r="U102" s="305"/>
      <c r="V102" s="305"/>
      <c r="W102" s="305"/>
      <c r="X102" s="305"/>
      <c r="Y102" s="305"/>
      <c r="Z102" s="305"/>
      <c r="AA102" s="305"/>
      <c r="AB102" s="305"/>
      <c r="AC102" s="305"/>
      <c r="AD102" s="305"/>
      <c r="AE102" s="305"/>
      <c r="AF102" s="305"/>
      <c r="AG102" s="305"/>
      <c r="AH102" s="305"/>
      <c r="AI102" s="305"/>
      <c r="AJ102" s="305"/>
      <c r="AK102" s="305"/>
      <c r="AL102" s="305"/>
      <c r="AM102" s="305"/>
      <c r="AN102" s="305"/>
      <c r="AO102" s="305"/>
      <c r="AP102" s="305"/>
      <c r="AQ102" s="305"/>
      <c r="AR102" s="305"/>
      <c r="AS102" s="305"/>
      <c r="AT102" s="306"/>
      <c r="AU102" s="304"/>
      <c r="AV102" s="305"/>
      <c r="AW102" s="305"/>
      <c r="AX102" s="305"/>
      <c r="AY102" s="305"/>
      <c r="AZ102" s="305"/>
      <c r="BA102" s="305"/>
      <c r="BB102" s="305"/>
      <c r="BC102" s="305"/>
      <c r="BD102" s="305"/>
      <c r="BE102" s="305"/>
      <c r="BF102" s="306"/>
      <c r="BG102" s="292" t="s">
        <v>55</v>
      </c>
      <c r="BH102" s="297"/>
      <c r="BI102" s="297"/>
      <c r="BJ102" s="297"/>
      <c r="BK102" s="297"/>
      <c r="BL102" s="298"/>
      <c r="BM102" s="350">
        <v>0</v>
      </c>
      <c r="BN102" s="297"/>
      <c r="BO102" s="297"/>
      <c r="BP102" s="297"/>
      <c r="BQ102" s="297"/>
      <c r="BR102" s="297"/>
      <c r="BS102" s="297"/>
      <c r="BT102" s="297"/>
      <c r="BU102" s="297"/>
      <c r="BV102" s="297"/>
      <c r="BW102" s="298"/>
      <c r="BX102" s="295"/>
      <c r="BY102" s="297"/>
      <c r="BZ102" s="297"/>
      <c r="CA102" s="297"/>
      <c r="CB102" s="297"/>
      <c r="CC102" s="297"/>
      <c r="CD102" s="297"/>
      <c r="CE102" s="297"/>
      <c r="CF102" s="297"/>
      <c r="CG102" s="297"/>
      <c r="CH102" s="298"/>
      <c r="CI102" s="295"/>
      <c r="CJ102" s="297"/>
      <c r="CK102" s="297"/>
      <c r="CL102" s="297"/>
      <c r="CM102" s="297"/>
      <c r="CN102" s="297"/>
      <c r="CO102" s="297"/>
      <c r="CP102" s="297"/>
      <c r="CQ102" s="297"/>
      <c r="CR102" s="297"/>
      <c r="CS102" s="298"/>
      <c r="CT102" s="295"/>
      <c r="CU102" s="297"/>
      <c r="CV102" s="297"/>
      <c r="CW102" s="297"/>
      <c r="CX102" s="297"/>
      <c r="CY102" s="297"/>
      <c r="CZ102" s="297"/>
      <c r="DA102" s="297"/>
      <c r="DB102" s="297"/>
      <c r="DC102" s="297"/>
      <c r="DD102" s="297"/>
      <c r="DE102" s="297"/>
      <c r="DF102" s="297"/>
      <c r="DG102" s="297"/>
      <c r="DH102" s="297"/>
      <c r="DI102" s="297"/>
      <c r="DJ102" s="297"/>
      <c r="DK102" s="298"/>
      <c r="DL102" s="295"/>
      <c r="DM102" s="297"/>
      <c r="DN102" s="297"/>
      <c r="DO102" s="297"/>
      <c r="DP102" s="297"/>
      <c r="DQ102" s="297"/>
      <c r="DR102" s="297"/>
      <c r="DS102" s="297"/>
      <c r="DT102" s="297"/>
      <c r="DU102" s="297"/>
      <c r="DV102" s="297"/>
      <c r="DW102" s="298"/>
      <c r="DX102" s="350">
        <v>0</v>
      </c>
      <c r="DY102" s="297"/>
      <c r="DZ102" s="297"/>
      <c r="EA102" s="297"/>
      <c r="EB102" s="297"/>
      <c r="EC102" s="297"/>
      <c r="ED102" s="297"/>
      <c r="EE102" s="297"/>
      <c r="EF102" s="298"/>
      <c r="EG102" s="326"/>
      <c r="EH102" s="290"/>
      <c r="EI102" s="290"/>
      <c r="EJ102" s="290"/>
      <c r="EK102" s="290"/>
      <c r="EL102" s="290"/>
      <c r="EM102" s="290"/>
      <c r="EN102" s="290"/>
      <c r="EO102" s="290"/>
      <c r="EP102" s="303"/>
    </row>
    <row r="103" spans="1:146" x14ac:dyDescent="0.2">
      <c r="A103" s="302"/>
      <c r="B103" s="290"/>
      <c r="C103" s="290"/>
      <c r="D103" s="290"/>
      <c r="E103" s="290"/>
      <c r="F103" s="290"/>
      <c r="G103" s="290"/>
      <c r="H103" s="290"/>
      <c r="I103" s="299" t="s">
        <v>103</v>
      </c>
      <c r="J103" s="300"/>
      <c r="K103" s="300"/>
      <c r="L103" s="300"/>
      <c r="M103" s="300"/>
      <c r="N103" s="300"/>
      <c r="O103" s="300"/>
      <c r="P103" s="300"/>
      <c r="Q103" s="300"/>
      <c r="R103" s="300"/>
      <c r="S103" s="300"/>
      <c r="T103" s="300"/>
      <c r="U103" s="300"/>
      <c r="V103" s="300"/>
      <c r="W103" s="300"/>
      <c r="X103" s="300"/>
      <c r="Y103" s="300"/>
      <c r="Z103" s="300"/>
      <c r="AA103" s="300"/>
      <c r="AB103" s="300"/>
      <c r="AC103" s="300"/>
      <c r="AD103" s="300"/>
      <c r="AE103" s="300"/>
      <c r="AF103" s="300"/>
      <c r="AG103" s="300"/>
      <c r="AH103" s="300"/>
      <c r="AI103" s="300"/>
      <c r="AJ103" s="300"/>
      <c r="AK103" s="300"/>
      <c r="AL103" s="300"/>
      <c r="AM103" s="300"/>
      <c r="AN103" s="300"/>
      <c r="AO103" s="300"/>
      <c r="AP103" s="300"/>
      <c r="AQ103" s="300"/>
      <c r="AR103" s="300"/>
      <c r="AS103" s="300"/>
      <c r="AT103" s="301"/>
      <c r="AU103" s="299" t="s">
        <v>97</v>
      </c>
      <c r="AV103" s="300"/>
      <c r="AW103" s="300"/>
      <c r="AX103" s="300"/>
      <c r="AY103" s="300"/>
      <c r="AZ103" s="300"/>
      <c r="BA103" s="300"/>
      <c r="BB103" s="300"/>
      <c r="BC103" s="300"/>
      <c r="BD103" s="300"/>
      <c r="BE103" s="300"/>
      <c r="BF103" s="301"/>
      <c r="BG103" s="310" t="s">
        <v>53</v>
      </c>
      <c r="BH103" s="297"/>
      <c r="BI103" s="297"/>
      <c r="BJ103" s="297"/>
      <c r="BK103" s="297"/>
      <c r="BL103" s="298"/>
      <c r="BM103" s="351">
        <v>0</v>
      </c>
      <c r="BN103" s="297"/>
      <c r="BO103" s="297"/>
      <c r="BP103" s="297"/>
      <c r="BQ103" s="297"/>
      <c r="BR103" s="297"/>
      <c r="BS103" s="297"/>
      <c r="BT103" s="297"/>
      <c r="BU103" s="297"/>
      <c r="BV103" s="297"/>
      <c r="BW103" s="298"/>
      <c r="BX103" s="351">
        <v>0</v>
      </c>
      <c r="BY103" s="297"/>
      <c r="BZ103" s="297"/>
      <c r="CA103" s="297"/>
      <c r="CB103" s="297"/>
      <c r="CC103" s="297"/>
      <c r="CD103" s="297"/>
      <c r="CE103" s="297"/>
      <c r="CF103" s="297"/>
      <c r="CG103" s="297"/>
      <c r="CH103" s="298"/>
      <c r="CI103" s="351">
        <v>0</v>
      </c>
      <c r="CJ103" s="297"/>
      <c r="CK103" s="297"/>
      <c r="CL103" s="297"/>
      <c r="CM103" s="297"/>
      <c r="CN103" s="297"/>
      <c r="CO103" s="297"/>
      <c r="CP103" s="297"/>
      <c r="CQ103" s="297"/>
      <c r="CR103" s="297"/>
      <c r="CS103" s="298"/>
      <c r="CT103" s="351">
        <v>0</v>
      </c>
      <c r="CU103" s="297"/>
      <c r="CV103" s="297"/>
      <c r="CW103" s="297"/>
      <c r="CX103" s="297"/>
      <c r="CY103" s="297"/>
      <c r="CZ103" s="297"/>
      <c r="DA103" s="297"/>
      <c r="DB103" s="297"/>
      <c r="DC103" s="297"/>
      <c r="DD103" s="297"/>
      <c r="DE103" s="297"/>
      <c r="DF103" s="297"/>
      <c r="DG103" s="297"/>
      <c r="DH103" s="297"/>
      <c r="DI103" s="297"/>
      <c r="DJ103" s="297"/>
      <c r="DK103" s="298"/>
      <c r="DL103" s="351">
        <v>1</v>
      </c>
      <c r="DM103" s="297"/>
      <c r="DN103" s="297"/>
      <c r="DO103" s="297"/>
      <c r="DP103" s="297"/>
      <c r="DQ103" s="297"/>
      <c r="DR103" s="297"/>
      <c r="DS103" s="297"/>
      <c r="DT103" s="297"/>
      <c r="DU103" s="297"/>
      <c r="DV103" s="297"/>
      <c r="DW103" s="298"/>
      <c r="DX103" s="351">
        <v>1</v>
      </c>
      <c r="DY103" s="297"/>
      <c r="DZ103" s="297"/>
      <c r="EA103" s="297"/>
      <c r="EB103" s="297"/>
      <c r="EC103" s="297"/>
      <c r="ED103" s="297"/>
      <c r="EE103" s="297"/>
      <c r="EF103" s="298"/>
      <c r="EG103" s="326"/>
      <c r="EH103" s="290"/>
      <c r="EI103" s="290"/>
      <c r="EJ103" s="290"/>
      <c r="EK103" s="290"/>
      <c r="EL103" s="290"/>
      <c r="EM103" s="290"/>
      <c r="EN103" s="290"/>
      <c r="EO103" s="290"/>
      <c r="EP103" s="303"/>
    </row>
    <row r="104" spans="1:146" x14ac:dyDescent="0.2">
      <c r="A104" s="302"/>
      <c r="B104" s="290"/>
      <c r="C104" s="290"/>
      <c r="D104" s="290"/>
      <c r="E104" s="290"/>
      <c r="F104" s="290"/>
      <c r="G104" s="290"/>
      <c r="H104" s="290"/>
      <c r="I104" s="302"/>
      <c r="J104" s="290"/>
      <c r="K104" s="290"/>
      <c r="L104" s="290"/>
      <c r="M104" s="290"/>
      <c r="N104" s="290"/>
      <c r="O104" s="290"/>
      <c r="P104" s="290"/>
      <c r="Q104" s="290"/>
      <c r="R104" s="290"/>
      <c r="S104" s="290"/>
      <c r="T104" s="290"/>
      <c r="U104" s="290"/>
      <c r="V104" s="290"/>
      <c r="W104" s="290"/>
      <c r="X104" s="290"/>
      <c r="Y104" s="290"/>
      <c r="Z104" s="290"/>
      <c r="AA104" s="290"/>
      <c r="AB104" s="290"/>
      <c r="AC104" s="290"/>
      <c r="AD104" s="290"/>
      <c r="AE104" s="290"/>
      <c r="AF104" s="290"/>
      <c r="AG104" s="290"/>
      <c r="AH104" s="290"/>
      <c r="AI104" s="290"/>
      <c r="AJ104" s="290"/>
      <c r="AK104" s="290"/>
      <c r="AL104" s="290"/>
      <c r="AM104" s="290"/>
      <c r="AN104" s="290"/>
      <c r="AO104" s="290"/>
      <c r="AP104" s="290"/>
      <c r="AQ104" s="290"/>
      <c r="AR104" s="290"/>
      <c r="AS104" s="290"/>
      <c r="AT104" s="303"/>
      <c r="AU104" s="302"/>
      <c r="AV104" s="290"/>
      <c r="AW104" s="290"/>
      <c r="AX104" s="290"/>
      <c r="AY104" s="290"/>
      <c r="AZ104" s="290"/>
      <c r="BA104" s="290"/>
      <c r="BB104" s="290"/>
      <c r="BC104" s="290"/>
      <c r="BD104" s="290"/>
      <c r="BE104" s="290"/>
      <c r="BF104" s="303"/>
      <c r="BG104" s="308" t="s">
        <v>54</v>
      </c>
      <c r="BH104" s="297"/>
      <c r="BI104" s="297"/>
      <c r="BJ104" s="297"/>
      <c r="BK104" s="297"/>
      <c r="BL104" s="298"/>
      <c r="BM104" s="352">
        <v>0</v>
      </c>
      <c r="BN104" s="297"/>
      <c r="BO104" s="297"/>
      <c r="BP104" s="297"/>
      <c r="BQ104" s="297"/>
      <c r="BR104" s="297"/>
      <c r="BS104" s="297"/>
      <c r="BT104" s="297"/>
      <c r="BU104" s="297"/>
      <c r="BV104" s="297"/>
      <c r="BW104" s="298"/>
      <c r="BX104" s="352">
        <v>0</v>
      </c>
      <c r="BY104" s="297"/>
      <c r="BZ104" s="297"/>
      <c r="CA104" s="297"/>
      <c r="CB104" s="297"/>
      <c r="CC104" s="297"/>
      <c r="CD104" s="297"/>
      <c r="CE104" s="297"/>
      <c r="CF104" s="297"/>
      <c r="CG104" s="297"/>
      <c r="CH104" s="298"/>
      <c r="CI104" s="352">
        <v>0</v>
      </c>
      <c r="CJ104" s="297"/>
      <c r="CK104" s="297"/>
      <c r="CL104" s="297"/>
      <c r="CM104" s="297"/>
      <c r="CN104" s="297"/>
      <c r="CO104" s="297"/>
      <c r="CP104" s="297"/>
      <c r="CQ104" s="297"/>
      <c r="CR104" s="297"/>
      <c r="CS104" s="298"/>
      <c r="CT104" s="352">
        <v>0</v>
      </c>
      <c r="CU104" s="297"/>
      <c r="CV104" s="297"/>
      <c r="CW104" s="297"/>
      <c r="CX104" s="297"/>
      <c r="CY104" s="297"/>
      <c r="CZ104" s="297"/>
      <c r="DA104" s="297"/>
      <c r="DB104" s="297"/>
      <c r="DC104" s="297"/>
      <c r="DD104" s="297"/>
      <c r="DE104" s="297"/>
      <c r="DF104" s="297"/>
      <c r="DG104" s="297"/>
      <c r="DH104" s="297"/>
      <c r="DI104" s="297"/>
      <c r="DJ104" s="297"/>
      <c r="DK104" s="298"/>
      <c r="DL104" s="352">
        <v>1</v>
      </c>
      <c r="DM104" s="297"/>
      <c r="DN104" s="297"/>
      <c r="DO104" s="297"/>
      <c r="DP104" s="297"/>
      <c r="DQ104" s="297"/>
      <c r="DR104" s="297"/>
      <c r="DS104" s="297"/>
      <c r="DT104" s="297"/>
      <c r="DU104" s="297"/>
      <c r="DV104" s="297"/>
      <c r="DW104" s="298"/>
      <c r="DX104" s="352">
        <v>1</v>
      </c>
      <c r="DY104" s="297"/>
      <c r="DZ104" s="297"/>
      <c r="EA104" s="297"/>
      <c r="EB104" s="297"/>
      <c r="EC104" s="297"/>
      <c r="ED104" s="297"/>
      <c r="EE104" s="297"/>
      <c r="EF104" s="298"/>
      <c r="EG104" s="326"/>
      <c r="EH104" s="290"/>
      <c r="EI104" s="290"/>
      <c r="EJ104" s="290"/>
      <c r="EK104" s="290"/>
      <c r="EL104" s="290"/>
      <c r="EM104" s="290"/>
      <c r="EN104" s="290"/>
      <c r="EO104" s="290"/>
      <c r="EP104" s="303"/>
    </row>
    <row r="105" spans="1:146" x14ac:dyDescent="0.2">
      <c r="A105" s="302"/>
      <c r="B105" s="290"/>
      <c r="C105" s="290"/>
      <c r="D105" s="290"/>
      <c r="E105" s="290"/>
      <c r="F105" s="290"/>
      <c r="G105" s="290"/>
      <c r="H105" s="290"/>
      <c r="I105" s="304"/>
      <c r="J105" s="305"/>
      <c r="K105" s="305"/>
      <c r="L105" s="305"/>
      <c r="M105" s="305"/>
      <c r="N105" s="305"/>
      <c r="O105" s="305"/>
      <c r="P105" s="305"/>
      <c r="Q105" s="305"/>
      <c r="R105" s="305"/>
      <c r="S105" s="305"/>
      <c r="T105" s="305"/>
      <c r="U105" s="305"/>
      <c r="V105" s="305"/>
      <c r="W105" s="305"/>
      <c r="X105" s="305"/>
      <c r="Y105" s="305"/>
      <c r="Z105" s="305"/>
      <c r="AA105" s="305"/>
      <c r="AB105" s="305"/>
      <c r="AC105" s="305"/>
      <c r="AD105" s="305"/>
      <c r="AE105" s="305"/>
      <c r="AF105" s="305"/>
      <c r="AG105" s="305"/>
      <c r="AH105" s="305"/>
      <c r="AI105" s="305"/>
      <c r="AJ105" s="305"/>
      <c r="AK105" s="305"/>
      <c r="AL105" s="305"/>
      <c r="AM105" s="305"/>
      <c r="AN105" s="305"/>
      <c r="AO105" s="305"/>
      <c r="AP105" s="305"/>
      <c r="AQ105" s="305"/>
      <c r="AR105" s="305"/>
      <c r="AS105" s="305"/>
      <c r="AT105" s="306"/>
      <c r="AU105" s="304"/>
      <c r="AV105" s="305"/>
      <c r="AW105" s="305"/>
      <c r="AX105" s="305"/>
      <c r="AY105" s="305"/>
      <c r="AZ105" s="305"/>
      <c r="BA105" s="305"/>
      <c r="BB105" s="305"/>
      <c r="BC105" s="305"/>
      <c r="BD105" s="305"/>
      <c r="BE105" s="305"/>
      <c r="BF105" s="306"/>
      <c r="BG105" s="292" t="s">
        <v>55</v>
      </c>
      <c r="BH105" s="297"/>
      <c r="BI105" s="297"/>
      <c r="BJ105" s="297"/>
      <c r="BK105" s="297"/>
      <c r="BL105" s="298"/>
      <c r="BM105" s="350">
        <v>0</v>
      </c>
      <c r="BN105" s="297"/>
      <c r="BO105" s="297"/>
      <c r="BP105" s="297"/>
      <c r="BQ105" s="297"/>
      <c r="BR105" s="297"/>
      <c r="BS105" s="297"/>
      <c r="BT105" s="297"/>
      <c r="BU105" s="297"/>
      <c r="BV105" s="297"/>
      <c r="BW105" s="298"/>
      <c r="BX105" s="295"/>
      <c r="BY105" s="297"/>
      <c r="BZ105" s="297"/>
      <c r="CA105" s="297"/>
      <c r="CB105" s="297"/>
      <c r="CC105" s="297"/>
      <c r="CD105" s="297"/>
      <c r="CE105" s="297"/>
      <c r="CF105" s="297"/>
      <c r="CG105" s="297"/>
      <c r="CH105" s="298"/>
      <c r="CI105" s="295"/>
      <c r="CJ105" s="297"/>
      <c r="CK105" s="297"/>
      <c r="CL105" s="297"/>
      <c r="CM105" s="297"/>
      <c r="CN105" s="297"/>
      <c r="CO105" s="297"/>
      <c r="CP105" s="297"/>
      <c r="CQ105" s="297"/>
      <c r="CR105" s="297"/>
      <c r="CS105" s="298"/>
      <c r="CT105" s="295"/>
      <c r="CU105" s="297"/>
      <c r="CV105" s="297"/>
      <c r="CW105" s="297"/>
      <c r="CX105" s="297"/>
      <c r="CY105" s="297"/>
      <c r="CZ105" s="297"/>
      <c r="DA105" s="297"/>
      <c r="DB105" s="297"/>
      <c r="DC105" s="297"/>
      <c r="DD105" s="297"/>
      <c r="DE105" s="297"/>
      <c r="DF105" s="297"/>
      <c r="DG105" s="297"/>
      <c r="DH105" s="297"/>
      <c r="DI105" s="297"/>
      <c r="DJ105" s="297"/>
      <c r="DK105" s="298"/>
      <c r="DL105" s="295"/>
      <c r="DM105" s="297"/>
      <c r="DN105" s="297"/>
      <c r="DO105" s="297"/>
      <c r="DP105" s="297"/>
      <c r="DQ105" s="297"/>
      <c r="DR105" s="297"/>
      <c r="DS105" s="297"/>
      <c r="DT105" s="297"/>
      <c r="DU105" s="297"/>
      <c r="DV105" s="297"/>
      <c r="DW105" s="298"/>
      <c r="DX105" s="350">
        <v>0</v>
      </c>
      <c r="DY105" s="297"/>
      <c r="DZ105" s="297"/>
      <c r="EA105" s="297"/>
      <c r="EB105" s="297"/>
      <c r="EC105" s="297"/>
      <c r="ED105" s="297"/>
      <c r="EE105" s="297"/>
      <c r="EF105" s="298"/>
      <c r="EG105" s="327"/>
      <c r="EH105" s="305"/>
      <c r="EI105" s="305"/>
      <c r="EJ105" s="305"/>
      <c r="EK105" s="305"/>
      <c r="EL105" s="305"/>
      <c r="EM105" s="305"/>
      <c r="EN105" s="305"/>
      <c r="EO105" s="305"/>
      <c r="EP105" s="306"/>
    </row>
    <row r="106" spans="1:146" ht="18" customHeight="1" x14ac:dyDescent="0.2">
      <c r="A106" s="299" t="s">
        <v>104</v>
      </c>
      <c r="B106" s="300"/>
      <c r="C106" s="300"/>
      <c r="D106" s="300"/>
      <c r="E106" s="300"/>
      <c r="F106" s="300"/>
      <c r="G106" s="300"/>
      <c r="H106" s="300"/>
      <c r="I106" s="300"/>
      <c r="J106" s="300"/>
      <c r="K106" s="300"/>
      <c r="L106" s="300"/>
      <c r="M106" s="300"/>
      <c r="N106" s="300"/>
      <c r="O106" s="300"/>
      <c r="P106" s="300"/>
      <c r="Q106" s="300"/>
      <c r="R106" s="300"/>
      <c r="S106" s="300"/>
      <c r="T106" s="300"/>
      <c r="U106" s="300"/>
      <c r="V106" s="300"/>
      <c r="W106" s="300"/>
      <c r="X106" s="300"/>
      <c r="Y106" s="300"/>
      <c r="Z106" s="300"/>
      <c r="AA106" s="300"/>
      <c r="AB106" s="300"/>
      <c r="AC106" s="301"/>
      <c r="AD106" s="353"/>
      <c r="AE106" s="354"/>
      <c r="AF106" s="354"/>
      <c r="AG106" s="354"/>
      <c r="AH106" s="354"/>
      <c r="AI106" s="354"/>
      <c r="AJ106" s="354"/>
      <c r="AK106" s="354"/>
      <c r="AL106" s="354"/>
      <c r="AM106" s="354"/>
      <c r="AN106" s="354"/>
      <c r="AO106" s="354"/>
      <c r="AP106" s="355"/>
      <c r="AR106" s="358" t="s">
        <v>88</v>
      </c>
      <c r="AS106" s="300"/>
      <c r="AT106" s="300"/>
      <c r="AU106" s="300"/>
      <c r="AV106" s="300"/>
      <c r="AW106" s="300"/>
      <c r="AX106" s="300"/>
      <c r="AY106" s="300"/>
      <c r="AZ106" s="300"/>
      <c r="BA106" s="301"/>
      <c r="BB106" s="310" t="s">
        <v>53</v>
      </c>
      <c r="BC106" s="297"/>
      <c r="BD106" s="297"/>
      <c r="BE106" s="297"/>
      <c r="BF106" s="297"/>
      <c r="BG106" s="297"/>
      <c r="BH106" s="297"/>
      <c r="BI106" s="298"/>
      <c r="BJ106" s="351">
        <v>0</v>
      </c>
      <c r="BK106" s="297"/>
      <c r="BL106" s="297"/>
      <c r="BM106" s="297"/>
      <c r="BN106" s="297"/>
      <c r="BO106" s="297"/>
      <c r="BP106" s="297"/>
      <c r="BQ106" s="297"/>
      <c r="BR106" s="297"/>
      <c r="BS106" s="297"/>
      <c r="BT106" s="297"/>
      <c r="BU106" s="298"/>
      <c r="BV106" s="351">
        <v>0</v>
      </c>
      <c r="BW106" s="297"/>
      <c r="BX106" s="297"/>
      <c r="BY106" s="297"/>
      <c r="BZ106" s="297"/>
      <c r="CA106" s="297"/>
      <c r="CB106" s="297"/>
      <c r="CC106" s="297"/>
      <c r="CD106" s="298"/>
      <c r="CE106" s="351">
        <v>0</v>
      </c>
      <c r="CF106" s="297"/>
      <c r="CG106" s="297"/>
      <c r="CH106" s="297"/>
      <c r="CI106" s="297"/>
      <c r="CJ106" s="297"/>
      <c r="CK106" s="297"/>
      <c r="CL106" s="297"/>
      <c r="CM106" s="297"/>
      <c r="CN106" s="297"/>
      <c r="CO106" s="297"/>
      <c r="CP106" s="298"/>
      <c r="CQ106" s="351">
        <v>1</v>
      </c>
      <c r="CR106" s="297"/>
      <c r="CS106" s="297"/>
      <c r="CT106" s="297"/>
      <c r="CU106" s="297"/>
      <c r="CV106" s="297"/>
      <c r="CW106" s="297"/>
      <c r="CX106" s="297"/>
      <c r="CY106" s="297"/>
      <c r="CZ106" s="297"/>
      <c r="DA106" s="297"/>
      <c r="DB106" s="297"/>
      <c r="DC106" s="297"/>
      <c r="DD106" s="297"/>
      <c r="DE106" s="297"/>
      <c r="DF106" s="297"/>
      <c r="DG106" s="297"/>
      <c r="DH106" s="297"/>
      <c r="DI106" s="298"/>
      <c r="DJ106" s="351">
        <v>0</v>
      </c>
      <c r="DK106" s="297"/>
      <c r="DL106" s="297"/>
      <c r="DM106" s="297"/>
      <c r="DN106" s="297"/>
      <c r="DO106" s="297"/>
      <c r="DP106" s="297"/>
      <c r="DQ106" s="297"/>
      <c r="DR106" s="297"/>
      <c r="DS106" s="297"/>
      <c r="DT106" s="297"/>
      <c r="DU106" s="298"/>
      <c r="DV106" s="351">
        <v>1</v>
      </c>
      <c r="DW106" s="297"/>
      <c r="DX106" s="297"/>
      <c r="DY106" s="297"/>
      <c r="DZ106" s="297"/>
      <c r="EA106" s="297"/>
      <c r="EB106" s="297"/>
      <c r="EC106" s="297"/>
      <c r="ED106" s="298"/>
      <c r="EE106" s="161"/>
      <c r="EF106" s="162"/>
      <c r="EG106" s="332" t="s">
        <v>95</v>
      </c>
      <c r="EH106" s="300"/>
      <c r="EI106" s="300"/>
      <c r="EJ106" s="300"/>
      <c r="EK106" s="300"/>
      <c r="EL106" s="300"/>
      <c r="EM106" s="300"/>
      <c r="EN106" s="300"/>
      <c r="EO106" s="300"/>
      <c r="EP106" s="301"/>
    </row>
    <row r="107" spans="1:146" ht="14.5" customHeight="1" x14ac:dyDescent="0.2">
      <c r="A107" s="302"/>
      <c r="B107" s="290"/>
      <c r="C107" s="290"/>
      <c r="D107" s="290"/>
      <c r="E107" s="290"/>
      <c r="F107" s="290"/>
      <c r="G107" s="290"/>
      <c r="H107" s="290"/>
      <c r="I107" s="290"/>
      <c r="J107" s="290"/>
      <c r="K107" s="290"/>
      <c r="L107" s="290"/>
      <c r="M107" s="290"/>
      <c r="N107" s="290"/>
      <c r="O107" s="290"/>
      <c r="P107" s="290"/>
      <c r="Q107" s="290"/>
      <c r="R107" s="290"/>
      <c r="S107" s="290"/>
      <c r="T107" s="290"/>
      <c r="U107" s="290"/>
      <c r="V107" s="290"/>
      <c r="W107" s="290"/>
      <c r="X107" s="290"/>
      <c r="Y107" s="290"/>
      <c r="Z107" s="290"/>
      <c r="AA107" s="290"/>
      <c r="AB107" s="290"/>
      <c r="AC107" s="303"/>
      <c r="AD107" s="356"/>
      <c r="AE107" s="305"/>
      <c r="AF107" s="305"/>
      <c r="AG107" s="305"/>
      <c r="AH107" s="305"/>
      <c r="AI107" s="305"/>
      <c r="AJ107" s="305"/>
      <c r="AK107" s="305"/>
      <c r="AL107" s="305"/>
      <c r="AM107" s="305"/>
      <c r="AN107" s="305"/>
      <c r="AO107" s="305"/>
      <c r="AP107" s="357"/>
      <c r="AR107" s="302"/>
      <c r="AS107" s="290"/>
      <c r="AT107" s="290"/>
      <c r="AU107" s="290"/>
      <c r="AV107" s="290"/>
      <c r="AW107" s="290"/>
      <c r="AX107" s="290"/>
      <c r="AY107" s="290"/>
      <c r="AZ107" s="290"/>
      <c r="BA107" s="303"/>
      <c r="BB107" s="308" t="s">
        <v>54</v>
      </c>
      <c r="BC107" s="300"/>
      <c r="BD107" s="300"/>
      <c r="BE107" s="300"/>
      <c r="BF107" s="300"/>
      <c r="BG107" s="300"/>
      <c r="BH107" s="300"/>
      <c r="BI107" s="301"/>
      <c r="BJ107" s="352">
        <v>0</v>
      </c>
      <c r="BK107" s="300"/>
      <c r="BL107" s="300"/>
      <c r="BM107" s="300"/>
      <c r="BN107" s="300"/>
      <c r="BO107" s="300"/>
      <c r="BP107" s="300"/>
      <c r="BQ107" s="300"/>
      <c r="BR107" s="300"/>
      <c r="BS107" s="300"/>
      <c r="BT107" s="300"/>
      <c r="BU107" s="301"/>
      <c r="BV107" s="352">
        <v>0</v>
      </c>
      <c r="BW107" s="300"/>
      <c r="BX107" s="300"/>
      <c r="BY107" s="300"/>
      <c r="BZ107" s="300"/>
      <c r="CA107" s="300"/>
      <c r="CB107" s="300"/>
      <c r="CC107" s="300"/>
      <c r="CD107" s="301"/>
      <c r="CE107" s="352">
        <v>0</v>
      </c>
      <c r="CF107" s="300"/>
      <c r="CG107" s="300"/>
      <c r="CH107" s="300"/>
      <c r="CI107" s="300"/>
      <c r="CJ107" s="300"/>
      <c r="CK107" s="300"/>
      <c r="CL107" s="300"/>
      <c r="CM107" s="300"/>
      <c r="CN107" s="300"/>
      <c r="CO107" s="300"/>
      <c r="CP107" s="301"/>
      <c r="CQ107" s="352">
        <v>1</v>
      </c>
      <c r="CR107" s="300"/>
      <c r="CS107" s="300"/>
      <c r="CT107" s="300"/>
      <c r="CU107" s="300"/>
      <c r="CV107" s="300"/>
      <c r="CW107" s="300"/>
      <c r="CX107" s="300"/>
      <c r="CY107" s="300"/>
      <c r="CZ107" s="300"/>
      <c r="DA107" s="300"/>
      <c r="DB107" s="300"/>
      <c r="DC107" s="300"/>
      <c r="DD107" s="300"/>
      <c r="DE107" s="300"/>
      <c r="DF107" s="300"/>
      <c r="DG107" s="300"/>
      <c r="DH107" s="300"/>
      <c r="DI107" s="301"/>
      <c r="DJ107" s="352">
        <v>0</v>
      </c>
      <c r="DK107" s="300"/>
      <c r="DL107" s="300"/>
      <c r="DM107" s="300"/>
      <c r="DN107" s="300"/>
      <c r="DO107" s="300"/>
      <c r="DP107" s="300"/>
      <c r="DQ107" s="300"/>
      <c r="DR107" s="300"/>
      <c r="DS107" s="300"/>
      <c r="DT107" s="300"/>
      <c r="DU107" s="301"/>
      <c r="DV107" s="352">
        <v>1</v>
      </c>
      <c r="DW107" s="300"/>
      <c r="DX107" s="300"/>
      <c r="DY107" s="300"/>
      <c r="DZ107" s="300"/>
      <c r="EA107" s="300"/>
      <c r="EB107" s="300"/>
      <c r="EC107" s="300"/>
      <c r="ED107" s="301"/>
      <c r="EF107" s="163"/>
      <c r="EG107" s="326"/>
      <c r="EH107" s="290"/>
      <c r="EI107" s="290"/>
      <c r="EJ107" s="290"/>
      <c r="EK107" s="290"/>
      <c r="EL107" s="290"/>
      <c r="EM107" s="290"/>
      <c r="EN107" s="290"/>
      <c r="EO107" s="290"/>
      <c r="EP107" s="303"/>
    </row>
    <row r="108" spans="1:146" x14ac:dyDescent="0.2">
      <c r="A108" s="302"/>
      <c r="B108" s="290"/>
      <c r="C108" s="290"/>
      <c r="D108" s="290"/>
      <c r="E108" s="290"/>
      <c r="F108" s="290"/>
      <c r="G108" s="290"/>
      <c r="H108" s="290"/>
      <c r="I108" s="290"/>
      <c r="J108" s="290"/>
      <c r="K108" s="290"/>
      <c r="L108" s="290"/>
      <c r="M108" s="290"/>
      <c r="N108" s="290"/>
      <c r="O108" s="290"/>
      <c r="P108" s="290"/>
      <c r="Q108" s="290"/>
      <c r="R108" s="290"/>
      <c r="S108" s="290"/>
      <c r="T108" s="290"/>
      <c r="U108" s="290"/>
      <c r="V108" s="290"/>
      <c r="W108" s="290"/>
      <c r="X108" s="290"/>
      <c r="Y108" s="290"/>
      <c r="Z108" s="290"/>
      <c r="AA108" s="290"/>
      <c r="AB108" s="290"/>
      <c r="AC108" s="303"/>
      <c r="AD108" s="156"/>
      <c r="AP108" s="157"/>
      <c r="AR108" s="302"/>
      <c r="AS108" s="290"/>
      <c r="AT108" s="290"/>
      <c r="AU108" s="290"/>
      <c r="AV108" s="290"/>
      <c r="AW108" s="290"/>
      <c r="AX108" s="290"/>
      <c r="AY108" s="290"/>
      <c r="AZ108" s="290"/>
      <c r="BA108" s="303"/>
      <c r="BB108" s="304"/>
      <c r="BC108" s="305"/>
      <c r="BD108" s="305"/>
      <c r="BE108" s="305"/>
      <c r="BF108" s="305"/>
      <c r="BG108" s="305"/>
      <c r="BH108" s="305"/>
      <c r="BI108" s="306"/>
      <c r="BJ108" s="304"/>
      <c r="BK108" s="305"/>
      <c r="BL108" s="305"/>
      <c r="BM108" s="305"/>
      <c r="BN108" s="305"/>
      <c r="BO108" s="305"/>
      <c r="BP108" s="305"/>
      <c r="BQ108" s="305"/>
      <c r="BR108" s="305"/>
      <c r="BS108" s="305"/>
      <c r="BT108" s="305"/>
      <c r="BU108" s="306"/>
      <c r="BV108" s="304"/>
      <c r="BW108" s="305"/>
      <c r="BX108" s="305"/>
      <c r="BY108" s="305"/>
      <c r="BZ108" s="305"/>
      <c r="CA108" s="305"/>
      <c r="CB108" s="305"/>
      <c r="CC108" s="305"/>
      <c r="CD108" s="306"/>
      <c r="CE108" s="304"/>
      <c r="CF108" s="305"/>
      <c r="CG108" s="305"/>
      <c r="CH108" s="305"/>
      <c r="CI108" s="305"/>
      <c r="CJ108" s="305"/>
      <c r="CK108" s="305"/>
      <c r="CL108" s="305"/>
      <c r="CM108" s="305"/>
      <c r="CN108" s="305"/>
      <c r="CO108" s="305"/>
      <c r="CP108" s="306"/>
      <c r="CQ108" s="304"/>
      <c r="CR108" s="305"/>
      <c r="CS108" s="305"/>
      <c r="CT108" s="305"/>
      <c r="CU108" s="305"/>
      <c r="CV108" s="305"/>
      <c r="CW108" s="305"/>
      <c r="CX108" s="305"/>
      <c r="CY108" s="305"/>
      <c r="CZ108" s="305"/>
      <c r="DA108" s="305"/>
      <c r="DB108" s="305"/>
      <c r="DC108" s="305"/>
      <c r="DD108" s="305"/>
      <c r="DE108" s="305"/>
      <c r="DF108" s="305"/>
      <c r="DG108" s="305"/>
      <c r="DH108" s="305"/>
      <c r="DI108" s="306"/>
      <c r="DJ108" s="304"/>
      <c r="DK108" s="305"/>
      <c r="DL108" s="305"/>
      <c r="DM108" s="305"/>
      <c r="DN108" s="305"/>
      <c r="DO108" s="305"/>
      <c r="DP108" s="305"/>
      <c r="DQ108" s="305"/>
      <c r="DR108" s="305"/>
      <c r="DS108" s="305"/>
      <c r="DT108" s="305"/>
      <c r="DU108" s="306"/>
      <c r="DV108" s="304"/>
      <c r="DW108" s="305"/>
      <c r="DX108" s="305"/>
      <c r="DY108" s="305"/>
      <c r="DZ108" s="305"/>
      <c r="EA108" s="305"/>
      <c r="EB108" s="305"/>
      <c r="EC108" s="305"/>
      <c r="ED108" s="306"/>
      <c r="EF108" s="163"/>
      <c r="EG108" s="326"/>
      <c r="EH108" s="290"/>
      <c r="EI108" s="290"/>
      <c r="EJ108" s="290"/>
      <c r="EK108" s="290"/>
      <c r="EL108" s="290"/>
      <c r="EM108" s="290"/>
      <c r="EN108" s="290"/>
      <c r="EO108" s="290"/>
      <c r="EP108" s="303"/>
    </row>
    <row r="109" spans="1:146" x14ac:dyDescent="0.2">
      <c r="A109" s="304"/>
      <c r="B109" s="305"/>
      <c r="C109" s="305"/>
      <c r="D109" s="305"/>
      <c r="E109" s="305"/>
      <c r="F109" s="305"/>
      <c r="G109" s="305"/>
      <c r="H109" s="305"/>
      <c r="I109" s="305"/>
      <c r="J109" s="305"/>
      <c r="K109" s="305"/>
      <c r="L109" s="305"/>
      <c r="M109" s="305"/>
      <c r="N109" s="305"/>
      <c r="O109" s="305"/>
      <c r="P109" s="305"/>
      <c r="Q109" s="305"/>
      <c r="R109" s="305"/>
      <c r="S109" s="305"/>
      <c r="T109" s="305"/>
      <c r="U109" s="305"/>
      <c r="V109" s="305"/>
      <c r="W109" s="305"/>
      <c r="X109" s="305"/>
      <c r="Y109" s="305"/>
      <c r="Z109" s="305"/>
      <c r="AA109" s="305"/>
      <c r="AB109" s="305"/>
      <c r="AC109" s="306"/>
      <c r="AD109" s="158"/>
      <c r="AE109" s="159"/>
      <c r="AF109" s="159"/>
      <c r="AG109" s="159"/>
      <c r="AH109" s="159"/>
      <c r="AI109" s="159"/>
      <c r="AJ109" s="159"/>
      <c r="AK109" s="159"/>
      <c r="AL109" s="159"/>
      <c r="AM109" s="159"/>
      <c r="AN109" s="159"/>
      <c r="AO109" s="159"/>
      <c r="AP109" s="160"/>
      <c r="AR109" s="304"/>
      <c r="AS109" s="305"/>
      <c r="AT109" s="305"/>
      <c r="AU109" s="305"/>
      <c r="AV109" s="305"/>
      <c r="AW109" s="305"/>
      <c r="AX109" s="305"/>
      <c r="AY109" s="305"/>
      <c r="AZ109" s="305"/>
      <c r="BA109" s="306"/>
      <c r="BB109" s="292" t="s">
        <v>55</v>
      </c>
      <c r="BC109" s="297"/>
      <c r="BD109" s="297"/>
      <c r="BE109" s="297"/>
      <c r="BF109" s="297"/>
      <c r="BG109" s="297"/>
      <c r="BH109" s="297"/>
      <c r="BI109" s="298"/>
      <c r="BJ109" s="350">
        <v>0</v>
      </c>
      <c r="BK109" s="297"/>
      <c r="BL109" s="297"/>
      <c r="BM109" s="297"/>
      <c r="BN109" s="297"/>
      <c r="BO109" s="297"/>
      <c r="BP109" s="297"/>
      <c r="BQ109" s="297"/>
      <c r="BR109" s="297"/>
      <c r="BS109" s="297"/>
      <c r="BT109" s="297"/>
      <c r="BU109" s="298"/>
      <c r="BV109" s="295"/>
      <c r="BW109" s="297"/>
      <c r="BX109" s="297"/>
      <c r="BY109" s="297"/>
      <c r="BZ109" s="297"/>
      <c r="CA109" s="297"/>
      <c r="CB109" s="297"/>
      <c r="CC109" s="297"/>
      <c r="CD109" s="298"/>
      <c r="CE109" s="295"/>
      <c r="CF109" s="297"/>
      <c r="CG109" s="297"/>
      <c r="CH109" s="297"/>
      <c r="CI109" s="297"/>
      <c r="CJ109" s="297"/>
      <c r="CK109" s="297"/>
      <c r="CL109" s="297"/>
      <c r="CM109" s="297"/>
      <c r="CN109" s="297"/>
      <c r="CO109" s="297"/>
      <c r="CP109" s="298"/>
      <c r="CQ109" s="295"/>
      <c r="CR109" s="297"/>
      <c r="CS109" s="297"/>
      <c r="CT109" s="297"/>
      <c r="CU109" s="297"/>
      <c r="CV109" s="297"/>
      <c r="CW109" s="297"/>
      <c r="CX109" s="297"/>
      <c r="CY109" s="297"/>
      <c r="CZ109" s="297"/>
      <c r="DA109" s="297"/>
      <c r="DB109" s="297"/>
      <c r="DC109" s="297"/>
      <c r="DD109" s="297"/>
      <c r="DE109" s="297"/>
      <c r="DF109" s="297"/>
      <c r="DG109" s="297"/>
      <c r="DH109" s="297"/>
      <c r="DI109" s="298"/>
      <c r="DJ109" s="295"/>
      <c r="DK109" s="297"/>
      <c r="DL109" s="297"/>
      <c r="DM109" s="297"/>
      <c r="DN109" s="297"/>
      <c r="DO109" s="297"/>
      <c r="DP109" s="297"/>
      <c r="DQ109" s="297"/>
      <c r="DR109" s="297"/>
      <c r="DS109" s="297"/>
      <c r="DT109" s="297"/>
      <c r="DU109" s="298"/>
      <c r="DV109" s="350">
        <v>0</v>
      </c>
      <c r="DW109" s="297"/>
      <c r="DX109" s="297"/>
      <c r="DY109" s="297"/>
      <c r="DZ109" s="297"/>
      <c r="EA109" s="297"/>
      <c r="EB109" s="297"/>
      <c r="EC109" s="297"/>
      <c r="ED109" s="298"/>
      <c r="EE109" s="164"/>
      <c r="EF109" s="165"/>
      <c r="EG109" s="327"/>
      <c r="EH109" s="305"/>
      <c r="EI109" s="305"/>
      <c r="EJ109" s="305"/>
      <c r="EK109" s="305"/>
      <c r="EL109" s="305"/>
      <c r="EM109" s="305"/>
      <c r="EN109" s="305"/>
      <c r="EO109" s="305"/>
      <c r="EP109" s="306"/>
    </row>
    <row r="110" spans="1:146" x14ac:dyDescent="0.2">
      <c r="A110" s="359" t="s">
        <v>6</v>
      </c>
      <c r="B110" s="290"/>
      <c r="C110" s="290"/>
      <c r="D110" s="290"/>
      <c r="E110" s="290"/>
      <c r="F110" s="290"/>
      <c r="G110" s="290"/>
      <c r="H110" s="290"/>
      <c r="I110" s="360" t="s">
        <v>91</v>
      </c>
      <c r="J110" s="297"/>
      <c r="K110" s="297"/>
      <c r="L110" s="297"/>
      <c r="M110" s="297"/>
      <c r="N110" s="297"/>
      <c r="O110" s="297"/>
      <c r="P110" s="297"/>
      <c r="Q110" s="297"/>
      <c r="R110" s="297"/>
      <c r="S110" s="297"/>
      <c r="T110" s="297"/>
      <c r="U110" s="297"/>
      <c r="V110" s="297"/>
      <c r="W110" s="297"/>
      <c r="X110" s="297"/>
      <c r="Y110" s="297"/>
      <c r="Z110" s="297"/>
      <c r="AA110" s="297"/>
      <c r="AB110" s="297"/>
      <c r="AC110" s="297"/>
      <c r="AD110" s="297"/>
      <c r="AE110" s="297"/>
      <c r="AF110" s="297"/>
      <c r="AG110" s="297"/>
      <c r="AH110" s="297"/>
      <c r="AI110" s="297"/>
      <c r="AJ110" s="297"/>
      <c r="AK110" s="297"/>
      <c r="AL110" s="297"/>
      <c r="AM110" s="297"/>
      <c r="AN110" s="297"/>
      <c r="AO110" s="297"/>
      <c r="AP110" s="297"/>
      <c r="AQ110" s="297"/>
      <c r="AR110" s="297"/>
      <c r="AS110" s="297"/>
      <c r="AT110" s="297"/>
      <c r="AU110" s="297"/>
      <c r="AV110" s="297"/>
      <c r="AW110" s="297"/>
      <c r="AX110" s="297"/>
      <c r="AY110" s="297"/>
      <c r="AZ110" s="297"/>
      <c r="BA110" s="297"/>
      <c r="BB110" s="297"/>
      <c r="BC110" s="297"/>
      <c r="BD110" s="297"/>
      <c r="BE110" s="297"/>
      <c r="BF110" s="298"/>
      <c r="BG110" s="361" t="s">
        <v>6</v>
      </c>
      <c r="BH110" s="297"/>
      <c r="BI110" s="297"/>
      <c r="BJ110" s="297"/>
      <c r="BK110" s="297"/>
      <c r="BL110" s="297"/>
      <c r="BM110" s="297"/>
      <c r="BN110" s="297"/>
      <c r="BO110" s="297"/>
      <c r="BP110" s="297"/>
      <c r="BQ110" s="297"/>
      <c r="BR110" s="297"/>
      <c r="BS110" s="297"/>
      <c r="BT110" s="297"/>
      <c r="BU110" s="297"/>
      <c r="BV110" s="297"/>
      <c r="BW110" s="297"/>
      <c r="BX110" s="297"/>
      <c r="BY110" s="297"/>
      <c r="BZ110" s="297"/>
      <c r="CA110" s="297"/>
      <c r="CB110" s="297"/>
      <c r="CC110" s="297"/>
      <c r="CD110" s="297"/>
      <c r="CE110" s="297"/>
      <c r="CF110" s="297"/>
      <c r="CG110" s="297"/>
      <c r="CH110" s="297"/>
      <c r="CI110" s="297"/>
      <c r="CJ110" s="297"/>
      <c r="CK110" s="297"/>
      <c r="CL110" s="297"/>
      <c r="CM110" s="297"/>
      <c r="CN110" s="297"/>
      <c r="CO110" s="297"/>
      <c r="CP110" s="297"/>
      <c r="CQ110" s="297"/>
      <c r="CR110" s="297"/>
      <c r="CS110" s="297"/>
      <c r="CT110" s="297"/>
      <c r="CU110" s="297"/>
      <c r="CV110" s="297"/>
      <c r="CW110" s="297"/>
      <c r="CX110" s="297"/>
      <c r="CY110" s="297"/>
      <c r="CZ110" s="297"/>
      <c r="DA110" s="297"/>
      <c r="DB110" s="297"/>
      <c r="DC110" s="297"/>
      <c r="DD110" s="297"/>
      <c r="DE110" s="297"/>
      <c r="DF110" s="297"/>
      <c r="DG110" s="297"/>
      <c r="DH110" s="297"/>
      <c r="DI110" s="297"/>
      <c r="DJ110" s="297"/>
      <c r="DK110" s="297"/>
      <c r="DL110" s="297"/>
      <c r="DM110" s="297"/>
      <c r="DN110" s="297"/>
      <c r="DO110" s="297"/>
      <c r="DP110" s="297"/>
      <c r="DQ110" s="297"/>
      <c r="DR110" s="297"/>
      <c r="DS110" s="297"/>
      <c r="DT110" s="297"/>
      <c r="DU110" s="297"/>
      <c r="DV110" s="297"/>
      <c r="DW110" s="297"/>
      <c r="DX110" s="297"/>
      <c r="DY110" s="297"/>
      <c r="DZ110" s="297"/>
      <c r="EA110" s="297"/>
      <c r="EB110" s="297"/>
      <c r="EC110" s="297"/>
      <c r="ED110" s="297"/>
      <c r="EE110" s="297"/>
      <c r="EF110" s="298"/>
      <c r="EG110" s="332" t="s">
        <v>6</v>
      </c>
      <c r="EH110" s="300"/>
      <c r="EI110" s="300"/>
      <c r="EJ110" s="300"/>
      <c r="EK110" s="300"/>
      <c r="EL110" s="300"/>
      <c r="EM110" s="300"/>
      <c r="EN110" s="300"/>
      <c r="EO110" s="300"/>
      <c r="EP110" s="301"/>
    </row>
    <row r="111" spans="1:146" x14ac:dyDescent="0.2">
      <c r="A111" s="302"/>
      <c r="B111" s="290"/>
      <c r="C111" s="290"/>
      <c r="D111" s="290"/>
      <c r="E111" s="290"/>
      <c r="F111" s="290"/>
      <c r="G111" s="290"/>
      <c r="H111" s="290"/>
      <c r="I111" s="299" t="s">
        <v>105</v>
      </c>
      <c r="J111" s="300"/>
      <c r="K111" s="300"/>
      <c r="L111" s="300"/>
      <c r="M111" s="300"/>
      <c r="N111" s="300"/>
      <c r="O111" s="300"/>
      <c r="P111" s="300"/>
      <c r="Q111" s="300"/>
      <c r="R111" s="300"/>
      <c r="S111" s="300"/>
      <c r="T111" s="300"/>
      <c r="U111" s="300"/>
      <c r="V111" s="300"/>
      <c r="W111" s="300"/>
      <c r="X111" s="300"/>
      <c r="Y111" s="300"/>
      <c r="Z111" s="300"/>
      <c r="AA111" s="300"/>
      <c r="AB111" s="300"/>
      <c r="AC111" s="300"/>
      <c r="AD111" s="300"/>
      <c r="AE111" s="300"/>
      <c r="AF111" s="300"/>
      <c r="AG111" s="300"/>
      <c r="AH111" s="300"/>
      <c r="AI111" s="300"/>
      <c r="AJ111" s="300"/>
      <c r="AK111" s="300"/>
      <c r="AL111" s="300"/>
      <c r="AM111" s="300"/>
      <c r="AN111" s="300"/>
      <c r="AO111" s="300"/>
      <c r="AP111" s="300"/>
      <c r="AQ111" s="300"/>
      <c r="AR111" s="300"/>
      <c r="AS111" s="300"/>
      <c r="AT111" s="301"/>
      <c r="AU111" s="299" t="s">
        <v>88</v>
      </c>
      <c r="AV111" s="300"/>
      <c r="AW111" s="300"/>
      <c r="AX111" s="300"/>
      <c r="AY111" s="300"/>
      <c r="AZ111" s="300"/>
      <c r="BA111" s="300"/>
      <c r="BB111" s="300"/>
      <c r="BC111" s="300"/>
      <c r="BD111" s="300"/>
      <c r="BE111" s="300"/>
      <c r="BF111" s="301"/>
      <c r="BG111" s="310" t="s">
        <v>53</v>
      </c>
      <c r="BH111" s="297"/>
      <c r="BI111" s="297"/>
      <c r="BJ111" s="297"/>
      <c r="BK111" s="297"/>
      <c r="BL111" s="298"/>
      <c r="BM111" s="351">
        <v>0</v>
      </c>
      <c r="BN111" s="297"/>
      <c r="BO111" s="297"/>
      <c r="BP111" s="297"/>
      <c r="BQ111" s="297"/>
      <c r="BR111" s="297"/>
      <c r="BS111" s="297"/>
      <c r="BT111" s="297"/>
      <c r="BU111" s="297"/>
      <c r="BV111" s="297"/>
      <c r="BW111" s="298"/>
      <c r="BX111" s="351">
        <v>0</v>
      </c>
      <c r="BY111" s="297"/>
      <c r="BZ111" s="297"/>
      <c r="CA111" s="297"/>
      <c r="CB111" s="297"/>
      <c r="CC111" s="297"/>
      <c r="CD111" s="297"/>
      <c r="CE111" s="297"/>
      <c r="CF111" s="297"/>
      <c r="CG111" s="297"/>
      <c r="CH111" s="298"/>
      <c r="CI111" s="351">
        <v>1</v>
      </c>
      <c r="CJ111" s="297"/>
      <c r="CK111" s="297"/>
      <c r="CL111" s="297"/>
      <c r="CM111" s="297"/>
      <c r="CN111" s="297"/>
      <c r="CO111" s="297"/>
      <c r="CP111" s="297"/>
      <c r="CQ111" s="297"/>
      <c r="CR111" s="297"/>
      <c r="CS111" s="298"/>
      <c r="CT111" s="351">
        <v>0</v>
      </c>
      <c r="CU111" s="297"/>
      <c r="CV111" s="297"/>
      <c r="CW111" s="297"/>
      <c r="CX111" s="297"/>
      <c r="CY111" s="297"/>
      <c r="CZ111" s="297"/>
      <c r="DA111" s="297"/>
      <c r="DB111" s="297"/>
      <c r="DC111" s="297"/>
      <c r="DD111" s="297"/>
      <c r="DE111" s="297"/>
      <c r="DF111" s="297"/>
      <c r="DG111" s="297"/>
      <c r="DH111" s="297"/>
      <c r="DI111" s="297"/>
      <c r="DJ111" s="297"/>
      <c r="DK111" s="298"/>
      <c r="DL111" s="351">
        <v>0</v>
      </c>
      <c r="DM111" s="297"/>
      <c r="DN111" s="297"/>
      <c r="DO111" s="297"/>
      <c r="DP111" s="297"/>
      <c r="DQ111" s="297"/>
      <c r="DR111" s="297"/>
      <c r="DS111" s="297"/>
      <c r="DT111" s="297"/>
      <c r="DU111" s="297"/>
      <c r="DV111" s="297"/>
      <c r="DW111" s="298"/>
      <c r="DX111" s="351">
        <v>1</v>
      </c>
      <c r="DY111" s="297"/>
      <c r="DZ111" s="297"/>
      <c r="EA111" s="297"/>
      <c r="EB111" s="297"/>
      <c r="EC111" s="297"/>
      <c r="ED111" s="297"/>
      <c r="EE111" s="297"/>
      <c r="EF111" s="298"/>
      <c r="EG111" s="326"/>
      <c r="EH111" s="290"/>
      <c r="EI111" s="290"/>
      <c r="EJ111" s="290"/>
      <c r="EK111" s="290"/>
      <c r="EL111" s="290"/>
      <c r="EM111" s="290"/>
      <c r="EN111" s="290"/>
      <c r="EO111" s="290"/>
      <c r="EP111" s="303"/>
    </row>
    <row r="112" spans="1:146" x14ac:dyDescent="0.2">
      <c r="A112" s="302"/>
      <c r="B112" s="290"/>
      <c r="C112" s="290"/>
      <c r="D112" s="290"/>
      <c r="E112" s="290"/>
      <c r="F112" s="290"/>
      <c r="G112" s="290"/>
      <c r="H112" s="290"/>
      <c r="I112" s="302"/>
      <c r="J112" s="290"/>
      <c r="K112" s="290"/>
      <c r="L112" s="290"/>
      <c r="M112" s="290"/>
      <c r="N112" s="290"/>
      <c r="O112" s="290"/>
      <c r="P112" s="290"/>
      <c r="Q112" s="290"/>
      <c r="R112" s="290"/>
      <c r="S112" s="290"/>
      <c r="T112" s="290"/>
      <c r="U112" s="290"/>
      <c r="V112" s="290"/>
      <c r="W112" s="290"/>
      <c r="X112" s="290"/>
      <c r="Y112" s="290"/>
      <c r="Z112" s="290"/>
      <c r="AA112" s="290"/>
      <c r="AB112" s="290"/>
      <c r="AC112" s="290"/>
      <c r="AD112" s="290"/>
      <c r="AE112" s="290"/>
      <c r="AF112" s="290"/>
      <c r="AG112" s="290"/>
      <c r="AH112" s="290"/>
      <c r="AI112" s="290"/>
      <c r="AJ112" s="290"/>
      <c r="AK112" s="290"/>
      <c r="AL112" s="290"/>
      <c r="AM112" s="290"/>
      <c r="AN112" s="290"/>
      <c r="AO112" s="290"/>
      <c r="AP112" s="290"/>
      <c r="AQ112" s="290"/>
      <c r="AR112" s="290"/>
      <c r="AS112" s="290"/>
      <c r="AT112" s="303"/>
      <c r="AU112" s="302"/>
      <c r="AV112" s="290"/>
      <c r="AW112" s="290"/>
      <c r="AX112" s="290"/>
      <c r="AY112" s="290"/>
      <c r="AZ112" s="290"/>
      <c r="BA112" s="290"/>
      <c r="BB112" s="290"/>
      <c r="BC112" s="290"/>
      <c r="BD112" s="290"/>
      <c r="BE112" s="290"/>
      <c r="BF112" s="303"/>
      <c r="BG112" s="308" t="s">
        <v>54</v>
      </c>
      <c r="BH112" s="297"/>
      <c r="BI112" s="297"/>
      <c r="BJ112" s="297"/>
      <c r="BK112" s="297"/>
      <c r="BL112" s="298"/>
      <c r="BM112" s="352">
        <v>0</v>
      </c>
      <c r="BN112" s="297"/>
      <c r="BO112" s="297"/>
      <c r="BP112" s="297"/>
      <c r="BQ112" s="297"/>
      <c r="BR112" s="297"/>
      <c r="BS112" s="297"/>
      <c r="BT112" s="297"/>
      <c r="BU112" s="297"/>
      <c r="BV112" s="297"/>
      <c r="BW112" s="298"/>
      <c r="BX112" s="352">
        <v>0</v>
      </c>
      <c r="BY112" s="297"/>
      <c r="BZ112" s="297"/>
      <c r="CA112" s="297"/>
      <c r="CB112" s="297"/>
      <c r="CC112" s="297"/>
      <c r="CD112" s="297"/>
      <c r="CE112" s="297"/>
      <c r="CF112" s="297"/>
      <c r="CG112" s="297"/>
      <c r="CH112" s="298"/>
      <c r="CI112" s="352">
        <v>1</v>
      </c>
      <c r="CJ112" s="297"/>
      <c r="CK112" s="297"/>
      <c r="CL112" s="297"/>
      <c r="CM112" s="297"/>
      <c r="CN112" s="297"/>
      <c r="CO112" s="297"/>
      <c r="CP112" s="297"/>
      <c r="CQ112" s="297"/>
      <c r="CR112" s="297"/>
      <c r="CS112" s="298"/>
      <c r="CT112" s="352">
        <v>0</v>
      </c>
      <c r="CU112" s="297"/>
      <c r="CV112" s="297"/>
      <c r="CW112" s="297"/>
      <c r="CX112" s="297"/>
      <c r="CY112" s="297"/>
      <c r="CZ112" s="297"/>
      <c r="DA112" s="297"/>
      <c r="DB112" s="297"/>
      <c r="DC112" s="297"/>
      <c r="DD112" s="297"/>
      <c r="DE112" s="297"/>
      <c r="DF112" s="297"/>
      <c r="DG112" s="297"/>
      <c r="DH112" s="297"/>
      <c r="DI112" s="297"/>
      <c r="DJ112" s="297"/>
      <c r="DK112" s="298"/>
      <c r="DL112" s="352">
        <v>0</v>
      </c>
      <c r="DM112" s="297"/>
      <c r="DN112" s="297"/>
      <c r="DO112" s="297"/>
      <c r="DP112" s="297"/>
      <c r="DQ112" s="297"/>
      <c r="DR112" s="297"/>
      <c r="DS112" s="297"/>
      <c r="DT112" s="297"/>
      <c r="DU112" s="297"/>
      <c r="DV112" s="297"/>
      <c r="DW112" s="298"/>
      <c r="DX112" s="352">
        <v>1</v>
      </c>
      <c r="DY112" s="297"/>
      <c r="DZ112" s="297"/>
      <c r="EA112" s="297"/>
      <c r="EB112" s="297"/>
      <c r="EC112" s="297"/>
      <c r="ED112" s="297"/>
      <c r="EE112" s="297"/>
      <c r="EF112" s="298"/>
      <c r="EG112" s="326"/>
      <c r="EH112" s="290"/>
      <c r="EI112" s="290"/>
      <c r="EJ112" s="290"/>
      <c r="EK112" s="290"/>
      <c r="EL112" s="290"/>
      <c r="EM112" s="290"/>
      <c r="EN112" s="290"/>
      <c r="EO112" s="290"/>
      <c r="EP112" s="303"/>
    </row>
    <row r="113" spans="1:148" x14ac:dyDescent="0.2">
      <c r="A113" s="302"/>
      <c r="B113" s="290"/>
      <c r="C113" s="290"/>
      <c r="D113" s="290"/>
      <c r="E113" s="290"/>
      <c r="F113" s="290"/>
      <c r="G113" s="290"/>
      <c r="H113" s="290"/>
      <c r="I113" s="304"/>
      <c r="J113" s="305"/>
      <c r="K113" s="305"/>
      <c r="L113" s="305"/>
      <c r="M113" s="305"/>
      <c r="N113" s="305"/>
      <c r="O113" s="305"/>
      <c r="P113" s="305"/>
      <c r="Q113" s="305"/>
      <c r="R113" s="305"/>
      <c r="S113" s="305"/>
      <c r="T113" s="305"/>
      <c r="U113" s="305"/>
      <c r="V113" s="305"/>
      <c r="W113" s="305"/>
      <c r="X113" s="305"/>
      <c r="Y113" s="305"/>
      <c r="Z113" s="305"/>
      <c r="AA113" s="305"/>
      <c r="AB113" s="305"/>
      <c r="AC113" s="305"/>
      <c r="AD113" s="305"/>
      <c r="AE113" s="305"/>
      <c r="AF113" s="305"/>
      <c r="AG113" s="305"/>
      <c r="AH113" s="305"/>
      <c r="AI113" s="305"/>
      <c r="AJ113" s="305"/>
      <c r="AK113" s="305"/>
      <c r="AL113" s="305"/>
      <c r="AM113" s="305"/>
      <c r="AN113" s="305"/>
      <c r="AO113" s="305"/>
      <c r="AP113" s="305"/>
      <c r="AQ113" s="305"/>
      <c r="AR113" s="305"/>
      <c r="AS113" s="305"/>
      <c r="AT113" s="306"/>
      <c r="AU113" s="304"/>
      <c r="AV113" s="305"/>
      <c r="AW113" s="305"/>
      <c r="AX113" s="305"/>
      <c r="AY113" s="305"/>
      <c r="AZ113" s="305"/>
      <c r="BA113" s="305"/>
      <c r="BB113" s="305"/>
      <c r="BC113" s="305"/>
      <c r="BD113" s="305"/>
      <c r="BE113" s="305"/>
      <c r="BF113" s="306"/>
      <c r="BG113" s="292" t="s">
        <v>55</v>
      </c>
      <c r="BH113" s="297"/>
      <c r="BI113" s="297"/>
      <c r="BJ113" s="297"/>
      <c r="BK113" s="297"/>
      <c r="BL113" s="298"/>
      <c r="BM113" s="350">
        <v>0</v>
      </c>
      <c r="BN113" s="297"/>
      <c r="BO113" s="297"/>
      <c r="BP113" s="297"/>
      <c r="BQ113" s="297"/>
      <c r="BR113" s="297"/>
      <c r="BS113" s="297"/>
      <c r="BT113" s="297"/>
      <c r="BU113" s="297"/>
      <c r="BV113" s="297"/>
      <c r="BW113" s="298"/>
      <c r="BX113" s="295"/>
      <c r="BY113" s="297"/>
      <c r="BZ113" s="297"/>
      <c r="CA113" s="297"/>
      <c r="CB113" s="297"/>
      <c r="CC113" s="297"/>
      <c r="CD113" s="297"/>
      <c r="CE113" s="297"/>
      <c r="CF113" s="297"/>
      <c r="CG113" s="297"/>
      <c r="CH113" s="298"/>
      <c r="CI113" s="295"/>
      <c r="CJ113" s="297"/>
      <c r="CK113" s="297"/>
      <c r="CL113" s="297"/>
      <c r="CM113" s="297"/>
      <c r="CN113" s="297"/>
      <c r="CO113" s="297"/>
      <c r="CP113" s="297"/>
      <c r="CQ113" s="297"/>
      <c r="CR113" s="297"/>
      <c r="CS113" s="298"/>
      <c r="CT113" s="295"/>
      <c r="CU113" s="297"/>
      <c r="CV113" s="297"/>
      <c r="CW113" s="297"/>
      <c r="CX113" s="297"/>
      <c r="CY113" s="297"/>
      <c r="CZ113" s="297"/>
      <c r="DA113" s="297"/>
      <c r="DB113" s="297"/>
      <c r="DC113" s="297"/>
      <c r="DD113" s="297"/>
      <c r="DE113" s="297"/>
      <c r="DF113" s="297"/>
      <c r="DG113" s="297"/>
      <c r="DH113" s="297"/>
      <c r="DI113" s="297"/>
      <c r="DJ113" s="297"/>
      <c r="DK113" s="298"/>
      <c r="DL113" s="295"/>
      <c r="DM113" s="297"/>
      <c r="DN113" s="297"/>
      <c r="DO113" s="297"/>
      <c r="DP113" s="297"/>
      <c r="DQ113" s="297"/>
      <c r="DR113" s="297"/>
      <c r="DS113" s="297"/>
      <c r="DT113" s="297"/>
      <c r="DU113" s="297"/>
      <c r="DV113" s="297"/>
      <c r="DW113" s="298"/>
      <c r="DX113" s="350">
        <v>0</v>
      </c>
      <c r="DY113" s="297"/>
      <c r="DZ113" s="297"/>
      <c r="EA113" s="297"/>
      <c r="EB113" s="297"/>
      <c r="EC113" s="297"/>
      <c r="ED113" s="297"/>
      <c r="EE113" s="297"/>
      <c r="EF113" s="298"/>
      <c r="EG113" s="326"/>
      <c r="EH113" s="290"/>
      <c r="EI113" s="290"/>
      <c r="EJ113" s="290"/>
      <c r="EK113" s="290"/>
      <c r="EL113" s="290"/>
      <c r="EM113" s="290"/>
      <c r="EN113" s="290"/>
      <c r="EO113" s="290"/>
      <c r="EP113" s="303"/>
    </row>
    <row r="114" spans="1:148" x14ac:dyDescent="0.2">
      <c r="A114" s="302"/>
      <c r="B114" s="290"/>
      <c r="C114" s="290"/>
      <c r="D114" s="290"/>
      <c r="E114" s="290"/>
      <c r="F114" s="290"/>
      <c r="G114" s="290"/>
      <c r="H114" s="290"/>
      <c r="I114" s="299" t="s">
        <v>106</v>
      </c>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300"/>
      <c r="AM114" s="300"/>
      <c r="AN114" s="300"/>
      <c r="AO114" s="300"/>
      <c r="AP114" s="300"/>
      <c r="AQ114" s="300"/>
      <c r="AR114" s="300"/>
      <c r="AS114" s="300"/>
      <c r="AT114" s="301"/>
      <c r="AU114" s="299" t="s">
        <v>88</v>
      </c>
      <c r="AV114" s="300"/>
      <c r="AW114" s="300"/>
      <c r="AX114" s="300"/>
      <c r="AY114" s="300"/>
      <c r="AZ114" s="300"/>
      <c r="BA114" s="300"/>
      <c r="BB114" s="300"/>
      <c r="BC114" s="300"/>
      <c r="BD114" s="300"/>
      <c r="BE114" s="300"/>
      <c r="BF114" s="301"/>
      <c r="BG114" s="310" t="s">
        <v>53</v>
      </c>
      <c r="BH114" s="297"/>
      <c r="BI114" s="297"/>
      <c r="BJ114" s="297"/>
      <c r="BK114" s="297"/>
      <c r="BL114" s="298"/>
      <c r="BM114" s="351">
        <v>0</v>
      </c>
      <c r="BN114" s="297"/>
      <c r="BO114" s="297"/>
      <c r="BP114" s="297"/>
      <c r="BQ114" s="297"/>
      <c r="BR114" s="297"/>
      <c r="BS114" s="297"/>
      <c r="BT114" s="297"/>
      <c r="BU114" s="297"/>
      <c r="BV114" s="297"/>
      <c r="BW114" s="298"/>
      <c r="BX114" s="351">
        <v>0</v>
      </c>
      <c r="BY114" s="297"/>
      <c r="BZ114" s="297"/>
      <c r="CA114" s="297"/>
      <c r="CB114" s="297"/>
      <c r="CC114" s="297"/>
      <c r="CD114" s="297"/>
      <c r="CE114" s="297"/>
      <c r="CF114" s="297"/>
      <c r="CG114" s="297"/>
      <c r="CH114" s="298"/>
      <c r="CI114" s="351">
        <v>1</v>
      </c>
      <c r="CJ114" s="297"/>
      <c r="CK114" s="297"/>
      <c r="CL114" s="297"/>
      <c r="CM114" s="297"/>
      <c r="CN114" s="297"/>
      <c r="CO114" s="297"/>
      <c r="CP114" s="297"/>
      <c r="CQ114" s="297"/>
      <c r="CR114" s="297"/>
      <c r="CS114" s="298"/>
      <c r="CT114" s="351">
        <v>0</v>
      </c>
      <c r="CU114" s="297"/>
      <c r="CV114" s="297"/>
      <c r="CW114" s="297"/>
      <c r="CX114" s="297"/>
      <c r="CY114" s="297"/>
      <c r="CZ114" s="297"/>
      <c r="DA114" s="297"/>
      <c r="DB114" s="297"/>
      <c r="DC114" s="297"/>
      <c r="DD114" s="297"/>
      <c r="DE114" s="297"/>
      <c r="DF114" s="297"/>
      <c r="DG114" s="297"/>
      <c r="DH114" s="297"/>
      <c r="DI114" s="297"/>
      <c r="DJ114" s="297"/>
      <c r="DK114" s="298"/>
      <c r="DL114" s="351">
        <v>0</v>
      </c>
      <c r="DM114" s="297"/>
      <c r="DN114" s="297"/>
      <c r="DO114" s="297"/>
      <c r="DP114" s="297"/>
      <c r="DQ114" s="297"/>
      <c r="DR114" s="297"/>
      <c r="DS114" s="297"/>
      <c r="DT114" s="297"/>
      <c r="DU114" s="297"/>
      <c r="DV114" s="297"/>
      <c r="DW114" s="298"/>
      <c r="DX114" s="351">
        <v>1</v>
      </c>
      <c r="DY114" s="297"/>
      <c r="DZ114" s="297"/>
      <c r="EA114" s="297"/>
      <c r="EB114" s="297"/>
      <c r="EC114" s="297"/>
      <c r="ED114" s="297"/>
      <c r="EE114" s="297"/>
      <c r="EF114" s="298"/>
      <c r="EG114" s="326"/>
      <c r="EH114" s="290"/>
      <c r="EI114" s="290"/>
      <c r="EJ114" s="290"/>
      <c r="EK114" s="290"/>
      <c r="EL114" s="290"/>
      <c r="EM114" s="290"/>
      <c r="EN114" s="290"/>
      <c r="EO114" s="290"/>
      <c r="EP114" s="303"/>
    </row>
    <row r="115" spans="1:148" x14ac:dyDescent="0.2">
      <c r="A115" s="302"/>
      <c r="B115" s="290"/>
      <c r="C115" s="290"/>
      <c r="D115" s="290"/>
      <c r="E115" s="290"/>
      <c r="F115" s="290"/>
      <c r="G115" s="290"/>
      <c r="H115" s="290"/>
      <c r="I115" s="302"/>
      <c r="J115" s="290"/>
      <c r="K115" s="290"/>
      <c r="L115" s="290"/>
      <c r="M115" s="290"/>
      <c r="N115" s="290"/>
      <c r="O115" s="290"/>
      <c r="P115" s="290"/>
      <c r="Q115" s="290"/>
      <c r="R115" s="290"/>
      <c r="S115" s="290"/>
      <c r="T115" s="290"/>
      <c r="U115" s="290"/>
      <c r="V115" s="290"/>
      <c r="W115" s="290"/>
      <c r="X115" s="290"/>
      <c r="Y115" s="290"/>
      <c r="Z115" s="290"/>
      <c r="AA115" s="290"/>
      <c r="AB115" s="290"/>
      <c r="AC115" s="290"/>
      <c r="AD115" s="290"/>
      <c r="AE115" s="290"/>
      <c r="AF115" s="290"/>
      <c r="AG115" s="290"/>
      <c r="AH115" s="290"/>
      <c r="AI115" s="290"/>
      <c r="AJ115" s="290"/>
      <c r="AK115" s="290"/>
      <c r="AL115" s="290"/>
      <c r="AM115" s="290"/>
      <c r="AN115" s="290"/>
      <c r="AO115" s="290"/>
      <c r="AP115" s="290"/>
      <c r="AQ115" s="290"/>
      <c r="AR115" s="290"/>
      <c r="AS115" s="290"/>
      <c r="AT115" s="303"/>
      <c r="AU115" s="302"/>
      <c r="AV115" s="290"/>
      <c r="AW115" s="290"/>
      <c r="AX115" s="290"/>
      <c r="AY115" s="290"/>
      <c r="AZ115" s="290"/>
      <c r="BA115" s="290"/>
      <c r="BB115" s="290"/>
      <c r="BC115" s="290"/>
      <c r="BD115" s="290"/>
      <c r="BE115" s="290"/>
      <c r="BF115" s="303"/>
      <c r="BG115" s="308" t="s">
        <v>54</v>
      </c>
      <c r="BH115" s="297"/>
      <c r="BI115" s="297"/>
      <c r="BJ115" s="297"/>
      <c r="BK115" s="297"/>
      <c r="BL115" s="298"/>
      <c r="BM115" s="352">
        <v>0</v>
      </c>
      <c r="BN115" s="297"/>
      <c r="BO115" s="297"/>
      <c r="BP115" s="297"/>
      <c r="BQ115" s="297"/>
      <c r="BR115" s="297"/>
      <c r="BS115" s="297"/>
      <c r="BT115" s="297"/>
      <c r="BU115" s="297"/>
      <c r="BV115" s="297"/>
      <c r="BW115" s="298"/>
      <c r="BX115" s="352">
        <v>0</v>
      </c>
      <c r="BY115" s="297"/>
      <c r="BZ115" s="297"/>
      <c r="CA115" s="297"/>
      <c r="CB115" s="297"/>
      <c r="CC115" s="297"/>
      <c r="CD115" s="297"/>
      <c r="CE115" s="297"/>
      <c r="CF115" s="297"/>
      <c r="CG115" s="297"/>
      <c r="CH115" s="298"/>
      <c r="CI115" s="352">
        <v>1</v>
      </c>
      <c r="CJ115" s="297"/>
      <c r="CK115" s="297"/>
      <c r="CL115" s="297"/>
      <c r="CM115" s="297"/>
      <c r="CN115" s="297"/>
      <c r="CO115" s="297"/>
      <c r="CP115" s="297"/>
      <c r="CQ115" s="297"/>
      <c r="CR115" s="297"/>
      <c r="CS115" s="298"/>
      <c r="CT115" s="352">
        <v>0</v>
      </c>
      <c r="CU115" s="297"/>
      <c r="CV115" s="297"/>
      <c r="CW115" s="297"/>
      <c r="CX115" s="297"/>
      <c r="CY115" s="297"/>
      <c r="CZ115" s="297"/>
      <c r="DA115" s="297"/>
      <c r="DB115" s="297"/>
      <c r="DC115" s="297"/>
      <c r="DD115" s="297"/>
      <c r="DE115" s="297"/>
      <c r="DF115" s="297"/>
      <c r="DG115" s="297"/>
      <c r="DH115" s="297"/>
      <c r="DI115" s="297"/>
      <c r="DJ115" s="297"/>
      <c r="DK115" s="298"/>
      <c r="DL115" s="352">
        <v>0</v>
      </c>
      <c r="DM115" s="297"/>
      <c r="DN115" s="297"/>
      <c r="DO115" s="297"/>
      <c r="DP115" s="297"/>
      <c r="DQ115" s="297"/>
      <c r="DR115" s="297"/>
      <c r="DS115" s="297"/>
      <c r="DT115" s="297"/>
      <c r="DU115" s="297"/>
      <c r="DV115" s="297"/>
      <c r="DW115" s="298"/>
      <c r="DX115" s="352">
        <v>1</v>
      </c>
      <c r="DY115" s="297"/>
      <c r="DZ115" s="297"/>
      <c r="EA115" s="297"/>
      <c r="EB115" s="297"/>
      <c r="EC115" s="297"/>
      <c r="ED115" s="297"/>
      <c r="EE115" s="297"/>
      <c r="EF115" s="298"/>
      <c r="EG115" s="326"/>
      <c r="EH115" s="290"/>
      <c r="EI115" s="290"/>
      <c r="EJ115" s="290"/>
      <c r="EK115" s="290"/>
      <c r="EL115" s="290"/>
      <c r="EM115" s="290"/>
      <c r="EN115" s="290"/>
      <c r="EO115" s="290"/>
      <c r="EP115" s="303"/>
    </row>
    <row r="116" spans="1:148" x14ac:dyDescent="0.2">
      <c r="A116" s="302"/>
      <c r="B116" s="290"/>
      <c r="C116" s="290"/>
      <c r="D116" s="290"/>
      <c r="E116" s="290"/>
      <c r="F116" s="290"/>
      <c r="G116" s="290"/>
      <c r="H116" s="290"/>
      <c r="I116" s="304"/>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c r="AK116" s="305"/>
      <c r="AL116" s="305"/>
      <c r="AM116" s="305"/>
      <c r="AN116" s="305"/>
      <c r="AO116" s="305"/>
      <c r="AP116" s="305"/>
      <c r="AQ116" s="305"/>
      <c r="AR116" s="305"/>
      <c r="AS116" s="305"/>
      <c r="AT116" s="306"/>
      <c r="AU116" s="304"/>
      <c r="AV116" s="305"/>
      <c r="AW116" s="305"/>
      <c r="AX116" s="305"/>
      <c r="AY116" s="305"/>
      <c r="AZ116" s="305"/>
      <c r="BA116" s="305"/>
      <c r="BB116" s="305"/>
      <c r="BC116" s="305"/>
      <c r="BD116" s="305"/>
      <c r="BE116" s="305"/>
      <c r="BF116" s="306"/>
      <c r="BG116" s="292" t="s">
        <v>55</v>
      </c>
      <c r="BH116" s="297"/>
      <c r="BI116" s="297"/>
      <c r="BJ116" s="297"/>
      <c r="BK116" s="297"/>
      <c r="BL116" s="298"/>
      <c r="BM116" s="350">
        <v>0</v>
      </c>
      <c r="BN116" s="297"/>
      <c r="BO116" s="297"/>
      <c r="BP116" s="297"/>
      <c r="BQ116" s="297"/>
      <c r="BR116" s="297"/>
      <c r="BS116" s="297"/>
      <c r="BT116" s="297"/>
      <c r="BU116" s="297"/>
      <c r="BV116" s="297"/>
      <c r="BW116" s="298"/>
      <c r="BX116" s="295"/>
      <c r="BY116" s="297"/>
      <c r="BZ116" s="297"/>
      <c r="CA116" s="297"/>
      <c r="CB116" s="297"/>
      <c r="CC116" s="297"/>
      <c r="CD116" s="297"/>
      <c r="CE116" s="297"/>
      <c r="CF116" s="297"/>
      <c r="CG116" s="297"/>
      <c r="CH116" s="298"/>
      <c r="CI116" s="295"/>
      <c r="CJ116" s="297"/>
      <c r="CK116" s="297"/>
      <c r="CL116" s="297"/>
      <c r="CM116" s="297"/>
      <c r="CN116" s="297"/>
      <c r="CO116" s="297"/>
      <c r="CP116" s="297"/>
      <c r="CQ116" s="297"/>
      <c r="CR116" s="297"/>
      <c r="CS116" s="298"/>
      <c r="CT116" s="295"/>
      <c r="CU116" s="297"/>
      <c r="CV116" s="297"/>
      <c r="CW116" s="297"/>
      <c r="CX116" s="297"/>
      <c r="CY116" s="297"/>
      <c r="CZ116" s="297"/>
      <c r="DA116" s="297"/>
      <c r="DB116" s="297"/>
      <c r="DC116" s="297"/>
      <c r="DD116" s="297"/>
      <c r="DE116" s="297"/>
      <c r="DF116" s="297"/>
      <c r="DG116" s="297"/>
      <c r="DH116" s="297"/>
      <c r="DI116" s="297"/>
      <c r="DJ116" s="297"/>
      <c r="DK116" s="298"/>
      <c r="DL116" s="295"/>
      <c r="DM116" s="297"/>
      <c r="DN116" s="297"/>
      <c r="DO116" s="297"/>
      <c r="DP116" s="297"/>
      <c r="DQ116" s="297"/>
      <c r="DR116" s="297"/>
      <c r="DS116" s="297"/>
      <c r="DT116" s="297"/>
      <c r="DU116" s="297"/>
      <c r="DV116" s="297"/>
      <c r="DW116" s="298"/>
      <c r="DX116" s="350">
        <v>0</v>
      </c>
      <c r="DY116" s="297"/>
      <c r="DZ116" s="297"/>
      <c r="EA116" s="297"/>
      <c r="EB116" s="297"/>
      <c r="EC116" s="297"/>
      <c r="ED116" s="297"/>
      <c r="EE116" s="297"/>
      <c r="EF116" s="298"/>
      <c r="EG116" s="326"/>
      <c r="EH116" s="290"/>
      <c r="EI116" s="290"/>
      <c r="EJ116" s="290"/>
      <c r="EK116" s="290"/>
      <c r="EL116" s="290"/>
      <c r="EM116" s="290"/>
      <c r="EN116" s="290"/>
      <c r="EO116" s="290"/>
      <c r="EP116" s="303"/>
    </row>
    <row r="117" spans="1:148" x14ac:dyDescent="0.2">
      <c r="A117" s="302"/>
      <c r="B117" s="290"/>
      <c r="C117" s="290"/>
      <c r="D117" s="290"/>
      <c r="E117" s="290"/>
      <c r="F117" s="290"/>
      <c r="G117" s="290"/>
      <c r="H117" s="290"/>
      <c r="I117" s="299" t="s">
        <v>107</v>
      </c>
      <c r="J117" s="300"/>
      <c r="K117" s="300"/>
      <c r="L117" s="300"/>
      <c r="M117" s="300"/>
      <c r="N117" s="300"/>
      <c r="O117" s="300"/>
      <c r="P117" s="300"/>
      <c r="Q117" s="300"/>
      <c r="R117" s="300"/>
      <c r="S117" s="300"/>
      <c r="T117" s="300"/>
      <c r="U117" s="300"/>
      <c r="V117" s="300"/>
      <c r="W117" s="300"/>
      <c r="X117" s="300"/>
      <c r="Y117" s="300"/>
      <c r="Z117" s="300"/>
      <c r="AA117" s="300"/>
      <c r="AB117" s="300"/>
      <c r="AC117" s="300"/>
      <c r="AD117" s="300"/>
      <c r="AE117" s="300"/>
      <c r="AF117" s="300"/>
      <c r="AG117" s="300"/>
      <c r="AH117" s="300"/>
      <c r="AI117" s="300"/>
      <c r="AJ117" s="300"/>
      <c r="AK117" s="300"/>
      <c r="AL117" s="300"/>
      <c r="AM117" s="300"/>
      <c r="AN117" s="300"/>
      <c r="AO117" s="300"/>
      <c r="AP117" s="300"/>
      <c r="AQ117" s="300"/>
      <c r="AR117" s="300"/>
      <c r="AS117" s="300"/>
      <c r="AT117" s="301"/>
      <c r="AU117" s="299" t="s">
        <v>88</v>
      </c>
      <c r="AV117" s="300"/>
      <c r="AW117" s="300"/>
      <c r="AX117" s="300"/>
      <c r="AY117" s="300"/>
      <c r="AZ117" s="300"/>
      <c r="BA117" s="300"/>
      <c r="BB117" s="300"/>
      <c r="BC117" s="300"/>
      <c r="BD117" s="300"/>
      <c r="BE117" s="300"/>
      <c r="BF117" s="301"/>
      <c r="BG117" s="310" t="s">
        <v>53</v>
      </c>
      <c r="BH117" s="297"/>
      <c r="BI117" s="297"/>
      <c r="BJ117" s="297"/>
      <c r="BK117" s="297"/>
      <c r="BL117" s="298"/>
      <c r="BM117" s="351">
        <v>0</v>
      </c>
      <c r="BN117" s="297"/>
      <c r="BO117" s="297"/>
      <c r="BP117" s="297"/>
      <c r="BQ117" s="297"/>
      <c r="BR117" s="297"/>
      <c r="BS117" s="297"/>
      <c r="BT117" s="297"/>
      <c r="BU117" s="297"/>
      <c r="BV117" s="297"/>
      <c r="BW117" s="298"/>
      <c r="BX117" s="351">
        <v>0</v>
      </c>
      <c r="BY117" s="297"/>
      <c r="BZ117" s="297"/>
      <c r="CA117" s="297"/>
      <c r="CB117" s="297"/>
      <c r="CC117" s="297"/>
      <c r="CD117" s="297"/>
      <c r="CE117" s="297"/>
      <c r="CF117" s="297"/>
      <c r="CG117" s="297"/>
      <c r="CH117" s="298"/>
      <c r="CI117" s="351">
        <v>0</v>
      </c>
      <c r="CJ117" s="297"/>
      <c r="CK117" s="297"/>
      <c r="CL117" s="297"/>
      <c r="CM117" s="297"/>
      <c r="CN117" s="297"/>
      <c r="CO117" s="297"/>
      <c r="CP117" s="297"/>
      <c r="CQ117" s="297"/>
      <c r="CR117" s="297"/>
      <c r="CS117" s="298"/>
      <c r="CT117" s="351">
        <v>1</v>
      </c>
      <c r="CU117" s="297"/>
      <c r="CV117" s="297"/>
      <c r="CW117" s="297"/>
      <c r="CX117" s="297"/>
      <c r="CY117" s="297"/>
      <c r="CZ117" s="297"/>
      <c r="DA117" s="297"/>
      <c r="DB117" s="297"/>
      <c r="DC117" s="297"/>
      <c r="DD117" s="297"/>
      <c r="DE117" s="297"/>
      <c r="DF117" s="297"/>
      <c r="DG117" s="297"/>
      <c r="DH117" s="297"/>
      <c r="DI117" s="297"/>
      <c r="DJ117" s="297"/>
      <c r="DK117" s="298"/>
      <c r="DL117" s="351">
        <v>0</v>
      </c>
      <c r="DM117" s="297"/>
      <c r="DN117" s="297"/>
      <c r="DO117" s="297"/>
      <c r="DP117" s="297"/>
      <c r="DQ117" s="297"/>
      <c r="DR117" s="297"/>
      <c r="DS117" s="297"/>
      <c r="DT117" s="297"/>
      <c r="DU117" s="297"/>
      <c r="DV117" s="297"/>
      <c r="DW117" s="298"/>
      <c r="DX117" s="351">
        <v>1</v>
      </c>
      <c r="DY117" s="297"/>
      <c r="DZ117" s="297"/>
      <c r="EA117" s="297"/>
      <c r="EB117" s="297"/>
      <c r="EC117" s="297"/>
      <c r="ED117" s="297"/>
      <c r="EE117" s="297"/>
      <c r="EF117" s="298"/>
      <c r="EG117" s="326"/>
      <c r="EH117" s="290"/>
      <c r="EI117" s="290"/>
      <c r="EJ117" s="290"/>
      <c r="EK117" s="290"/>
      <c r="EL117" s="290"/>
      <c r="EM117" s="290"/>
      <c r="EN117" s="290"/>
      <c r="EO117" s="290"/>
      <c r="EP117" s="303"/>
    </row>
    <row r="118" spans="1:148" x14ac:dyDescent="0.2">
      <c r="A118" s="302"/>
      <c r="B118" s="290"/>
      <c r="C118" s="290"/>
      <c r="D118" s="290"/>
      <c r="E118" s="290"/>
      <c r="F118" s="290"/>
      <c r="G118" s="290"/>
      <c r="H118" s="290"/>
      <c r="I118" s="302"/>
      <c r="J118" s="290"/>
      <c r="K118" s="290"/>
      <c r="L118" s="290"/>
      <c r="M118" s="290"/>
      <c r="N118" s="290"/>
      <c r="O118" s="290"/>
      <c r="P118" s="290"/>
      <c r="Q118" s="290"/>
      <c r="R118" s="290"/>
      <c r="S118" s="290"/>
      <c r="T118" s="290"/>
      <c r="U118" s="290"/>
      <c r="V118" s="290"/>
      <c r="W118" s="290"/>
      <c r="X118" s="290"/>
      <c r="Y118" s="290"/>
      <c r="Z118" s="290"/>
      <c r="AA118" s="290"/>
      <c r="AB118" s="290"/>
      <c r="AC118" s="290"/>
      <c r="AD118" s="290"/>
      <c r="AE118" s="290"/>
      <c r="AF118" s="290"/>
      <c r="AG118" s="290"/>
      <c r="AH118" s="290"/>
      <c r="AI118" s="290"/>
      <c r="AJ118" s="290"/>
      <c r="AK118" s="290"/>
      <c r="AL118" s="290"/>
      <c r="AM118" s="290"/>
      <c r="AN118" s="290"/>
      <c r="AO118" s="290"/>
      <c r="AP118" s="290"/>
      <c r="AQ118" s="290"/>
      <c r="AR118" s="290"/>
      <c r="AS118" s="290"/>
      <c r="AT118" s="303"/>
      <c r="AU118" s="302"/>
      <c r="AV118" s="290"/>
      <c r="AW118" s="290"/>
      <c r="AX118" s="290"/>
      <c r="AY118" s="290"/>
      <c r="AZ118" s="290"/>
      <c r="BA118" s="290"/>
      <c r="BB118" s="290"/>
      <c r="BC118" s="290"/>
      <c r="BD118" s="290"/>
      <c r="BE118" s="290"/>
      <c r="BF118" s="303"/>
      <c r="BG118" s="308" t="s">
        <v>54</v>
      </c>
      <c r="BH118" s="297"/>
      <c r="BI118" s="297"/>
      <c r="BJ118" s="297"/>
      <c r="BK118" s="297"/>
      <c r="BL118" s="298"/>
      <c r="BM118" s="352">
        <v>0</v>
      </c>
      <c r="BN118" s="297"/>
      <c r="BO118" s="297"/>
      <c r="BP118" s="297"/>
      <c r="BQ118" s="297"/>
      <c r="BR118" s="297"/>
      <c r="BS118" s="297"/>
      <c r="BT118" s="297"/>
      <c r="BU118" s="297"/>
      <c r="BV118" s="297"/>
      <c r="BW118" s="298"/>
      <c r="BX118" s="352">
        <v>0</v>
      </c>
      <c r="BY118" s="297"/>
      <c r="BZ118" s="297"/>
      <c r="CA118" s="297"/>
      <c r="CB118" s="297"/>
      <c r="CC118" s="297"/>
      <c r="CD118" s="297"/>
      <c r="CE118" s="297"/>
      <c r="CF118" s="297"/>
      <c r="CG118" s="297"/>
      <c r="CH118" s="298"/>
      <c r="CI118" s="352">
        <v>0</v>
      </c>
      <c r="CJ118" s="297"/>
      <c r="CK118" s="297"/>
      <c r="CL118" s="297"/>
      <c r="CM118" s="297"/>
      <c r="CN118" s="297"/>
      <c r="CO118" s="297"/>
      <c r="CP118" s="297"/>
      <c r="CQ118" s="297"/>
      <c r="CR118" s="297"/>
      <c r="CS118" s="298"/>
      <c r="CT118" s="352">
        <v>1</v>
      </c>
      <c r="CU118" s="297"/>
      <c r="CV118" s="297"/>
      <c r="CW118" s="297"/>
      <c r="CX118" s="297"/>
      <c r="CY118" s="297"/>
      <c r="CZ118" s="297"/>
      <c r="DA118" s="297"/>
      <c r="DB118" s="297"/>
      <c r="DC118" s="297"/>
      <c r="DD118" s="297"/>
      <c r="DE118" s="297"/>
      <c r="DF118" s="297"/>
      <c r="DG118" s="297"/>
      <c r="DH118" s="297"/>
      <c r="DI118" s="297"/>
      <c r="DJ118" s="297"/>
      <c r="DK118" s="298"/>
      <c r="DL118" s="352">
        <v>0</v>
      </c>
      <c r="DM118" s="297"/>
      <c r="DN118" s="297"/>
      <c r="DO118" s="297"/>
      <c r="DP118" s="297"/>
      <c r="DQ118" s="297"/>
      <c r="DR118" s="297"/>
      <c r="DS118" s="297"/>
      <c r="DT118" s="297"/>
      <c r="DU118" s="297"/>
      <c r="DV118" s="297"/>
      <c r="DW118" s="298"/>
      <c r="DX118" s="352">
        <v>1</v>
      </c>
      <c r="DY118" s="297"/>
      <c r="DZ118" s="297"/>
      <c r="EA118" s="297"/>
      <c r="EB118" s="297"/>
      <c r="EC118" s="297"/>
      <c r="ED118" s="297"/>
      <c r="EE118" s="297"/>
      <c r="EF118" s="298"/>
      <c r="EG118" s="326"/>
      <c r="EH118" s="290"/>
      <c r="EI118" s="290"/>
      <c r="EJ118" s="290"/>
      <c r="EK118" s="290"/>
      <c r="EL118" s="290"/>
      <c r="EM118" s="290"/>
      <c r="EN118" s="290"/>
      <c r="EO118" s="290"/>
      <c r="EP118" s="303"/>
    </row>
    <row r="119" spans="1:148" x14ac:dyDescent="0.2">
      <c r="A119" s="302"/>
      <c r="B119" s="290"/>
      <c r="C119" s="290"/>
      <c r="D119" s="290"/>
      <c r="E119" s="290"/>
      <c r="F119" s="290"/>
      <c r="G119" s="290"/>
      <c r="H119" s="290"/>
      <c r="I119" s="304"/>
      <c r="J119" s="305"/>
      <c r="K119" s="305"/>
      <c r="L119" s="305"/>
      <c r="M119" s="305"/>
      <c r="N119" s="305"/>
      <c r="O119" s="305"/>
      <c r="P119" s="305"/>
      <c r="Q119" s="305"/>
      <c r="R119" s="305"/>
      <c r="S119" s="305"/>
      <c r="T119" s="305"/>
      <c r="U119" s="305"/>
      <c r="V119" s="305"/>
      <c r="W119" s="305"/>
      <c r="X119" s="305"/>
      <c r="Y119" s="305"/>
      <c r="Z119" s="305"/>
      <c r="AA119" s="305"/>
      <c r="AB119" s="305"/>
      <c r="AC119" s="305"/>
      <c r="AD119" s="305"/>
      <c r="AE119" s="305"/>
      <c r="AF119" s="305"/>
      <c r="AG119" s="305"/>
      <c r="AH119" s="305"/>
      <c r="AI119" s="305"/>
      <c r="AJ119" s="305"/>
      <c r="AK119" s="305"/>
      <c r="AL119" s="305"/>
      <c r="AM119" s="305"/>
      <c r="AN119" s="305"/>
      <c r="AO119" s="305"/>
      <c r="AP119" s="305"/>
      <c r="AQ119" s="305"/>
      <c r="AR119" s="305"/>
      <c r="AS119" s="305"/>
      <c r="AT119" s="306"/>
      <c r="AU119" s="304"/>
      <c r="AV119" s="305"/>
      <c r="AW119" s="305"/>
      <c r="AX119" s="305"/>
      <c r="AY119" s="305"/>
      <c r="AZ119" s="305"/>
      <c r="BA119" s="305"/>
      <c r="BB119" s="305"/>
      <c r="BC119" s="305"/>
      <c r="BD119" s="305"/>
      <c r="BE119" s="305"/>
      <c r="BF119" s="306"/>
      <c r="BG119" s="292" t="s">
        <v>55</v>
      </c>
      <c r="BH119" s="297"/>
      <c r="BI119" s="297"/>
      <c r="BJ119" s="297"/>
      <c r="BK119" s="297"/>
      <c r="BL119" s="298"/>
      <c r="BM119" s="350">
        <v>0</v>
      </c>
      <c r="BN119" s="297"/>
      <c r="BO119" s="297"/>
      <c r="BP119" s="297"/>
      <c r="BQ119" s="297"/>
      <c r="BR119" s="297"/>
      <c r="BS119" s="297"/>
      <c r="BT119" s="297"/>
      <c r="BU119" s="297"/>
      <c r="BV119" s="297"/>
      <c r="BW119" s="298"/>
      <c r="BX119" s="295"/>
      <c r="BY119" s="297"/>
      <c r="BZ119" s="297"/>
      <c r="CA119" s="297"/>
      <c r="CB119" s="297"/>
      <c r="CC119" s="297"/>
      <c r="CD119" s="297"/>
      <c r="CE119" s="297"/>
      <c r="CF119" s="297"/>
      <c r="CG119" s="297"/>
      <c r="CH119" s="298"/>
      <c r="CI119" s="295"/>
      <c r="CJ119" s="297"/>
      <c r="CK119" s="297"/>
      <c r="CL119" s="297"/>
      <c r="CM119" s="297"/>
      <c r="CN119" s="297"/>
      <c r="CO119" s="297"/>
      <c r="CP119" s="297"/>
      <c r="CQ119" s="297"/>
      <c r="CR119" s="297"/>
      <c r="CS119" s="298"/>
      <c r="CT119" s="295"/>
      <c r="CU119" s="297"/>
      <c r="CV119" s="297"/>
      <c r="CW119" s="297"/>
      <c r="CX119" s="297"/>
      <c r="CY119" s="297"/>
      <c r="CZ119" s="297"/>
      <c r="DA119" s="297"/>
      <c r="DB119" s="297"/>
      <c r="DC119" s="297"/>
      <c r="DD119" s="297"/>
      <c r="DE119" s="297"/>
      <c r="DF119" s="297"/>
      <c r="DG119" s="297"/>
      <c r="DH119" s="297"/>
      <c r="DI119" s="297"/>
      <c r="DJ119" s="297"/>
      <c r="DK119" s="298"/>
      <c r="DL119" s="295"/>
      <c r="DM119" s="297"/>
      <c r="DN119" s="297"/>
      <c r="DO119" s="297"/>
      <c r="DP119" s="297"/>
      <c r="DQ119" s="297"/>
      <c r="DR119" s="297"/>
      <c r="DS119" s="297"/>
      <c r="DT119" s="297"/>
      <c r="DU119" s="297"/>
      <c r="DV119" s="297"/>
      <c r="DW119" s="298"/>
      <c r="DX119" s="350">
        <v>0</v>
      </c>
      <c r="DY119" s="297"/>
      <c r="DZ119" s="297"/>
      <c r="EA119" s="297"/>
      <c r="EB119" s="297"/>
      <c r="EC119" s="297"/>
      <c r="ED119" s="297"/>
      <c r="EE119" s="297"/>
      <c r="EF119" s="298"/>
      <c r="EG119" s="327"/>
      <c r="EH119" s="305"/>
      <c r="EI119" s="305"/>
      <c r="EJ119" s="305"/>
      <c r="EK119" s="305"/>
      <c r="EL119" s="305"/>
      <c r="EM119" s="305"/>
      <c r="EN119" s="305"/>
      <c r="EO119" s="305"/>
      <c r="EP119" s="306"/>
    </row>
    <row r="120" spans="1:148" ht="18" customHeight="1" x14ac:dyDescent="0.2">
      <c r="A120" s="299" t="s">
        <v>108</v>
      </c>
      <c r="B120" s="300"/>
      <c r="C120" s="300"/>
      <c r="D120" s="300"/>
      <c r="E120" s="300"/>
      <c r="F120" s="300"/>
      <c r="G120" s="300"/>
      <c r="H120" s="300"/>
      <c r="I120" s="300"/>
      <c r="J120" s="300"/>
      <c r="K120" s="300"/>
      <c r="L120" s="300"/>
      <c r="M120" s="300"/>
      <c r="N120" s="300"/>
      <c r="O120" s="300"/>
      <c r="P120" s="300"/>
      <c r="Q120" s="300"/>
      <c r="R120" s="300"/>
      <c r="S120" s="300"/>
      <c r="T120" s="300"/>
      <c r="U120" s="300"/>
      <c r="V120" s="300"/>
      <c r="W120" s="300"/>
      <c r="X120" s="300"/>
      <c r="Y120" s="300"/>
      <c r="Z120" s="300"/>
      <c r="AA120" s="300"/>
      <c r="AB120" s="300"/>
      <c r="AC120" s="301"/>
      <c r="AD120" s="353"/>
      <c r="AE120" s="354"/>
      <c r="AF120" s="354"/>
      <c r="AG120" s="354"/>
      <c r="AH120" s="354"/>
      <c r="AI120" s="354"/>
      <c r="AJ120" s="354"/>
      <c r="AK120" s="354"/>
      <c r="AL120" s="354"/>
      <c r="AM120" s="354"/>
      <c r="AN120" s="354"/>
      <c r="AO120" s="354"/>
      <c r="AP120" s="355"/>
      <c r="AR120" s="358" t="s">
        <v>97</v>
      </c>
      <c r="AS120" s="300"/>
      <c r="AT120" s="300"/>
      <c r="AU120" s="300"/>
      <c r="AV120" s="300"/>
      <c r="AW120" s="300"/>
      <c r="AX120" s="300"/>
      <c r="AY120" s="300"/>
      <c r="AZ120" s="300"/>
      <c r="BA120" s="301"/>
      <c r="BB120" s="310" t="s">
        <v>53</v>
      </c>
      <c r="BC120" s="297"/>
      <c r="BD120" s="297"/>
      <c r="BE120" s="297"/>
      <c r="BF120" s="297"/>
      <c r="BG120" s="297"/>
      <c r="BH120" s="297"/>
      <c r="BI120" s="298"/>
      <c r="BJ120" s="351">
        <v>0</v>
      </c>
      <c r="BK120" s="297"/>
      <c r="BL120" s="297"/>
      <c r="BM120" s="297"/>
      <c r="BN120" s="297"/>
      <c r="BO120" s="297"/>
      <c r="BP120" s="297"/>
      <c r="BQ120" s="297"/>
      <c r="BR120" s="297"/>
      <c r="BS120" s="297"/>
      <c r="BT120" s="297"/>
      <c r="BU120" s="298"/>
      <c r="BV120" s="351">
        <v>0</v>
      </c>
      <c r="BW120" s="297"/>
      <c r="BX120" s="297"/>
      <c r="BY120" s="297"/>
      <c r="BZ120" s="297"/>
      <c r="CA120" s="297"/>
      <c r="CB120" s="297"/>
      <c r="CC120" s="297"/>
      <c r="CD120" s="298"/>
      <c r="CE120" s="351">
        <v>1</v>
      </c>
      <c r="CF120" s="297"/>
      <c r="CG120" s="297"/>
      <c r="CH120" s="297"/>
      <c r="CI120" s="297"/>
      <c r="CJ120" s="297"/>
      <c r="CK120" s="297"/>
      <c r="CL120" s="297"/>
      <c r="CM120" s="297"/>
      <c r="CN120" s="297"/>
      <c r="CO120" s="297"/>
      <c r="CP120" s="298"/>
      <c r="CQ120" s="351">
        <v>0</v>
      </c>
      <c r="CR120" s="297"/>
      <c r="CS120" s="297"/>
      <c r="CT120" s="297"/>
      <c r="CU120" s="297"/>
      <c r="CV120" s="297"/>
      <c r="CW120" s="297"/>
      <c r="CX120" s="297"/>
      <c r="CY120" s="297"/>
      <c r="CZ120" s="297"/>
      <c r="DA120" s="297"/>
      <c r="DB120" s="297"/>
      <c r="DC120" s="297"/>
      <c r="DD120" s="297"/>
      <c r="DE120" s="297"/>
      <c r="DF120" s="297"/>
      <c r="DG120" s="297"/>
      <c r="DH120" s="297"/>
      <c r="DI120" s="298"/>
      <c r="DJ120" s="351">
        <v>0</v>
      </c>
      <c r="DK120" s="297"/>
      <c r="DL120" s="297"/>
      <c r="DM120" s="297"/>
      <c r="DN120" s="297"/>
      <c r="DO120" s="297"/>
      <c r="DP120" s="297"/>
      <c r="DQ120" s="297"/>
      <c r="DR120" s="297"/>
      <c r="DS120" s="297"/>
      <c r="DT120" s="297"/>
      <c r="DU120" s="298"/>
      <c r="DV120" s="351">
        <v>1</v>
      </c>
      <c r="DW120" s="297"/>
      <c r="DX120" s="297"/>
      <c r="DY120" s="297"/>
      <c r="DZ120" s="297"/>
      <c r="EA120" s="297"/>
      <c r="EB120" s="297"/>
      <c r="EC120" s="297"/>
      <c r="ED120" s="298"/>
      <c r="EE120" s="161"/>
      <c r="EF120" s="162"/>
      <c r="EG120" s="332" t="s">
        <v>109</v>
      </c>
      <c r="EH120" s="300"/>
      <c r="EI120" s="300"/>
      <c r="EJ120" s="300"/>
      <c r="EK120" s="300"/>
      <c r="EL120" s="300"/>
      <c r="EM120" s="300"/>
      <c r="EN120" s="300"/>
      <c r="EO120" s="300"/>
      <c r="EP120" s="301"/>
    </row>
    <row r="121" spans="1:148" ht="14.5" customHeight="1" x14ac:dyDescent="0.2">
      <c r="A121" s="302"/>
      <c r="B121" s="290"/>
      <c r="C121" s="290"/>
      <c r="D121" s="290"/>
      <c r="E121" s="290"/>
      <c r="F121" s="290"/>
      <c r="G121" s="290"/>
      <c r="H121" s="290"/>
      <c r="I121" s="290"/>
      <c r="J121" s="290"/>
      <c r="K121" s="290"/>
      <c r="L121" s="290"/>
      <c r="M121" s="290"/>
      <c r="N121" s="290"/>
      <c r="O121" s="290"/>
      <c r="P121" s="290"/>
      <c r="Q121" s="290"/>
      <c r="R121" s="290"/>
      <c r="S121" s="290"/>
      <c r="T121" s="290"/>
      <c r="U121" s="290"/>
      <c r="V121" s="290"/>
      <c r="W121" s="290"/>
      <c r="X121" s="290"/>
      <c r="Y121" s="290"/>
      <c r="Z121" s="290"/>
      <c r="AA121" s="290"/>
      <c r="AB121" s="290"/>
      <c r="AC121" s="303"/>
      <c r="AD121" s="356"/>
      <c r="AE121" s="305"/>
      <c r="AF121" s="305"/>
      <c r="AG121" s="305"/>
      <c r="AH121" s="305"/>
      <c r="AI121" s="305"/>
      <c r="AJ121" s="305"/>
      <c r="AK121" s="305"/>
      <c r="AL121" s="305"/>
      <c r="AM121" s="305"/>
      <c r="AN121" s="305"/>
      <c r="AO121" s="305"/>
      <c r="AP121" s="357"/>
      <c r="AR121" s="302"/>
      <c r="AS121" s="290"/>
      <c r="AT121" s="290"/>
      <c r="AU121" s="290"/>
      <c r="AV121" s="290"/>
      <c r="AW121" s="290"/>
      <c r="AX121" s="290"/>
      <c r="AY121" s="290"/>
      <c r="AZ121" s="290"/>
      <c r="BA121" s="303"/>
      <c r="BB121" s="308" t="s">
        <v>54</v>
      </c>
      <c r="BC121" s="300"/>
      <c r="BD121" s="300"/>
      <c r="BE121" s="300"/>
      <c r="BF121" s="300"/>
      <c r="BG121" s="300"/>
      <c r="BH121" s="300"/>
      <c r="BI121" s="301"/>
      <c r="BJ121" s="352">
        <v>0</v>
      </c>
      <c r="BK121" s="300"/>
      <c r="BL121" s="300"/>
      <c r="BM121" s="300"/>
      <c r="BN121" s="300"/>
      <c r="BO121" s="300"/>
      <c r="BP121" s="300"/>
      <c r="BQ121" s="300"/>
      <c r="BR121" s="300"/>
      <c r="BS121" s="300"/>
      <c r="BT121" s="300"/>
      <c r="BU121" s="301"/>
      <c r="BV121" s="352">
        <v>0</v>
      </c>
      <c r="BW121" s="300"/>
      <c r="BX121" s="300"/>
      <c r="BY121" s="300"/>
      <c r="BZ121" s="300"/>
      <c r="CA121" s="300"/>
      <c r="CB121" s="300"/>
      <c r="CC121" s="300"/>
      <c r="CD121" s="301"/>
      <c r="CE121" s="352">
        <v>1</v>
      </c>
      <c r="CF121" s="300"/>
      <c r="CG121" s="300"/>
      <c r="CH121" s="300"/>
      <c r="CI121" s="300"/>
      <c r="CJ121" s="300"/>
      <c r="CK121" s="300"/>
      <c r="CL121" s="300"/>
      <c r="CM121" s="300"/>
      <c r="CN121" s="300"/>
      <c r="CO121" s="300"/>
      <c r="CP121" s="301"/>
      <c r="CQ121" s="352">
        <v>0</v>
      </c>
      <c r="CR121" s="300"/>
      <c r="CS121" s="300"/>
      <c r="CT121" s="300"/>
      <c r="CU121" s="300"/>
      <c r="CV121" s="300"/>
      <c r="CW121" s="300"/>
      <c r="CX121" s="300"/>
      <c r="CY121" s="300"/>
      <c r="CZ121" s="300"/>
      <c r="DA121" s="300"/>
      <c r="DB121" s="300"/>
      <c r="DC121" s="300"/>
      <c r="DD121" s="300"/>
      <c r="DE121" s="300"/>
      <c r="DF121" s="300"/>
      <c r="DG121" s="300"/>
      <c r="DH121" s="300"/>
      <c r="DI121" s="301"/>
      <c r="DJ121" s="352">
        <v>0</v>
      </c>
      <c r="DK121" s="300"/>
      <c r="DL121" s="300"/>
      <c r="DM121" s="300"/>
      <c r="DN121" s="300"/>
      <c r="DO121" s="300"/>
      <c r="DP121" s="300"/>
      <c r="DQ121" s="300"/>
      <c r="DR121" s="300"/>
      <c r="DS121" s="300"/>
      <c r="DT121" s="300"/>
      <c r="DU121" s="301"/>
      <c r="DV121" s="352">
        <v>1</v>
      </c>
      <c r="DW121" s="300"/>
      <c r="DX121" s="300"/>
      <c r="DY121" s="300"/>
      <c r="DZ121" s="300"/>
      <c r="EA121" s="300"/>
      <c r="EB121" s="300"/>
      <c r="EC121" s="300"/>
      <c r="ED121" s="301"/>
      <c r="EF121" s="163"/>
      <c r="EG121" s="326"/>
      <c r="EH121" s="290"/>
      <c r="EI121" s="290"/>
      <c r="EJ121" s="290"/>
      <c r="EK121" s="290"/>
      <c r="EL121" s="290"/>
      <c r="EM121" s="290"/>
      <c r="EN121" s="290"/>
      <c r="EO121" s="290"/>
      <c r="EP121" s="303"/>
    </row>
    <row r="122" spans="1:148" x14ac:dyDescent="0.2">
      <c r="A122" s="302"/>
      <c r="B122" s="290"/>
      <c r="C122" s="290"/>
      <c r="D122" s="290"/>
      <c r="E122" s="290"/>
      <c r="F122" s="290"/>
      <c r="G122" s="290"/>
      <c r="H122" s="290"/>
      <c r="I122" s="290"/>
      <c r="J122" s="290"/>
      <c r="K122" s="290"/>
      <c r="L122" s="290"/>
      <c r="M122" s="290"/>
      <c r="N122" s="290"/>
      <c r="O122" s="290"/>
      <c r="P122" s="290"/>
      <c r="Q122" s="290"/>
      <c r="R122" s="290"/>
      <c r="S122" s="290"/>
      <c r="T122" s="290"/>
      <c r="U122" s="290"/>
      <c r="V122" s="290"/>
      <c r="W122" s="290"/>
      <c r="X122" s="290"/>
      <c r="Y122" s="290"/>
      <c r="Z122" s="290"/>
      <c r="AA122" s="290"/>
      <c r="AB122" s="290"/>
      <c r="AC122" s="303"/>
      <c r="AD122" s="156"/>
      <c r="AP122" s="157"/>
      <c r="AR122" s="302"/>
      <c r="AS122" s="290"/>
      <c r="AT122" s="290"/>
      <c r="AU122" s="290"/>
      <c r="AV122" s="290"/>
      <c r="AW122" s="290"/>
      <c r="AX122" s="290"/>
      <c r="AY122" s="290"/>
      <c r="AZ122" s="290"/>
      <c r="BA122" s="303"/>
      <c r="BB122" s="304"/>
      <c r="BC122" s="305"/>
      <c r="BD122" s="305"/>
      <c r="BE122" s="305"/>
      <c r="BF122" s="305"/>
      <c r="BG122" s="305"/>
      <c r="BH122" s="305"/>
      <c r="BI122" s="306"/>
      <c r="BJ122" s="304"/>
      <c r="BK122" s="305"/>
      <c r="BL122" s="305"/>
      <c r="BM122" s="305"/>
      <c r="BN122" s="305"/>
      <c r="BO122" s="305"/>
      <c r="BP122" s="305"/>
      <c r="BQ122" s="305"/>
      <c r="BR122" s="305"/>
      <c r="BS122" s="305"/>
      <c r="BT122" s="305"/>
      <c r="BU122" s="306"/>
      <c r="BV122" s="304"/>
      <c r="BW122" s="305"/>
      <c r="BX122" s="305"/>
      <c r="BY122" s="305"/>
      <c r="BZ122" s="305"/>
      <c r="CA122" s="305"/>
      <c r="CB122" s="305"/>
      <c r="CC122" s="305"/>
      <c r="CD122" s="306"/>
      <c r="CE122" s="304"/>
      <c r="CF122" s="305"/>
      <c r="CG122" s="305"/>
      <c r="CH122" s="305"/>
      <c r="CI122" s="305"/>
      <c r="CJ122" s="305"/>
      <c r="CK122" s="305"/>
      <c r="CL122" s="305"/>
      <c r="CM122" s="305"/>
      <c r="CN122" s="305"/>
      <c r="CO122" s="305"/>
      <c r="CP122" s="306"/>
      <c r="CQ122" s="304"/>
      <c r="CR122" s="305"/>
      <c r="CS122" s="305"/>
      <c r="CT122" s="305"/>
      <c r="CU122" s="305"/>
      <c r="CV122" s="305"/>
      <c r="CW122" s="305"/>
      <c r="CX122" s="305"/>
      <c r="CY122" s="305"/>
      <c r="CZ122" s="305"/>
      <c r="DA122" s="305"/>
      <c r="DB122" s="305"/>
      <c r="DC122" s="305"/>
      <c r="DD122" s="305"/>
      <c r="DE122" s="305"/>
      <c r="DF122" s="305"/>
      <c r="DG122" s="305"/>
      <c r="DH122" s="305"/>
      <c r="DI122" s="306"/>
      <c r="DJ122" s="304"/>
      <c r="DK122" s="305"/>
      <c r="DL122" s="305"/>
      <c r="DM122" s="305"/>
      <c r="DN122" s="305"/>
      <c r="DO122" s="305"/>
      <c r="DP122" s="305"/>
      <c r="DQ122" s="305"/>
      <c r="DR122" s="305"/>
      <c r="DS122" s="305"/>
      <c r="DT122" s="305"/>
      <c r="DU122" s="306"/>
      <c r="DV122" s="304"/>
      <c r="DW122" s="305"/>
      <c r="DX122" s="305"/>
      <c r="DY122" s="305"/>
      <c r="DZ122" s="305"/>
      <c r="EA122" s="305"/>
      <c r="EB122" s="305"/>
      <c r="EC122" s="305"/>
      <c r="ED122" s="306"/>
      <c r="EF122" s="163"/>
      <c r="EG122" s="326"/>
      <c r="EH122" s="290"/>
      <c r="EI122" s="290"/>
      <c r="EJ122" s="290"/>
      <c r="EK122" s="290"/>
      <c r="EL122" s="290"/>
      <c r="EM122" s="290"/>
      <c r="EN122" s="290"/>
      <c r="EO122" s="290"/>
      <c r="EP122" s="303"/>
    </row>
    <row r="123" spans="1:148" x14ac:dyDescent="0.2">
      <c r="A123" s="304"/>
      <c r="B123" s="305"/>
      <c r="C123" s="305"/>
      <c r="D123" s="305"/>
      <c r="E123" s="305"/>
      <c r="F123" s="305"/>
      <c r="G123" s="305"/>
      <c r="H123" s="305"/>
      <c r="I123" s="305"/>
      <c r="J123" s="305"/>
      <c r="K123" s="305"/>
      <c r="L123" s="305"/>
      <c r="M123" s="305"/>
      <c r="N123" s="305"/>
      <c r="O123" s="305"/>
      <c r="P123" s="305"/>
      <c r="Q123" s="305"/>
      <c r="R123" s="305"/>
      <c r="S123" s="305"/>
      <c r="T123" s="305"/>
      <c r="U123" s="305"/>
      <c r="V123" s="305"/>
      <c r="W123" s="305"/>
      <c r="X123" s="305"/>
      <c r="Y123" s="305"/>
      <c r="Z123" s="305"/>
      <c r="AA123" s="305"/>
      <c r="AB123" s="305"/>
      <c r="AC123" s="306"/>
      <c r="AD123" s="158"/>
      <c r="AE123" s="159"/>
      <c r="AF123" s="159"/>
      <c r="AG123" s="159"/>
      <c r="AH123" s="159"/>
      <c r="AI123" s="159"/>
      <c r="AJ123" s="159"/>
      <c r="AK123" s="159"/>
      <c r="AL123" s="159"/>
      <c r="AM123" s="159"/>
      <c r="AN123" s="159"/>
      <c r="AO123" s="159"/>
      <c r="AP123" s="160"/>
      <c r="AR123" s="304"/>
      <c r="AS123" s="305"/>
      <c r="AT123" s="305"/>
      <c r="AU123" s="305"/>
      <c r="AV123" s="305"/>
      <c r="AW123" s="305"/>
      <c r="AX123" s="305"/>
      <c r="AY123" s="305"/>
      <c r="AZ123" s="305"/>
      <c r="BA123" s="306"/>
      <c r="BB123" s="292" t="s">
        <v>55</v>
      </c>
      <c r="BC123" s="297"/>
      <c r="BD123" s="297"/>
      <c r="BE123" s="297"/>
      <c r="BF123" s="297"/>
      <c r="BG123" s="297"/>
      <c r="BH123" s="297"/>
      <c r="BI123" s="298"/>
      <c r="BJ123" s="350">
        <v>0</v>
      </c>
      <c r="BK123" s="297"/>
      <c r="BL123" s="297"/>
      <c r="BM123" s="297"/>
      <c r="BN123" s="297"/>
      <c r="BO123" s="297"/>
      <c r="BP123" s="297"/>
      <c r="BQ123" s="297"/>
      <c r="BR123" s="297"/>
      <c r="BS123" s="297"/>
      <c r="BT123" s="297"/>
      <c r="BU123" s="298"/>
      <c r="BV123" s="295"/>
      <c r="BW123" s="297"/>
      <c r="BX123" s="297"/>
      <c r="BY123" s="297"/>
      <c r="BZ123" s="297"/>
      <c r="CA123" s="297"/>
      <c r="CB123" s="297"/>
      <c r="CC123" s="297"/>
      <c r="CD123" s="298"/>
      <c r="CE123" s="295"/>
      <c r="CF123" s="297"/>
      <c r="CG123" s="297"/>
      <c r="CH123" s="297"/>
      <c r="CI123" s="297"/>
      <c r="CJ123" s="297"/>
      <c r="CK123" s="297"/>
      <c r="CL123" s="297"/>
      <c r="CM123" s="297"/>
      <c r="CN123" s="297"/>
      <c r="CO123" s="297"/>
      <c r="CP123" s="298"/>
      <c r="CQ123" s="295"/>
      <c r="CR123" s="297"/>
      <c r="CS123" s="297"/>
      <c r="CT123" s="297"/>
      <c r="CU123" s="297"/>
      <c r="CV123" s="297"/>
      <c r="CW123" s="297"/>
      <c r="CX123" s="297"/>
      <c r="CY123" s="297"/>
      <c r="CZ123" s="297"/>
      <c r="DA123" s="297"/>
      <c r="DB123" s="297"/>
      <c r="DC123" s="297"/>
      <c r="DD123" s="297"/>
      <c r="DE123" s="297"/>
      <c r="DF123" s="297"/>
      <c r="DG123" s="297"/>
      <c r="DH123" s="297"/>
      <c r="DI123" s="298"/>
      <c r="DJ123" s="295"/>
      <c r="DK123" s="297"/>
      <c r="DL123" s="297"/>
      <c r="DM123" s="297"/>
      <c r="DN123" s="297"/>
      <c r="DO123" s="297"/>
      <c r="DP123" s="297"/>
      <c r="DQ123" s="297"/>
      <c r="DR123" s="297"/>
      <c r="DS123" s="297"/>
      <c r="DT123" s="297"/>
      <c r="DU123" s="298"/>
      <c r="DV123" s="350">
        <v>0</v>
      </c>
      <c r="DW123" s="297"/>
      <c r="DX123" s="297"/>
      <c r="DY123" s="297"/>
      <c r="DZ123" s="297"/>
      <c r="EA123" s="297"/>
      <c r="EB123" s="297"/>
      <c r="EC123" s="297"/>
      <c r="ED123" s="298"/>
      <c r="EE123" s="164"/>
      <c r="EF123" s="165"/>
      <c r="EG123" s="327"/>
      <c r="EH123" s="305"/>
      <c r="EI123" s="305"/>
      <c r="EJ123" s="305"/>
      <c r="EK123" s="305"/>
      <c r="EL123" s="305"/>
      <c r="EM123" s="305"/>
      <c r="EN123" s="305"/>
      <c r="EO123" s="305"/>
      <c r="EP123" s="306"/>
    </row>
    <row r="124" spans="1:148" x14ac:dyDescent="0.2">
      <c r="A124" s="359" t="s">
        <v>6</v>
      </c>
      <c r="B124" s="290"/>
      <c r="C124" s="290"/>
      <c r="D124" s="290"/>
      <c r="E124" s="290"/>
      <c r="F124" s="290"/>
      <c r="G124" s="290"/>
      <c r="H124" s="290"/>
      <c r="I124" s="360" t="s">
        <v>91</v>
      </c>
      <c r="J124" s="297"/>
      <c r="K124" s="297"/>
      <c r="L124" s="297"/>
      <c r="M124" s="297"/>
      <c r="N124" s="297"/>
      <c r="O124" s="297"/>
      <c r="P124" s="297"/>
      <c r="Q124" s="297"/>
      <c r="R124" s="297"/>
      <c r="S124" s="297"/>
      <c r="T124" s="297"/>
      <c r="U124" s="297"/>
      <c r="V124" s="297"/>
      <c r="W124" s="297"/>
      <c r="X124" s="297"/>
      <c r="Y124" s="297"/>
      <c r="Z124" s="297"/>
      <c r="AA124" s="297"/>
      <c r="AB124" s="297"/>
      <c r="AC124" s="297"/>
      <c r="AD124" s="297"/>
      <c r="AE124" s="297"/>
      <c r="AF124" s="297"/>
      <c r="AG124" s="297"/>
      <c r="AH124" s="297"/>
      <c r="AI124" s="297"/>
      <c r="AJ124" s="297"/>
      <c r="AK124" s="297"/>
      <c r="AL124" s="297"/>
      <c r="AM124" s="297"/>
      <c r="AN124" s="297"/>
      <c r="AO124" s="297"/>
      <c r="AP124" s="297"/>
      <c r="AQ124" s="297"/>
      <c r="AR124" s="297"/>
      <c r="AS124" s="297"/>
      <c r="AT124" s="297"/>
      <c r="AU124" s="297"/>
      <c r="AV124" s="297"/>
      <c r="AW124" s="297"/>
      <c r="AX124" s="297"/>
      <c r="AY124" s="297"/>
      <c r="AZ124" s="297"/>
      <c r="BA124" s="297"/>
      <c r="BB124" s="297"/>
      <c r="BC124" s="297"/>
      <c r="BD124" s="297"/>
      <c r="BE124" s="297"/>
      <c r="BF124" s="298"/>
      <c r="BG124" s="361" t="s">
        <v>6</v>
      </c>
      <c r="BH124" s="297"/>
      <c r="BI124" s="297"/>
      <c r="BJ124" s="297"/>
      <c r="BK124" s="297"/>
      <c r="BL124" s="297"/>
      <c r="BM124" s="297"/>
      <c r="BN124" s="297"/>
      <c r="BO124" s="297"/>
      <c r="BP124" s="297"/>
      <c r="BQ124" s="297"/>
      <c r="BR124" s="297"/>
      <c r="BS124" s="297"/>
      <c r="BT124" s="297"/>
      <c r="BU124" s="297"/>
      <c r="BV124" s="297"/>
      <c r="BW124" s="297"/>
      <c r="BX124" s="297"/>
      <c r="BY124" s="297"/>
      <c r="BZ124" s="297"/>
      <c r="CA124" s="297"/>
      <c r="CB124" s="297"/>
      <c r="CC124" s="297"/>
      <c r="CD124" s="297"/>
      <c r="CE124" s="297"/>
      <c r="CF124" s="297"/>
      <c r="CG124" s="297"/>
      <c r="CH124" s="297"/>
      <c r="CI124" s="297"/>
      <c r="CJ124" s="297"/>
      <c r="CK124" s="297"/>
      <c r="CL124" s="297"/>
      <c r="CM124" s="297"/>
      <c r="CN124" s="297"/>
      <c r="CO124" s="297"/>
      <c r="CP124" s="297"/>
      <c r="CQ124" s="297"/>
      <c r="CR124" s="297"/>
      <c r="CS124" s="297"/>
      <c r="CT124" s="297"/>
      <c r="CU124" s="297"/>
      <c r="CV124" s="297"/>
      <c r="CW124" s="297"/>
      <c r="CX124" s="297"/>
      <c r="CY124" s="297"/>
      <c r="CZ124" s="297"/>
      <c r="DA124" s="297"/>
      <c r="DB124" s="297"/>
      <c r="DC124" s="297"/>
      <c r="DD124" s="297"/>
      <c r="DE124" s="297"/>
      <c r="DF124" s="297"/>
      <c r="DG124" s="297"/>
      <c r="DH124" s="297"/>
      <c r="DI124" s="297"/>
      <c r="DJ124" s="297"/>
      <c r="DK124" s="297"/>
      <c r="DL124" s="297"/>
      <c r="DM124" s="297"/>
      <c r="DN124" s="297"/>
      <c r="DO124" s="297"/>
      <c r="DP124" s="297"/>
      <c r="DQ124" s="297"/>
      <c r="DR124" s="297"/>
      <c r="DS124" s="297"/>
      <c r="DT124" s="297"/>
      <c r="DU124" s="297"/>
      <c r="DV124" s="297"/>
      <c r="DW124" s="297"/>
      <c r="DX124" s="297"/>
      <c r="DY124" s="297"/>
      <c r="DZ124" s="297"/>
      <c r="EA124" s="297"/>
      <c r="EB124" s="297"/>
      <c r="EC124" s="297"/>
      <c r="ED124" s="297"/>
      <c r="EE124" s="297"/>
      <c r="EF124" s="298"/>
      <c r="EG124" s="332" t="s">
        <v>6</v>
      </c>
      <c r="EH124" s="300"/>
      <c r="EI124" s="300"/>
      <c r="EJ124" s="300"/>
      <c r="EK124" s="300"/>
      <c r="EL124" s="300"/>
      <c r="EM124" s="300"/>
      <c r="EN124" s="300"/>
      <c r="EO124" s="300"/>
      <c r="EP124" s="301"/>
    </row>
    <row r="125" spans="1:148" ht="16" x14ac:dyDescent="0.2">
      <c r="A125" s="302"/>
      <c r="B125" s="290"/>
      <c r="C125" s="290"/>
      <c r="D125" s="290"/>
      <c r="E125" s="290"/>
      <c r="F125" s="290"/>
      <c r="G125" s="290"/>
      <c r="H125" s="290"/>
      <c r="I125" s="299" t="s">
        <v>110</v>
      </c>
      <c r="J125" s="300"/>
      <c r="K125" s="300"/>
      <c r="L125" s="300"/>
      <c r="M125" s="300"/>
      <c r="N125" s="300"/>
      <c r="O125" s="300"/>
      <c r="P125" s="300"/>
      <c r="Q125" s="300"/>
      <c r="R125" s="300"/>
      <c r="S125" s="300"/>
      <c r="T125" s="300"/>
      <c r="U125" s="300"/>
      <c r="V125" s="300"/>
      <c r="W125" s="300"/>
      <c r="X125" s="300"/>
      <c r="Y125" s="300"/>
      <c r="Z125" s="300"/>
      <c r="AA125" s="300"/>
      <c r="AB125" s="300"/>
      <c r="AC125" s="300"/>
      <c r="AD125" s="300"/>
      <c r="AE125" s="300"/>
      <c r="AF125" s="300"/>
      <c r="AG125" s="300"/>
      <c r="AH125" s="300"/>
      <c r="AI125" s="300"/>
      <c r="AJ125" s="300"/>
      <c r="AK125" s="300"/>
      <c r="AL125" s="300"/>
      <c r="AM125" s="300"/>
      <c r="AN125" s="300"/>
      <c r="AO125" s="300"/>
      <c r="AP125" s="300"/>
      <c r="AQ125" s="300"/>
      <c r="AR125" s="300"/>
      <c r="AS125" s="300"/>
      <c r="AT125" s="301"/>
      <c r="AU125" s="299" t="s">
        <v>111</v>
      </c>
      <c r="AV125" s="300"/>
      <c r="AW125" s="300"/>
      <c r="AX125" s="300"/>
      <c r="AY125" s="300"/>
      <c r="AZ125" s="300"/>
      <c r="BA125" s="300"/>
      <c r="BB125" s="300"/>
      <c r="BC125" s="300"/>
      <c r="BD125" s="300"/>
      <c r="BE125" s="300"/>
      <c r="BF125" s="301"/>
      <c r="BG125" s="310" t="s">
        <v>53</v>
      </c>
      <c r="BH125" s="297"/>
      <c r="BI125" s="297"/>
      <c r="BJ125" s="297"/>
      <c r="BK125" s="297"/>
      <c r="BL125" s="298"/>
      <c r="BM125" s="351">
        <v>0</v>
      </c>
      <c r="BN125" s="297"/>
      <c r="BO125" s="297"/>
      <c r="BP125" s="297"/>
      <c r="BQ125" s="297"/>
      <c r="BR125" s="297"/>
      <c r="BS125" s="297"/>
      <c r="BT125" s="297"/>
      <c r="BU125" s="297"/>
      <c r="BV125" s="297"/>
      <c r="BW125" s="298"/>
      <c r="BX125" s="351">
        <v>1</v>
      </c>
      <c r="BY125" s="297"/>
      <c r="BZ125" s="297"/>
      <c r="CA125" s="297"/>
      <c r="CB125" s="297"/>
      <c r="CC125" s="297"/>
      <c r="CD125" s="297"/>
      <c r="CE125" s="297"/>
      <c r="CF125" s="297"/>
      <c r="CG125" s="297"/>
      <c r="CH125" s="298"/>
      <c r="CI125" s="351">
        <v>0</v>
      </c>
      <c r="CJ125" s="297"/>
      <c r="CK125" s="297"/>
      <c r="CL125" s="297"/>
      <c r="CM125" s="297"/>
      <c r="CN125" s="297"/>
      <c r="CO125" s="297"/>
      <c r="CP125" s="297"/>
      <c r="CQ125" s="297"/>
      <c r="CR125" s="297"/>
      <c r="CS125" s="298"/>
      <c r="CT125" s="351">
        <v>0</v>
      </c>
      <c r="CU125" s="297"/>
      <c r="CV125" s="297"/>
      <c r="CW125" s="297"/>
      <c r="CX125" s="297"/>
      <c r="CY125" s="297"/>
      <c r="CZ125" s="297"/>
      <c r="DA125" s="297"/>
      <c r="DB125" s="297"/>
      <c r="DC125" s="297"/>
      <c r="DD125" s="297"/>
      <c r="DE125" s="297"/>
      <c r="DF125" s="297"/>
      <c r="DG125" s="297"/>
      <c r="DH125" s="297"/>
      <c r="DI125" s="297"/>
      <c r="DJ125" s="297"/>
      <c r="DK125" s="298"/>
      <c r="DL125" s="351">
        <v>0</v>
      </c>
      <c r="DM125" s="297"/>
      <c r="DN125" s="297"/>
      <c r="DO125" s="297"/>
      <c r="DP125" s="297"/>
      <c r="DQ125" s="297"/>
      <c r="DR125" s="297"/>
      <c r="DS125" s="297"/>
      <c r="DT125" s="297"/>
      <c r="DU125" s="297"/>
      <c r="DV125" s="297"/>
      <c r="DW125" s="298"/>
      <c r="DX125" s="351">
        <v>1</v>
      </c>
      <c r="DY125" s="297"/>
      <c r="DZ125" s="297"/>
      <c r="EA125" s="297"/>
      <c r="EB125" s="297"/>
      <c r="EC125" s="297"/>
      <c r="ED125" s="297"/>
      <c r="EE125" s="297"/>
      <c r="EF125" s="298"/>
      <c r="EG125" s="326"/>
      <c r="EH125" s="290"/>
      <c r="EI125" s="290"/>
      <c r="EJ125" s="290"/>
      <c r="EK125" s="290"/>
      <c r="EL125" s="290"/>
      <c r="EM125" s="290"/>
      <c r="EN125" s="290"/>
      <c r="EO125" s="290"/>
      <c r="EP125" s="303"/>
      <c r="ER125" s="155" t="s">
        <v>112</v>
      </c>
    </row>
    <row r="126" spans="1:148" x14ac:dyDescent="0.2">
      <c r="A126" s="302"/>
      <c r="B126" s="290"/>
      <c r="C126" s="290"/>
      <c r="D126" s="290"/>
      <c r="E126" s="290"/>
      <c r="F126" s="290"/>
      <c r="G126" s="290"/>
      <c r="H126" s="290"/>
      <c r="I126" s="302"/>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290"/>
      <c r="AM126" s="290"/>
      <c r="AN126" s="290"/>
      <c r="AO126" s="290"/>
      <c r="AP126" s="290"/>
      <c r="AQ126" s="290"/>
      <c r="AR126" s="290"/>
      <c r="AS126" s="290"/>
      <c r="AT126" s="303"/>
      <c r="AU126" s="302"/>
      <c r="AV126" s="290"/>
      <c r="AW126" s="290"/>
      <c r="AX126" s="290"/>
      <c r="AY126" s="290"/>
      <c r="AZ126" s="290"/>
      <c r="BA126" s="290"/>
      <c r="BB126" s="290"/>
      <c r="BC126" s="290"/>
      <c r="BD126" s="290"/>
      <c r="BE126" s="290"/>
      <c r="BF126" s="303"/>
      <c r="BG126" s="308" t="s">
        <v>54</v>
      </c>
      <c r="BH126" s="297"/>
      <c r="BI126" s="297"/>
      <c r="BJ126" s="297"/>
      <c r="BK126" s="297"/>
      <c r="BL126" s="298"/>
      <c r="BM126" s="352">
        <v>0</v>
      </c>
      <c r="BN126" s="297"/>
      <c r="BO126" s="297"/>
      <c r="BP126" s="297"/>
      <c r="BQ126" s="297"/>
      <c r="BR126" s="297"/>
      <c r="BS126" s="297"/>
      <c r="BT126" s="297"/>
      <c r="BU126" s="297"/>
      <c r="BV126" s="297"/>
      <c r="BW126" s="298"/>
      <c r="BX126" s="352">
        <v>1</v>
      </c>
      <c r="BY126" s="297"/>
      <c r="BZ126" s="297"/>
      <c r="CA126" s="297"/>
      <c r="CB126" s="297"/>
      <c r="CC126" s="297"/>
      <c r="CD126" s="297"/>
      <c r="CE126" s="297"/>
      <c r="CF126" s="297"/>
      <c r="CG126" s="297"/>
      <c r="CH126" s="298"/>
      <c r="CI126" s="352">
        <v>0</v>
      </c>
      <c r="CJ126" s="297"/>
      <c r="CK126" s="297"/>
      <c r="CL126" s="297"/>
      <c r="CM126" s="297"/>
      <c r="CN126" s="297"/>
      <c r="CO126" s="297"/>
      <c r="CP126" s="297"/>
      <c r="CQ126" s="297"/>
      <c r="CR126" s="297"/>
      <c r="CS126" s="298"/>
      <c r="CT126" s="352">
        <v>0</v>
      </c>
      <c r="CU126" s="297"/>
      <c r="CV126" s="297"/>
      <c r="CW126" s="297"/>
      <c r="CX126" s="297"/>
      <c r="CY126" s="297"/>
      <c r="CZ126" s="297"/>
      <c r="DA126" s="297"/>
      <c r="DB126" s="297"/>
      <c r="DC126" s="297"/>
      <c r="DD126" s="297"/>
      <c r="DE126" s="297"/>
      <c r="DF126" s="297"/>
      <c r="DG126" s="297"/>
      <c r="DH126" s="297"/>
      <c r="DI126" s="297"/>
      <c r="DJ126" s="297"/>
      <c r="DK126" s="298"/>
      <c r="DL126" s="352">
        <v>0</v>
      </c>
      <c r="DM126" s="297"/>
      <c r="DN126" s="297"/>
      <c r="DO126" s="297"/>
      <c r="DP126" s="297"/>
      <c r="DQ126" s="297"/>
      <c r="DR126" s="297"/>
      <c r="DS126" s="297"/>
      <c r="DT126" s="297"/>
      <c r="DU126" s="297"/>
      <c r="DV126" s="297"/>
      <c r="DW126" s="298"/>
      <c r="DX126" s="352">
        <v>1</v>
      </c>
      <c r="DY126" s="297"/>
      <c r="DZ126" s="297"/>
      <c r="EA126" s="297"/>
      <c r="EB126" s="297"/>
      <c r="EC126" s="297"/>
      <c r="ED126" s="297"/>
      <c r="EE126" s="297"/>
      <c r="EF126" s="298"/>
      <c r="EG126" s="326"/>
      <c r="EH126" s="290"/>
      <c r="EI126" s="290"/>
      <c r="EJ126" s="290"/>
      <c r="EK126" s="290"/>
      <c r="EL126" s="290"/>
      <c r="EM126" s="290"/>
      <c r="EN126" s="290"/>
      <c r="EO126" s="290"/>
      <c r="EP126" s="303"/>
    </row>
    <row r="127" spans="1:148" x14ac:dyDescent="0.2">
      <c r="A127" s="302"/>
      <c r="B127" s="290"/>
      <c r="C127" s="290"/>
      <c r="D127" s="290"/>
      <c r="E127" s="290"/>
      <c r="F127" s="290"/>
      <c r="G127" s="290"/>
      <c r="H127" s="290"/>
      <c r="I127" s="304"/>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5"/>
      <c r="AK127" s="305"/>
      <c r="AL127" s="305"/>
      <c r="AM127" s="305"/>
      <c r="AN127" s="305"/>
      <c r="AO127" s="305"/>
      <c r="AP127" s="305"/>
      <c r="AQ127" s="305"/>
      <c r="AR127" s="305"/>
      <c r="AS127" s="305"/>
      <c r="AT127" s="306"/>
      <c r="AU127" s="304"/>
      <c r="AV127" s="305"/>
      <c r="AW127" s="305"/>
      <c r="AX127" s="305"/>
      <c r="AY127" s="305"/>
      <c r="AZ127" s="305"/>
      <c r="BA127" s="305"/>
      <c r="BB127" s="305"/>
      <c r="BC127" s="305"/>
      <c r="BD127" s="305"/>
      <c r="BE127" s="305"/>
      <c r="BF127" s="306"/>
      <c r="BG127" s="292" t="s">
        <v>55</v>
      </c>
      <c r="BH127" s="297"/>
      <c r="BI127" s="297"/>
      <c r="BJ127" s="297"/>
      <c r="BK127" s="297"/>
      <c r="BL127" s="298"/>
      <c r="BM127" s="350">
        <v>0</v>
      </c>
      <c r="BN127" s="297"/>
      <c r="BO127" s="297"/>
      <c r="BP127" s="297"/>
      <c r="BQ127" s="297"/>
      <c r="BR127" s="297"/>
      <c r="BS127" s="297"/>
      <c r="BT127" s="297"/>
      <c r="BU127" s="297"/>
      <c r="BV127" s="297"/>
      <c r="BW127" s="298"/>
      <c r="BX127" s="295"/>
      <c r="BY127" s="297"/>
      <c r="BZ127" s="297"/>
      <c r="CA127" s="297"/>
      <c r="CB127" s="297"/>
      <c r="CC127" s="297"/>
      <c r="CD127" s="297"/>
      <c r="CE127" s="297"/>
      <c r="CF127" s="297"/>
      <c r="CG127" s="297"/>
      <c r="CH127" s="298"/>
      <c r="CI127" s="295"/>
      <c r="CJ127" s="297"/>
      <c r="CK127" s="297"/>
      <c r="CL127" s="297"/>
      <c r="CM127" s="297"/>
      <c r="CN127" s="297"/>
      <c r="CO127" s="297"/>
      <c r="CP127" s="297"/>
      <c r="CQ127" s="297"/>
      <c r="CR127" s="297"/>
      <c r="CS127" s="298"/>
      <c r="CT127" s="295"/>
      <c r="CU127" s="297"/>
      <c r="CV127" s="297"/>
      <c r="CW127" s="297"/>
      <c r="CX127" s="297"/>
      <c r="CY127" s="297"/>
      <c r="CZ127" s="297"/>
      <c r="DA127" s="297"/>
      <c r="DB127" s="297"/>
      <c r="DC127" s="297"/>
      <c r="DD127" s="297"/>
      <c r="DE127" s="297"/>
      <c r="DF127" s="297"/>
      <c r="DG127" s="297"/>
      <c r="DH127" s="297"/>
      <c r="DI127" s="297"/>
      <c r="DJ127" s="297"/>
      <c r="DK127" s="298"/>
      <c r="DL127" s="295"/>
      <c r="DM127" s="297"/>
      <c r="DN127" s="297"/>
      <c r="DO127" s="297"/>
      <c r="DP127" s="297"/>
      <c r="DQ127" s="297"/>
      <c r="DR127" s="297"/>
      <c r="DS127" s="297"/>
      <c r="DT127" s="297"/>
      <c r="DU127" s="297"/>
      <c r="DV127" s="297"/>
      <c r="DW127" s="298"/>
      <c r="DX127" s="350">
        <v>0</v>
      </c>
      <c r="DY127" s="297"/>
      <c r="DZ127" s="297"/>
      <c r="EA127" s="297"/>
      <c r="EB127" s="297"/>
      <c r="EC127" s="297"/>
      <c r="ED127" s="297"/>
      <c r="EE127" s="297"/>
      <c r="EF127" s="298"/>
      <c r="EG127" s="327"/>
      <c r="EH127" s="305"/>
      <c r="EI127" s="305"/>
      <c r="EJ127" s="305"/>
      <c r="EK127" s="305"/>
      <c r="EL127" s="305"/>
      <c r="EM127" s="305"/>
      <c r="EN127" s="305"/>
      <c r="EO127" s="305"/>
      <c r="EP127" s="306"/>
    </row>
    <row r="128" spans="1:148" ht="18" customHeight="1" x14ac:dyDescent="0.2">
      <c r="A128" s="299" t="s">
        <v>113</v>
      </c>
      <c r="B128" s="300"/>
      <c r="C128" s="300"/>
      <c r="D128" s="300"/>
      <c r="E128" s="300"/>
      <c r="F128" s="300"/>
      <c r="G128" s="300"/>
      <c r="H128" s="300"/>
      <c r="I128" s="300"/>
      <c r="J128" s="300"/>
      <c r="K128" s="300"/>
      <c r="L128" s="300"/>
      <c r="M128" s="300"/>
      <c r="N128" s="300"/>
      <c r="O128" s="300"/>
      <c r="P128" s="300"/>
      <c r="Q128" s="300"/>
      <c r="R128" s="300"/>
      <c r="S128" s="300"/>
      <c r="T128" s="300"/>
      <c r="U128" s="300"/>
      <c r="V128" s="300"/>
      <c r="W128" s="300"/>
      <c r="X128" s="300"/>
      <c r="Y128" s="300"/>
      <c r="Z128" s="300"/>
      <c r="AA128" s="300"/>
      <c r="AB128" s="300"/>
      <c r="AC128" s="301"/>
      <c r="AD128" s="353"/>
      <c r="AE128" s="354"/>
      <c r="AF128" s="354"/>
      <c r="AG128" s="354"/>
      <c r="AH128" s="354"/>
      <c r="AI128" s="354"/>
      <c r="AJ128" s="354"/>
      <c r="AK128" s="354"/>
      <c r="AL128" s="354"/>
      <c r="AM128" s="354"/>
      <c r="AN128" s="354"/>
      <c r="AO128" s="354"/>
      <c r="AP128" s="355"/>
      <c r="AR128" s="358" t="s">
        <v>97</v>
      </c>
      <c r="AS128" s="300"/>
      <c r="AT128" s="300"/>
      <c r="AU128" s="300"/>
      <c r="AV128" s="300"/>
      <c r="AW128" s="300"/>
      <c r="AX128" s="300"/>
      <c r="AY128" s="300"/>
      <c r="AZ128" s="300"/>
      <c r="BA128" s="301"/>
      <c r="BB128" s="310" t="s">
        <v>53</v>
      </c>
      <c r="BC128" s="297"/>
      <c r="BD128" s="297"/>
      <c r="BE128" s="297"/>
      <c r="BF128" s="297"/>
      <c r="BG128" s="297"/>
      <c r="BH128" s="297"/>
      <c r="BI128" s="298"/>
      <c r="BJ128" s="351">
        <v>0</v>
      </c>
      <c r="BK128" s="297"/>
      <c r="BL128" s="297"/>
      <c r="BM128" s="297"/>
      <c r="BN128" s="297"/>
      <c r="BO128" s="297"/>
      <c r="BP128" s="297"/>
      <c r="BQ128" s="297"/>
      <c r="BR128" s="297"/>
      <c r="BS128" s="297"/>
      <c r="BT128" s="297"/>
      <c r="BU128" s="298"/>
      <c r="BV128" s="351">
        <v>0</v>
      </c>
      <c r="BW128" s="297"/>
      <c r="BX128" s="297"/>
      <c r="BY128" s="297"/>
      <c r="BZ128" s="297"/>
      <c r="CA128" s="297"/>
      <c r="CB128" s="297"/>
      <c r="CC128" s="297"/>
      <c r="CD128" s="298"/>
      <c r="CE128" s="351">
        <v>0</v>
      </c>
      <c r="CF128" s="297"/>
      <c r="CG128" s="297"/>
      <c r="CH128" s="297"/>
      <c r="CI128" s="297"/>
      <c r="CJ128" s="297"/>
      <c r="CK128" s="297"/>
      <c r="CL128" s="297"/>
      <c r="CM128" s="297"/>
      <c r="CN128" s="297"/>
      <c r="CO128" s="297"/>
      <c r="CP128" s="298"/>
      <c r="CQ128" s="351">
        <v>0</v>
      </c>
      <c r="CR128" s="297"/>
      <c r="CS128" s="297"/>
      <c r="CT128" s="297"/>
      <c r="CU128" s="297"/>
      <c r="CV128" s="297"/>
      <c r="CW128" s="297"/>
      <c r="CX128" s="297"/>
      <c r="CY128" s="297"/>
      <c r="CZ128" s="297"/>
      <c r="DA128" s="297"/>
      <c r="DB128" s="297"/>
      <c r="DC128" s="297"/>
      <c r="DD128" s="297"/>
      <c r="DE128" s="297"/>
      <c r="DF128" s="297"/>
      <c r="DG128" s="297"/>
      <c r="DH128" s="297"/>
      <c r="DI128" s="298"/>
      <c r="DJ128" s="351">
        <v>1</v>
      </c>
      <c r="DK128" s="297"/>
      <c r="DL128" s="297"/>
      <c r="DM128" s="297"/>
      <c r="DN128" s="297"/>
      <c r="DO128" s="297"/>
      <c r="DP128" s="297"/>
      <c r="DQ128" s="297"/>
      <c r="DR128" s="297"/>
      <c r="DS128" s="297"/>
      <c r="DT128" s="297"/>
      <c r="DU128" s="298"/>
      <c r="DV128" s="351">
        <v>1</v>
      </c>
      <c r="DW128" s="297"/>
      <c r="DX128" s="297"/>
      <c r="DY128" s="297"/>
      <c r="DZ128" s="297"/>
      <c r="EA128" s="297"/>
      <c r="EB128" s="297"/>
      <c r="EC128" s="297"/>
      <c r="ED128" s="298"/>
      <c r="EE128" s="161"/>
      <c r="EF128" s="162"/>
      <c r="EG128" s="332" t="s">
        <v>114</v>
      </c>
      <c r="EH128" s="300"/>
      <c r="EI128" s="300"/>
      <c r="EJ128" s="300"/>
      <c r="EK128" s="300"/>
      <c r="EL128" s="300"/>
      <c r="EM128" s="300"/>
      <c r="EN128" s="300"/>
      <c r="EO128" s="300"/>
      <c r="EP128" s="301"/>
    </row>
    <row r="129" spans="1:148" ht="14.5" customHeight="1" x14ac:dyDescent="0.2">
      <c r="A129" s="302"/>
      <c r="B129" s="290"/>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290"/>
      <c r="Z129" s="290"/>
      <c r="AA129" s="290"/>
      <c r="AB129" s="290"/>
      <c r="AC129" s="303"/>
      <c r="AD129" s="356"/>
      <c r="AE129" s="305"/>
      <c r="AF129" s="305"/>
      <c r="AG129" s="305"/>
      <c r="AH129" s="305"/>
      <c r="AI129" s="305"/>
      <c r="AJ129" s="305"/>
      <c r="AK129" s="305"/>
      <c r="AL129" s="305"/>
      <c r="AM129" s="305"/>
      <c r="AN129" s="305"/>
      <c r="AO129" s="305"/>
      <c r="AP129" s="357"/>
      <c r="AR129" s="302"/>
      <c r="AS129" s="290"/>
      <c r="AT129" s="290"/>
      <c r="AU129" s="290"/>
      <c r="AV129" s="290"/>
      <c r="AW129" s="290"/>
      <c r="AX129" s="290"/>
      <c r="AY129" s="290"/>
      <c r="AZ129" s="290"/>
      <c r="BA129" s="303"/>
      <c r="BB129" s="308" t="s">
        <v>54</v>
      </c>
      <c r="BC129" s="300"/>
      <c r="BD129" s="300"/>
      <c r="BE129" s="300"/>
      <c r="BF129" s="300"/>
      <c r="BG129" s="300"/>
      <c r="BH129" s="300"/>
      <c r="BI129" s="301"/>
      <c r="BJ129" s="352">
        <v>0</v>
      </c>
      <c r="BK129" s="300"/>
      <c r="BL129" s="300"/>
      <c r="BM129" s="300"/>
      <c r="BN129" s="300"/>
      <c r="BO129" s="300"/>
      <c r="BP129" s="300"/>
      <c r="BQ129" s="300"/>
      <c r="BR129" s="300"/>
      <c r="BS129" s="300"/>
      <c r="BT129" s="300"/>
      <c r="BU129" s="301"/>
      <c r="BV129" s="352">
        <v>0</v>
      </c>
      <c r="BW129" s="300"/>
      <c r="BX129" s="300"/>
      <c r="BY129" s="300"/>
      <c r="BZ129" s="300"/>
      <c r="CA129" s="300"/>
      <c r="CB129" s="300"/>
      <c r="CC129" s="300"/>
      <c r="CD129" s="301"/>
      <c r="CE129" s="352">
        <v>0</v>
      </c>
      <c r="CF129" s="300"/>
      <c r="CG129" s="300"/>
      <c r="CH129" s="300"/>
      <c r="CI129" s="300"/>
      <c r="CJ129" s="300"/>
      <c r="CK129" s="300"/>
      <c r="CL129" s="300"/>
      <c r="CM129" s="300"/>
      <c r="CN129" s="300"/>
      <c r="CO129" s="300"/>
      <c r="CP129" s="301"/>
      <c r="CQ129" s="352">
        <v>0</v>
      </c>
      <c r="CR129" s="300"/>
      <c r="CS129" s="300"/>
      <c r="CT129" s="300"/>
      <c r="CU129" s="300"/>
      <c r="CV129" s="300"/>
      <c r="CW129" s="300"/>
      <c r="CX129" s="300"/>
      <c r="CY129" s="300"/>
      <c r="CZ129" s="300"/>
      <c r="DA129" s="300"/>
      <c r="DB129" s="300"/>
      <c r="DC129" s="300"/>
      <c r="DD129" s="300"/>
      <c r="DE129" s="300"/>
      <c r="DF129" s="300"/>
      <c r="DG129" s="300"/>
      <c r="DH129" s="300"/>
      <c r="DI129" s="301"/>
      <c r="DJ129" s="352">
        <v>1</v>
      </c>
      <c r="DK129" s="300"/>
      <c r="DL129" s="300"/>
      <c r="DM129" s="300"/>
      <c r="DN129" s="300"/>
      <c r="DO129" s="300"/>
      <c r="DP129" s="300"/>
      <c r="DQ129" s="300"/>
      <c r="DR129" s="300"/>
      <c r="DS129" s="300"/>
      <c r="DT129" s="300"/>
      <c r="DU129" s="301"/>
      <c r="DV129" s="352">
        <v>1</v>
      </c>
      <c r="DW129" s="300"/>
      <c r="DX129" s="300"/>
      <c r="DY129" s="300"/>
      <c r="DZ129" s="300"/>
      <c r="EA129" s="300"/>
      <c r="EB129" s="300"/>
      <c r="EC129" s="300"/>
      <c r="ED129" s="301"/>
      <c r="EF129" s="163"/>
      <c r="EG129" s="326"/>
      <c r="EH129" s="290"/>
      <c r="EI129" s="290"/>
      <c r="EJ129" s="290"/>
      <c r="EK129" s="290"/>
      <c r="EL129" s="290"/>
      <c r="EM129" s="290"/>
      <c r="EN129" s="290"/>
      <c r="EO129" s="290"/>
      <c r="EP129" s="303"/>
    </row>
    <row r="130" spans="1:148" x14ac:dyDescent="0.2">
      <c r="A130" s="302"/>
      <c r="B130" s="290"/>
      <c r="C130" s="290"/>
      <c r="D130" s="290"/>
      <c r="E130" s="290"/>
      <c r="F130" s="290"/>
      <c r="G130" s="290"/>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303"/>
      <c r="AD130" s="156"/>
      <c r="AP130" s="157"/>
      <c r="AR130" s="302"/>
      <c r="AS130" s="290"/>
      <c r="AT130" s="290"/>
      <c r="AU130" s="290"/>
      <c r="AV130" s="290"/>
      <c r="AW130" s="290"/>
      <c r="AX130" s="290"/>
      <c r="AY130" s="290"/>
      <c r="AZ130" s="290"/>
      <c r="BA130" s="303"/>
      <c r="BB130" s="304"/>
      <c r="BC130" s="305"/>
      <c r="BD130" s="305"/>
      <c r="BE130" s="305"/>
      <c r="BF130" s="305"/>
      <c r="BG130" s="305"/>
      <c r="BH130" s="305"/>
      <c r="BI130" s="306"/>
      <c r="BJ130" s="304"/>
      <c r="BK130" s="305"/>
      <c r="BL130" s="305"/>
      <c r="BM130" s="305"/>
      <c r="BN130" s="305"/>
      <c r="BO130" s="305"/>
      <c r="BP130" s="305"/>
      <c r="BQ130" s="305"/>
      <c r="BR130" s="305"/>
      <c r="BS130" s="305"/>
      <c r="BT130" s="305"/>
      <c r="BU130" s="306"/>
      <c r="BV130" s="304"/>
      <c r="BW130" s="305"/>
      <c r="BX130" s="305"/>
      <c r="BY130" s="305"/>
      <c r="BZ130" s="305"/>
      <c r="CA130" s="305"/>
      <c r="CB130" s="305"/>
      <c r="CC130" s="305"/>
      <c r="CD130" s="306"/>
      <c r="CE130" s="304"/>
      <c r="CF130" s="305"/>
      <c r="CG130" s="305"/>
      <c r="CH130" s="305"/>
      <c r="CI130" s="305"/>
      <c r="CJ130" s="305"/>
      <c r="CK130" s="305"/>
      <c r="CL130" s="305"/>
      <c r="CM130" s="305"/>
      <c r="CN130" s="305"/>
      <c r="CO130" s="305"/>
      <c r="CP130" s="306"/>
      <c r="CQ130" s="304"/>
      <c r="CR130" s="305"/>
      <c r="CS130" s="305"/>
      <c r="CT130" s="305"/>
      <c r="CU130" s="305"/>
      <c r="CV130" s="305"/>
      <c r="CW130" s="305"/>
      <c r="CX130" s="305"/>
      <c r="CY130" s="305"/>
      <c r="CZ130" s="305"/>
      <c r="DA130" s="305"/>
      <c r="DB130" s="305"/>
      <c r="DC130" s="305"/>
      <c r="DD130" s="305"/>
      <c r="DE130" s="305"/>
      <c r="DF130" s="305"/>
      <c r="DG130" s="305"/>
      <c r="DH130" s="305"/>
      <c r="DI130" s="306"/>
      <c r="DJ130" s="304"/>
      <c r="DK130" s="305"/>
      <c r="DL130" s="305"/>
      <c r="DM130" s="305"/>
      <c r="DN130" s="305"/>
      <c r="DO130" s="305"/>
      <c r="DP130" s="305"/>
      <c r="DQ130" s="305"/>
      <c r="DR130" s="305"/>
      <c r="DS130" s="305"/>
      <c r="DT130" s="305"/>
      <c r="DU130" s="306"/>
      <c r="DV130" s="304"/>
      <c r="DW130" s="305"/>
      <c r="DX130" s="305"/>
      <c r="DY130" s="305"/>
      <c r="DZ130" s="305"/>
      <c r="EA130" s="305"/>
      <c r="EB130" s="305"/>
      <c r="EC130" s="305"/>
      <c r="ED130" s="306"/>
      <c r="EF130" s="163"/>
      <c r="EG130" s="326"/>
      <c r="EH130" s="290"/>
      <c r="EI130" s="290"/>
      <c r="EJ130" s="290"/>
      <c r="EK130" s="290"/>
      <c r="EL130" s="290"/>
      <c r="EM130" s="290"/>
      <c r="EN130" s="290"/>
      <c r="EO130" s="290"/>
      <c r="EP130" s="303"/>
    </row>
    <row r="131" spans="1:148" x14ac:dyDescent="0.2">
      <c r="A131" s="304"/>
      <c r="B131" s="305"/>
      <c r="C131" s="305"/>
      <c r="D131" s="305"/>
      <c r="E131" s="305"/>
      <c r="F131" s="305"/>
      <c r="G131" s="305"/>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6"/>
      <c r="AD131" s="158"/>
      <c r="AE131" s="159"/>
      <c r="AF131" s="159"/>
      <c r="AG131" s="159"/>
      <c r="AH131" s="159"/>
      <c r="AI131" s="159"/>
      <c r="AJ131" s="159"/>
      <c r="AK131" s="159"/>
      <c r="AL131" s="159"/>
      <c r="AM131" s="159"/>
      <c r="AN131" s="159"/>
      <c r="AO131" s="159"/>
      <c r="AP131" s="160"/>
      <c r="AR131" s="304"/>
      <c r="AS131" s="305"/>
      <c r="AT131" s="305"/>
      <c r="AU131" s="305"/>
      <c r="AV131" s="305"/>
      <c r="AW131" s="305"/>
      <c r="AX131" s="305"/>
      <c r="AY131" s="305"/>
      <c r="AZ131" s="305"/>
      <c r="BA131" s="306"/>
      <c r="BB131" s="292" t="s">
        <v>55</v>
      </c>
      <c r="BC131" s="297"/>
      <c r="BD131" s="297"/>
      <c r="BE131" s="297"/>
      <c r="BF131" s="297"/>
      <c r="BG131" s="297"/>
      <c r="BH131" s="297"/>
      <c r="BI131" s="298"/>
      <c r="BJ131" s="350">
        <v>0</v>
      </c>
      <c r="BK131" s="297"/>
      <c r="BL131" s="297"/>
      <c r="BM131" s="297"/>
      <c r="BN131" s="297"/>
      <c r="BO131" s="297"/>
      <c r="BP131" s="297"/>
      <c r="BQ131" s="297"/>
      <c r="BR131" s="297"/>
      <c r="BS131" s="297"/>
      <c r="BT131" s="297"/>
      <c r="BU131" s="298"/>
      <c r="BV131" s="295"/>
      <c r="BW131" s="297"/>
      <c r="BX131" s="297"/>
      <c r="BY131" s="297"/>
      <c r="BZ131" s="297"/>
      <c r="CA131" s="297"/>
      <c r="CB131" s="297"/>
      <c r="CC131" s="297"/>
      <c r="CD131" s="298"/>
      <c r="CE131" s="295"/>
      <c r="CF131" s="297"/>
      <c r="CG131" s="297"/>
      <c r="CH131" s="297"/>
      <c r="CI131" s="297"/>
      <c r="CJ131" s="297"/>
      <c r="CK131" s="297"/>
      <c r="CL131" s="297"/>
      <c r="CM131" s="297"/>
      <c r="CN131" s="297"/>
      <c r="CO131" s="297"/>
      <c r="CP131" s="298"/>
      <c r="CQ131" s="295"/>
      <c r="CR131" s="297"/>
      <c r="CS131" s="297"/>
      <c r="CT131" s="297"/>
      <c r="CU131" s="297"/>
      <c r="CV131" s="297"/>
      <c r="CW131" s="297"/>
      <c r="CX131" s="297"/>
      <c r="CY131" s="297"/>
      <c r="CZ131" s="297"/>
      <c r="DA131" s="297"/>
      <c r="DB131" s="297"/>
      <c r="DC131" s="297"/>
      <c r="DD131" s="297"/>
      <c r="DE131" s="297"/>
      <c r="DF131" s="297"/>
      <c r="DG131" s="297"/>
      <c r="DH131" s="297"/>
      <c r="DI131" s="298"/>
      <c r="DJ131" s="295"/>
      <c r="DK131" s="297"/>
      <c r="DL131" s="297"/>
      <c r="DM131" s="297"/>
      <c r="DN131" s="297"/>
      <c r="DO131" s="297"/>
      <c r="DP131" s="297"/>
      <c r="DQ131" s="297"/>
      <c r="DR131" s="297"/>
      <c r="DS131" s="297"/>
      <c r="DT131" s="297"/>
      <c r="DU131" s="298"/>
      <c r="DV131" s="350">
        <v>0</v>
      </c>
      <c r="DW131" s="297"/>
      <c r="DX131" s="297"/>
      <c r="DY131" s="297"/>
      <c r="DZ131" s="297"/>
      <c r="EA131" s="297"/>
      <c r="EB131" s="297"/>
      <c r="EC131" s="297"/>
      <c r="ED131" s="298"/>
      <c r="EE131" s="164"/>
      <c r="EF131" s="165"/>
      <c r="EG131" s="327"/>
      <c r="EH131" s="305"/>
      <c r="EI131" s="305"/>
      <c r="EJ131" s="305"/>
      <c r="EK131" s="305"/>
      <c r="EL131" s="305"/>
      <c r="EM131" s="305"/>
      <c r="EN131" s="305"/>
      <c r="EO131" s="305"/>
      <c r="EP131" s="306"/>
    </row>
    <row r="132" spans="1:148" x14ac:dyDescent="0.2">
      <c r="A132" s="359" t="s">
        <v>6</v>
      </c>
      <c r="B132" s="290"/>
      <c r="C132" s="290"/>
      <c r="D132" s="290"/>
      <c r="E132" s="290"/>
      <c r="F132" s="290"/>
      <c r="G132" s="290"/>
      <c r="H132" s="290"/>
      <c r="I132" s="360" t="s">
        <v>91</v>
      </c>
      <c r="J132" s="297"/>
      <c r="K132" s="297"/>
      <c r="L132" s="297"/>
      <c r="M132" s="297"/>
      <c r="N132" s="297"/>
      <c r="O132" s="297"/>
      <c r="P132" s="297"/>
      <c r="Q132" s="297"/>
      <c r="R132" s="297"/>
      <c r="S132" s="297"/>
      <c r="T132" s="297"/>
      <c r="U132" s="297"/>
      <c r="V132" s="297"/>
      <c r="W132" s="297"/>
      <c r="X132" s="297"/>
      <c r="Y132" s="297"/>
      <c r="Z132" s="297"/>
      <c r="AA132" s="297"/>
      <c r="AB132" s="297"/>
      <c r="AC132" s="297"/>
      <c r="AD132" s="297"/>
      <c r="AE132" s="297"/>
      <c r="AF132" s="297"/>
      <c r="AG132" s="297"/>
      <c r="AH132" s="297"/>
      <c r="AI132" s="297"/>
      <c r="AJ132" s="297"/>
      <c r="AK132" s="297"/>
      <c r="AL132" s="297"/>
      <c r="AM132" s="297"/>
      <c r="AN132" s="297"/>
      <c r="AO132" s="297"/>
      <c r="AP132" s="297"/>
      <c r="AQ132" s="297"/>
      <c r="AR132" s="297"/>
      <c r="AS132" s="297"/>
      <c r="AT132" s="297"/>
      <c r="AU132" s="297"/>
      <c r="AV132" s="297"/>
      <c r="AW132" s="297"/>
      <c r="AX132" s="297"/>
      <c r="AY132" s="297"/>
      <c r="AZ132" s="297"/>
      <c r="BA132" s="297"/>
      <c r="BB132" s="297"/>
      <c r="BC132" s="297"/>
      <c r="BD132" s="297"/>
      <c r="BE132" s="297"/>
      <c r="BF132" s="298"/>
      <c r="BG132" s="361" t="s">
        <v>6</v>
      </c>
      <c r="BH132" s="297"/>
      <c r="BI132" s="297"/>
      <c r="BJ132" s="297"/>
      <c r="BK132" s="297"/>
      <c r="BL132" s="297"/>
      <c r="BM132" s="297"/>
      <c r="BN132" s="297"/>
      <c r="BO132" s="297"/>
      <c r="BP132" s="297"/>
      <c r="BQ132" s="297"/>
      <c r="BR132" s="297"/>
      <c r="BS132" s="297"/>
      <c r="BT132" s="297"/>
      <c r="BU132" s="297"/>
      <c r="BV132" s="297"/>
      <c r="BW132" s="297"/>
      <c r="BX132" s="297"/>
      <c r="BY132" s="297"/>
      <c r="BZ132" s="297"/>
      <c r="CA132" s="297"/>
      <c r="CB132" s="297"/>
      <c r="CC132" s="297"/>
      <c r="CD132" s="297"/>
      <c r="CE132" s="297"/>
      <c r="CF132" s="297"/>
      <c r="CG132" s="297"/>
      <c r="CH132" s="297"/>
      <c r="CI132" s="297"/>
      <c r="CJ132" s="297"/>
      <c r="CK132" s="297"/>
      <c r="CL132" s="297"/>
      <c r="CM132" s="297"/>
      <c r="CN132" s="297"/>
      <c r="CO132" s="297"/>
      <c r="CP132" s="297"/>
      <c r="CQ132" s="297"/>
      <c r="CR132" s="297"/>
      <c r="CS132" s="297"/>
      <c r="CT132" s="297"/>
      <c r="CU132" s="297"/>
      <c r="CV132" s="297"/>
      <c r="CW132" s="297"/>
      <c r="CX132" s="297"/>
      <c r="CY132" s="297"/>
      <c r="CZ132" s="297"/>
      <c r="DA132" s="297"/>
      <c r="DB132" s="297"/>
      <c r="DC132" s="297"/>
      <c r="DD132" s="297"/>
      <c r="DE132" s="297"/>
      <c r="DF132" s="297"/>
      <c r="DG132" s="297"/>
      <c r="DH132" s="297"/>
      <c r="DI132" s="297"/>
      <c r="DJ132" s="297"/>
      <c r="DK132" s="297"/>
      <c r="DL132" s="297"/>
      <c r="DM132" s="297"/>
      <c r="DN132" s="297"/>
      <c r="DO132" s="297"/>
      <c r="DP132" s="297"/>
      <c r="DQ132" s="297"/>
      <c r="DR132" s="297"/>
      <c r="DS132" s="297"/>
      <c r="DT132" s="297"/>
      <c r="DU132" s="297"/>
      <c r="DV132" s="297"/>
      <c r="DW132" s="297"/>
      <c r="DX132" s="297"/>
      <c r="DY132" s="297"/>
      <c r="DZ132" s="297"/>
      <c r="EA132" s="297"/>
      <c r="EB132" s="297"/>
      <c r="EC132" s="297"/>
      <c r="ED132" s="297"/>
      <c r="EE132" s="297"/>
      <c r="EF132" s="298"/>
      <c r="EG132" s="332" t="s">
        <v>6</v>
      </c>
      <c r="EH132" s="300"/>
      <c r="EI132" s="300"/>
      <c r="EJ132" s="300"/>
      <c r="EK132" s="300"/>
      <c r="EL132" s="300"/>
      <c r="EM132" s="300"/>
      <c r="EN132" s="300"/>
      <c r="EO132" s="300"/>
      <c r="EP132" s="301"/>
    </row>
    <row r="133" spans="1:148" ht="16" x14ac:dyDescent="0.2">
      <c r="A133" s="302"/>
      <c r="B133" s="290"/>
      <c r="C133" s="290"/>
      <c r="D133" s="290"/>
      <c r="E133" s="290"/>
      <c r="F133" s="290"/>
      <c r="G133" s="290"/>
      <c r="H133" s="290"/>
      <c r="I133" s="299" t="s">
        <v>115</v>
      </c>
      <c r="J133" s="300"/>
      <c r="K133" s="300"/>
      <c r="L133" s="300"/>
      <c r="M133" s="300"/>
      <c r="N133" s="300"/>
      <c r="O133" s="300"/>
      <c r="P133" s="300"/>
      <c r="Q133" s="300"/>
      <c r="R133" s="300"/>
      <c r="S133" s="300"/>
      <c r="T133" s="300"/>
      <c r="U133" s="300"/>
      <c r="V133" s="300"/>
      <c r="W133" s="300"/>
      <c r="X133" s="300"/>
      <c r="Y133" s="300"/>
      <c r="Z133" s="300"/>
      <c r="AA133" s="300"/>
      <c r="AB133" s="300"/>
      <c r="AC133" s="300"/>
      <c r="AD133" s="300"/>
      <c r="AE133" s="300"/>
      <c r="AF133" s="300"/>
      <c r="AG133" s="300"/>
      <c r="AH133" s="300"/>
      <c r="AI133" s="300"/>
      <c r="AJ133" s="300"/>
      <c r="AK133" s="300"/>
      <c r="AL133" s="300"/>
      <c r="AM133" s="300"/>
      <c r="AN133" s="300"/>
      <c r="AO133" s="300"/>
      <c r="AP133" s="300"/>
      <c r="AQ133" s="300"/>
      <c r="AR133" s="300"/>
      <c r="AS133" s="300"/>
      <c r="AT133" s="301"/>
      <c r="AU133" s="299" t="s">
        <v>116</v>
      </c>
      <c r="AV133" s="300"/>
      <c r="AW133" s="300"/>
      <c r="AX133" s="300"/>
      <c r="AY133" s="300"/>
      <c r="AZ133" s="300"/>
      <c r="BA133" s="300"/>
      <c r="BB133" s="300"/>
      <c r="BC133" s="300"/>
      <c r="BD133" s="300"/>
      <c r="BE133" s="300"/>
      <c r="BF133" s="301"/>
      <c r="BG133" s="310" t="s">
        <v>53</v>
      </c>
      <c r="BH133" s="297"/>
      <c r="BI133" s="297"/>
      <c r="BJ133" s="297"/>
      <c r="BK133" s="297"/>
      <c r="BL133" s="298"/>
      <c r="BM133" s="351">
        <v>0</v>
      </c>
      <c r="BN133" s="297"/>
      <c r="BO133" s="297"/>
      <c r="BP133" s="297"/>
      <c r="BQ133" s="297"/>
      <c r="BR133" s="297"/>
      <c r="BS133" s="297"/>
      <c r="BT133" s="297"/>
      <c r="BU133" s="297"/>
      <c r="BV133" s="297"/>
      <c r="BW133" s="298"/>
      <c r="BX133" s="351">
        <v>1</v>
      </c>
      <c r="BY133" s="297"/>
      <c r="BZ133" s="297"/>
      <c r="CA133" s="297"/>
      <c r="CB133" s="297"/>
      <c r="CC133" s="297"/>
      <c r="CD133" s="297"/>
      <c r="CE133" s="297"/>
      <c r="CF133" s="297"/>
      <c r="CG133" s="297"/>
      <c r="CH133" s="298"/>
      <c r="CI133" s="351">
        <v>0</v>
      </c>
      <c r="CJ133" s="297"/>
      <c r="CK133" s="297"/>
      <c r="CL133" s="297"/>
      <c r="CM133" s="297"/>
      <c r="CN133" s="297"/>
      <c r="CO133" s="297"/>
      <c r="CP133" s="297"/>
      <c r="CQ133" s="297"/>
      <c r="CR133" s="297"/>
      <c r="CS133" s="298"/>
      <c r="CT133" s="351">
        <v>0</v>
      </c>
      <c r="CU133" s="297"/>
      <c r="CV133" s="297"/>
      <c r="CW133" s="297"/>
      <c r="CX133" s="297"/>
      <c r="CY133" s="297"/>
      <c r="CZ133" s="297"/>
      <c r="DA133" s="297"/>
      <c r="DB133" s="297"/>
      <c r="DC133" s="297"/>
      <c r="DD133" s="297"/>
      <c r="DE133" s="297"/>
      <c r="DF133" s="297"/>
      <c r="DG133" s="297"/>
      <c r="DH133" s="297"/>
      <c r="DI133" s="297"/>
      <c r="DJ133" s="297"/>
      <c r="DK133" s="298"/>
      <c r="DL133" s="351">
        <v>0</v>
      </c>
      <c r="DM133" s="297"/>
      <c r="DN133" s="297"/>
      <c r="DO133" s="297"/>
      <c r="DP133" s="297"/>
      <c r="DQ133" s="297"/>
      <c r="DR133" s="297"/>
      <c r="DS133" s="297"/>
      <c r="DT133" s="297"/>
      <c r="DU133" s="297"/>
      <c r="DV133" s="297"/>
      <c r="DW133" s="298"/>
      <c r="DX133" s="351">
        <v>1</v>
      </c>
      <c r="DY133" s="297"/>
      <c r="DZ133" s="297"/>
      <c r="EA133" s="297"/>
      <c r="EB133" s="297"/>
      <c r="EC133" s="297"/>
      <c r="ED133" s="297"/>
      <c r="EE133" s="297"/>
      <c r="EF133" s="298"/>
      <c r="EG133" s="326"/>
      <c r="EH133" s="290"/>
      <c r="EI133" s="290"/>
      <c r="EJ133" s="290"/>
      <c r="EK133" s="290"/>
      <c r="EL133" s="290"/>
      <c r="EM133" s="290"/>
      <c r="EN133" s="290"/>
      <c r="EO133" s="290"/>
      <c r="EP133" s="303"/>
      <c r="ER133" s="166" t="s">
        <v>117</v>
      </c>
    </row>
    <row r="134" spans="1:148" x14ac:dyDescent="0.2">
      <c r="A134" s="302"/>
      <c r="B134" s="290"/>
      <c r="C134" s="290"/>
      <c r="D134" s="290"/>
      <c r="E134" s="290"/>
      <c r="F134" s="290"/>
      <c r="G134" s="290"/>
      <c r="H134" s="290"/>
      <c r="I134" s="302"/>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303"/>
      <c r="AU134" s="302"/>
      <c r="AV134" s="290"/>
      <c r="AW134" s="290"/>
      <c r="AX134" s="290"/>
      <c r="AY134" s="290"/>
      <c r="AZ134" s="290"/>
      <c r="BA134" s="290"/>
      <c r="BB134" s="290"/>
      <c r="BC134" s="290"/>
      <c r="BD134" s="290"/>
      <c r="BE134" s="290"/>
      <c r="BF134" s="303"/>
      <c r="BG134" s="308" t="s">
        <v>54</v>
      </c>
      <c r="BH134" s="297"/>
      <c r="BI134" s="297"/>
      <c r="BJ134" s="297"/>
      <c r="BK134" s="297"/>
      <c r="BL134" s="298"/>
      <c r="BM134" s="352">
        <v>0</v>
      </c>
      <c r="BN134" s="297"/>
      <c r="BO134" s="297"/>
      <c r="BP134" s="297"/>
      <c r="BQ134" s="297"/>
      <c r="BR134" s="297"/>
      <c r="BS134" s="297"/>
      <c r="BT134" s="297"/>
      <c r="BU134" s="297"/>
      <c r="BV134" s="297"/>
      <c r="BW134" s="298"/>
      <c r="BX134" s="352">
        <v>1</v>
      </c>
      <c r="BY134" s="297"/>
      <c r="BZ134" s="297"/>
      <c r="CA134" s="297"/>
      <c r="CB134" s="297"/>
      <c r="CC134" s="297"/>
      <c r="CD134" s="297"/>
      <c r="CE134" s="297"/>
      <c r="CF134" s="297"/>
      <c r="CG134" s="297"/>
      <c r="CH134" s="298"/>
      <c r="CI134" s="352">
        <v>0</v>
      </c>
      <c r="CJ134" s="297"/>
      <c r="CK134" s="297"/>
      <c r="CL134" s="297"/>
      <c r="CM134" s="297"/>
      <c r="CN134" s="297"/>
      <c r="CO134" s="297"/>
      <c r="CP134" s="297"/>
      <c r="CQ134" s="297"/>
      <c r="CR134" s="297"/>
      <c r="CS134" s="298"/>
      <c r="CT134" s="352">
        <v>0</v>
      </c>
      <c r="CU134" s="297"/>
      <c r="CV134" s="297"/>
      <c r="CW134" s="297"/>
      <c r="CX134" s="297"/>
      <c r="CY134" s="297"/>
      <c r="CZ134" s="297"/>
      <c r="DA134" s="297"/>
      <c r="DB134" s="297"/>
      <c r="DC134" s="297"/>
      <c r="DD134" s="297"/>
      <c r="DE134" s="297"/>
      <c r="DF134" s="297"/>
      <c r="DG134" s="297"/>
      <c r="DH134" s="297"/>
      <c r="DI134" s="297"/>
      <c r="DJ134" s="297"/>
      <c r="DK134" s="298"/>
      <c r="DL134" s="352">
        <v>0</v>
      </c>
      <c r="DM134" s="297"/>
      <c r="DN134" s="297"/>
      <c r="DO134" s="297"/>
      <c r="DP134" s="297"/>
      <c r="DQ134" s="297"/>
      <c r="DR134" s="297"/>
      <c r="DS134" s="297"/>
      <c r="DT134" s="297"/>
      <c r="DU134" s="297"/>
      <c r="DV134" s="297"/>
      <c r="DW134" s="298"/>
      <c r="DX134" s="352">
        <v>1</v>
      </c>
      <c r="DY134" s="297"/>
      <c r="DZ134" s="297"/>
      <c r="EA134" s="297"/>
      <c r="EB134" s="297"/>
      <c r="EC134" s="297"/>
      <c r="ED134" s="297"/>
      <c r="EE134" s="297"/>
      <c r="EF134" s="298"/>
      <c r="EG134" s="326"/>
      <c r="EH134" s="290"/>
      <c r="EI134" s="290"/>
      <c r="EJ134" s="290"/>
      <c r="EK134" s="290"/>
      <c r="EL134" s="290"/>
      <c r="EM134" s="290"/>
      <c r="EN134" s="290"/>
      <c r="EO134" s="290"/>
      <c r="EP134" s="303"/>
    </row>
    <row r="135" spans="1:148" x14ac:dyDescent="0.2">
      <c r="A135" s="302"/>
      <c r="B135" s="290"/>
      <c r="C135" s="290"/>
      <c r="D135" s="290"/>
      <c r="E135" s="290"/>
      <c r="F135" s="290"/>
      <c r="G135" s="290"/>
      <c r="H135" s="290"/>
      <c r="I135" s="304"/>
      <c r="J135" s="305"/>
      <c r="K135" s="305"/>
      <c r="L135" s="305"/>
      <c r="M135" s="305"/>
      <c r="N135" s="305"/>
      <c r="O135" s="305"/>
      <c r="P135" s="305"/>
      <c r="Q135" s="305"/>
      <c r="R135" s="305"/>
      <c r="S135" s="305"/>
      <c r="T135" s="305"/>
      <c r="U135" s="305"/>
      <c r="V135" s="305"/>
      <c r="W135" s="305"/>
      <c r="X135" s="305"/>
      <c r="Y135" s="305"/>
      <c r="Z135" s="305"/>
      <c r="AA135" s="305"/>
      <c r="AB135" s="305"/>
      <c r="AC135" s="305"/>
      <c r="AD135" s="305"/>
      <c r="AE135" s="305"/>
      <c r="AF135" s="305"/>
      <c r="AG135" s="305"/>
      <c r="AH135" s="305"/>
      <c r="AI135" s="305"/>
      <c r="AJ135" s="305"/>
      <c r="AK135" s="305"/>
      <c r="AL135" s="305"/>
      <c r="AM135" s="305"/>
      <c r="AN135" s="305"/>
      <c r="AO135" s="305"/>
      <c r="AP135" s="305"/>
      <c r="AQ135" s="305"/>
      <c r="AR135" s="305"/>
      <c r="AS135" s="305"/>
      <c r="AT135" s="306"/>
      <c r="AU135" s="304"/>
      <c r="AV135" s="305"/>
      <c r="AW135" s="305"/>
      <c r="AX135" s="305"/>
      <c r="AY135" s="305"/>
      <c r="AZ135" s="305"/>
      <c r="BA135" s="305"/>
      <c r="BB135" s="305"/>
      <c r="BC135" s="305"/>
      <c r="BD135" s="305"/>
      <c r="BE135" s="305"/>
      <c r="BF135" s="306"/>
      <c r="BG135" s="292" t="s">
        <v>55</v>
      </c>
      <c r="BH135" s="297"/>
      <c r="BI135" s="297"/>
      <c r="BJ135" s="297"/>
      <c r="BK135" s="297"/>
      <c r="BL135" s="298"/>
      <c r="BM135" s="350">
        <v>0</v>
      </c>
      <c r="BN135" s="297"/>
      <c r="BO135" s="297"/>
      <c r="BP135" s="297"/>
      <c r="BQ135" s="297"/>
      <c r="BR135" s="297"/>
      <c r="BS135" s="297"/>
      <c r="BT135" s="297"/>
      <c r="BU135" s="297"/>
      <c r="BV135" s="297"/>
      <c r="BW135" s="298"/>
      <c r="BX135" s="295"/>
      <c r="BY135" s="297"/>
      <c r="BZ135" s="297"/>
      <c r="CA135" s="297"/>
      <c r="CB135" s="297"/>
      <c r="CC135" s="297"/>
      <c r="CD135" s="297"/>
      <c r="CE135" s="297"/>
      <c r="CF135" s="297"/>
      <c r="CG135" s="297"/>
      <c r="CH135" s="298"/>
      <c r="CI135" s="295"/>
      <c r="CJ135" s="297"/>
      <c r="CK135" s="297"/>
      <c r="CL135" s="297"/>
      <c r="CM135" s="297"/>
      <c r="CN135" s="297"/>
      <c r="CO135" s="297"/>
      <c r="CP135" s="297"/>
      <c r="CQ135" s="297"/>
      <c r="CR135" s="297"/>
      <c r="CS135" s="298"/>
      <c r="CT135" s="295"/>
      <c r="CU135" s="297"/>
      <c r="CV135" s="297"/>
      <c r="CW135" s="297"/>
      <c r="CX135" s="297"/>
      <c r="CY135" s="297"/>
      <c r="CZ135" s="297"/>
      <c r="DA135" s="297"/>
      <c r="DB135" s="297"/>
      <c r="DC135" s="297"/>
      <c r="DD135" s="297"/>
      <c r="DE135" s="297"/>
      <c r="DF135" s="297"/>
      <c r="DG135" s="297"/>
      <c r="DH135" s="297"/>
      <c r="DI135" s="297"/>
      <c r="DJ135" s="297"/>
      <c r="DK135" s="298"/>
      <c r="DL135" s="295"/>
      <c r="DM135" s="297"/>
      <c r="DN135" s="297"/>
      <c r="DO135" s="297"/>
      <c r="DP135" s="297"/>
      <c r="DQ135" s="297"/>
      <c r="DR135" s="297"/>
      <c r="DS135" s="297"/>
      <c r="DT135" s="297"/>
      <c r="DU135" s="297"/>
      <c r="DV135" s="297"/>
      <c r="DW135" s="298"/>
      <c r="DX135" s="350">
        <v>0</v>
      </c>
      <c r="DY135" s="297"/>
      <c r="DZ135" s="297"/>
      <c r="EA135" s="297"/>
      <c r="EB135" s="297"/>
      <c r="EC135" s="297"/>
      <c r="ED135" s="297"/>
      <c r="EE135" s="297"/>
      <c r="EF135" s="298"/>
      <c r="EG135" s="326"/>
      <c r="EH135" s="290"/>
      <c r="EI135" s="290"/>
      <c r="EJ135" s="290"/>
      <c r="EK135" s="290"/>
      <c r="EL135" s="290"/>
      <c r="EM135" s="290"/>
      <c r="EN135" s="290"/>
      <c r="EO135" s="290"/>
      <c r="EP135" s="303"/>
    </row>
    <row r="136" spans="1:148" ht="16" x14ac:dyDescent="0.2">
      <c r="A136" s="302"/>
      <c r="B136" s="290"/>
      <c r="C136" s="290"/>
      <c r="D136" s="290"/>
      <c r="E136" s="290"/>
      <c r="F136" s="290"/>
      <c r="G136" s="290"/>
      <c r="H136" s="290"/>
      <c r="I136" s="299" t="s">
        <v>118</v>
      </c>
      <c r="J136" s="300"/>
      <c r="K136" s="300"/>
      <c r="L136" s="300"/>
      <c r="M136" s="300"/>
      <c r="N136" s="300"/>
      <c r="O136" s="300"/>
      <c r="P136" s="300"/>
      <c r="Q136" s="300"/>
      <c r="R136" s="300"/>
      <c r="S136" s="300"/>
      <c r="T136" s="300"/>
      <c r="U136" s="300"/>
      <c r="V136" s="300"/>
      <c r="W136" s="300"/>
      <c r="X136" s="300"/>
      <c r="Y136" s="300"/>
      <c r="Z136" s="300"/>
      <c r="AA136" s="300"/>
      <c r="AB136" s="300"/>
      <c r="AC136" s="300"/>
      <c r="AD136" s="300"/>
      <c r="AE136" s="300"/>
      <c r="AF136" s="300"/>
      <c r="AG136" s="300"/>
      <c r="AH136" s="300"/>
      <c r="AI136" s="300"/>
      <c r="AJ136" s="300"/>
      <c r="AK136" s="300"/>
      <c r="AL136" s="300"/>
      <c r="AM136" s="300"/>
      <c r="AN136" s="300"/>
      <c r="AO136" s="300"/>
      <c r="AP136" s="300"/>
      <c r="AQ136" s="300"/>
      <c r="AR136" s="300"/>
      <c r="AS136" s="300"/>
      <c r="AT136" s="301"/>
      <c r="AU136" s="299" t="s">
        <v>119</v>
      </c>
      <c r="AV136" s="300"/>
      <c r="AW136" s="300"/>
      <c r="AX136" s="300"/>
      <c r="AY136" s="300"/>
      <c r="AZ136" s="300"/>
      <c r="BA136" s="300"/>
      <c r="BB136" s="300"/>
      <c r="BC136" s="300"/>
      <c r="BD136" s="300"/>
      <c r="BE136" s="300"/>
      <c r="BF136" s="301"/>
      <c r="BG136" s="310" t="s">
        <v>53</v>
      </c>
      <c r="BH136" s="297"/>
      <c r="BI136" s="297"/>
      <c r="BJ136" s="297"/>
      <c r="BK136" s="297"/>
      <c r="BL136" s="298"/>
      <c r="BM136" s="351">
        <v>0</v>
      </c>
      <c r="BN136" s="297"/>
      <c r="BO136" s="297"/>
      <c r="BP136" s="297"/>
      <c r="BQ136" s="297"/>
      <c r="BR136" s="297"/>
      <c r="BS136" s="297"/>
      <c r="BT136" s="297"/>
      <c r="BU136" s="297"/>
      <c r="BV136" s="297"/>
      <c r="BW136" s="298"/>
      <c r="BX136" s="351">
        <v>1</v>
      </c>
      <c r="BY136" s="297"/>
      <c r="BZ136" s="297"/>
      <c r="CA136" s="297"/>
      <c r="CB136" s="297"/>
      <c r="CC136" s="297"/>
      <c r="CD136" s="297"/>
      <c r="CE136" s="297"/>
      <c r="CF136" s="297"/>
      <c r="CG136" s="297"/>
      <c r="CH136" s="298"/>
      <c r="CI136" s="351">
        <v>0</v>
      </c>
      <c r="CJ136" s="297"/>
      <c r="CK136" s="297"/>
      <c r="CL136" s="297"/>
      <c r="CM136" s="297"/>
      <c r="CN136" s="297"/>
      <c r="CO136" s="297"/>
      <c r="CP136" s="297"/>
      <c r="CQ136" s="297"/>
      <c r="CR136" s="297"/>
      <c r="CS136" s="298"/>
      <c r="CT136" s="351">
        <v>0</v>
      </c>
      <c r="CU136" s="297"/>
      <c r="CV136" s="297"/>
      <c r="CW136" s="297"/>
      <c r="CX136" s="297"/>
      <c r="CY136" s="297"/>
      <c r="CZ136" s="297"/>
      <c r="DA136" s="297"/>
      <c r="DB136" s="297"/>
      <c r="DC136" s="297"/>
      <c r="DD136" s="297"/>
      <c r="DE136" s="297"/>
      <c r="DF136" s="297"/>
      <c r="DG136" s="297"/>
      <c r="DH136" s="297"/>
      <c r="DI136" s="297"/>
      <c r="DJ136" s="297"/>
      <c r="DK136" s="298"/>
      <c r="DL136" s="351">
        <v>0</v>
      </c>
      <c r="DM136" s="297"/>
      <c r="DN136" s="297"/>
      <c r="DO136" s="297"/>
      <c r="DP136" s="297"/>
      <c r="DQ136" s="297"/>
      <c r="DR136" s="297"/>
      <c r="DS136" s="297"/>
      <c r="DT136" s="297"/>
      <c r="DU136" s="297"/>
      <c r="DV136" s="297"/>
      <c r="DW136" s="298"/>
      <c r="DX136" s="351">
        <v>1</v>
      </c>
      <c r="DY136" s="297"/>
      <c r="DZ136" s="297"/>
      <c r="EA136" s="297"/>
      <c r="EB136" s="297"/>
      <c r="EC136" s="297"/>
      <c r="ED136" s="297"/>
      <c r="EE136" s="297"/>
      <c r="EF136" s="298"/>
      <c r="EG136" s="326"/>
      <c r="EH136" s="290"/>
      <c r="EI136" s="290"/>
      <c r="EJ136" s="290"/>
      <c r="EK136" s="290"/>
      <c r="EL136" s="290"/>
      <c r="EM136" s="290"/>
      <c r="EN136" s="290"/>
      <c r="EO136" s="290"/>
      <c r="EP136" s="303"/>
      <c r="ER136" s="155" t="s">
        <v>120</v>
      </c>
    </row>
    <row r="137" spans="1:148" x14ac:dyDescent="0.2">
      <c r="A137" s="302"/>
      <c r="B137" s="290"/>
      <c r="C137" s="290"/>
      <c r="D137" s="290"/>
      <c r="E137" s="290"/>
      <c r="F137" s="290"/>
      <c r="G137" s="290"/>
      <c r="H137" s="290"/>
      <c r="I137" s="302"/>
      <c r="J137" s="290"/>
      <c r="K137" s="290"/>
      <c r="L137" s="290"/>
      <c r="M137" s="290"/>
      <c r="N137" s="290"/>
      <c r="O137" s="290"/>
      <c r="P137" s="290"/>
      <c r="Q137" s="290"/>
      <c r="R137" s="290"/>
      <c r="S137" s="290"/>
      <c r="T137" s="290"/>
      <c r="U137" s="290"/>
      <c r="V137" s="290"/>
      <c r="W137" s="290"/>
      <c r="X137" s="290"/>
      <c r="Y137" s="290"/>
      <c r="Z137" s="290"/>
      <c r="AA137" s="290"/>
      <c r="AB137" s="290"/>
      <c r="AC137" s="290"/>
      <c r="AD137" s="290"/>
      <c r="AE137" s="290"/>
      <c r="AF137" s="290"/>
      <c r="AG137" s="290"/>
      <c r="AH137" s="290"/>
      <c r="AI137" s="290"/>
      <c r="AJ137" s="290"/>
      <c r="AK137" s="290"/>
      <c r="AL137" s="290"/>
      <c r="AM137" s="290"/>
      <c r="AN137" s="290"/>
      <c r="AO137" s="290"/>
      <c r="AP137" s="290"/>
      <c r="AQ137" s="290"/>
      <c r="AR137" s="290"/>
      <c r="AS137" s="290"/>
      <c r="AT137" s="303"/>
      <c r="AU137" s="302"/>
      <c r="AV137" s="290"/>
      <c r="AW137" s="290"/>
      <c r="AX137" s="290"/>
      <c r="AY137" s="290"/>
      <c r="AZ137" s="290"/>
      <c r="BA137" s="290"/>
      <c r="BB137" s="290"/>
      <c r="BC137" s="290"/>
      <c r="BD137" s="290"/>
      <c r="BE137" s="290"/>
      <c r="BF137" s="303"/>
      <c r="BG137" s="308" t="s">
        <v>54</v>
      </c>
      <c r="BH137" s="297"/>
      <c r="BI137" s="297"/>
      <c r="BJ137" s="297"/>
      <c r="BK137" s="297"/>
      <c r="BL137" s="298"/>
      <c r="BM137" s="352">
        <v>0</v>
      </c>
      <c r="BN137" s="297"/>
      <c r="BO137" s="297"/>
      <c r="BP137" s="297"/>
      <c r="BQ137" s="297"/>
      <c r="BR137" s="297"/>
      <c r="BS137" s="297"/>
      <c r="BT137" s="297"/>
      <c r="BU137" s="297"/>
      <c r="BV137" s="297"/>
      <c r="BW137" s="298"/>
      <c r="BX137" s="352">
        <v>1</v>
      </c>
      <c r="BY137" s="297"/>
      <c r="BZ137" s="297"/>
      <c r="CA137" s="297"/>
      <c r="CB137" s="297"/>
      <c r="CC137" s="297"/>
      <c r="CD137" s="297"/>
      <c r="CE137" s="297"/>
      <c r="CF137" s="297"/>
      <c r="CG137" s="297"/>
      <c r="CH137" s="298"/>
      <c r="CI137" s="352">
        <v>0</v>
      </c>
      <c r="CJ137" s="297"/>
      <c r="CK137" s="297"/>
      <c r="CL137" s="297"/>
      <c r="CM137" s="297"/>
      <c r="CN137" s="297"/>
      <c r="CO137" s="297"/>
      <c r="CP137" s="297"/>
      <c r="CQ137" s="297"/>
      <c r="CR137" s="297"/>
      <c r="CS137" s="298"/>
      <c r="CT137" s="352">
        <v>0</v>
      </c>
      <c r="CU137" s="297"/>
      <c r="CV137" s="297"/>
      <c r="CW137" s="297"/>
      <c r="CX137" s="297"/>
      <c r="CY137" s="297"/>
      <c r="CZ137" s="297"/>
      <c r="DA137" s="297"/>
      <c r="DB137" s="297"/>
      <c r="DC137" s="297"/>
      <c r="DD137" s="297"/>
      <c r="DE137" s="297"/>
      <c r="DF137" s="297"/>
      <c r="DG137" s="297"/>
      <c r="DH137" s="297"/>
      <c r="DI137" s="297"/>
      <c r="DJ137" s="297"/>
      <c r="DK137" s="298"/>
      <c r="DL137" s="352">
        <v>0</v>
      </c>
      <c r="DM137" s="297"/>
      <c r="DN137" s="297"/>
      <c r="DO137" s="297"/>
      <c r="DP137" s="297"/>
      <c r="DQ137" s="297"/>
      <c r="DR137" s="297"/>
      <c r="DS137" s="297"/>
      <c r="DT137" s="297"/>
      <c r="DU137" s="297"/>
      <c r="DV137" s="297"/>
      <c r="DW137" s="298"/>
      <c r="DX137" s="352">
        <v>1</v>
      </c>
      <c r="DY137" s="297"/>
      <c r="DZ137" s="297"/>
      <c r="EA137" s="297"/>
      <c r="EB137" s="297"/>
      <c r="EC137" s="297"/>
      <c r="ED137" s="297"/>
      <c r="EE137" s="297"/>
      <c r="EF137" s="298"/>
      <c r="EG137" s="326"/>
      <c r="EH137" s="290"/>
      <c r="EI137" s="290"/>
      <c r="EJ137" s="290"/>
      <c r="EK137" s="290"/>
      <c r="EL137" s="290"/>
      <c r="EM137" s="290"/>
      <c r="EN137" s="290"/>
      <c r="EO137" s="290"/>
      <c r="EP137" s="303"/>
    </row>
    <row r="138" spans="1:148" x14ac:dyDescent="0.2">
      <c r="A138" s="302"/>
      <c r="B138" s="290"/>
      <c r="C138" s="290"/>
      <c r="D138" s="290"/>
      <c r="E138" s="290"/>
      <c r="F138" s="290"/>
      <c r="G138" s="290"/>
      <c r="H138" s="290"/>
      <c r="I138" s="304"/>
      <c r="J138" s="305"/>
      <c r="K138" s="305"/>
      <c r="L138" s="305"/>
      <c r="M138" s="305"/>
      <c r="N138" s="305"/>
      <c r="O138" s="305"/>
      <c r="P138" s="305"/>
      <c r="Q138" s="305"/>
      <c r="R138" s="305"/>
      <c r="S138" s="305"/>
      <c r="T138" s="305"/>
      <c r="U138" s="305"/>
      <c r="V138" s="305"/>
      <c r="W138" s="305"/>
      <c r="X138" s="305"/>
      <c r="Y138" s="305"/>
      <c r="Z138" s="305"/>
      <c r="AA138" s="305"/>
      <c r="AB138" s="305"/>
      <c r="AC138" s="305"/>
      <c r="AD138" s="305"/>
      <c r="AE138" s="305"/>
      <c r="AF138" s="305"/>
      <c r="AG138" s="305"/>
      <c r="AH138" s="305"/>
      <c r="AI138" s="305"/>
      <c r="AJ138" s="305"/>
      <c r="AK138" s="305"/>
      <c r="AL138" s="305"/>
      <c r="AM138" s="305"/>
      <c r="AN138" s="305"/>
      <c r="AO138" s="305"/>
      <c r="AP138" s="305"/>
      <c r="AQ138" s="305"/>
      <c r="AR138" s="305"/>
      <c r="AS138" s="305"/>
      <c r="AT138" s="306"/>
      <c r="AU138" s="304"/>
      <c r="AV138" s="305"/>
      <c r="AW138" s="305"/>
      <c r="AX138" s="305"/>
      <c r="AY138" s="305"/>
      <c r="AZ138" s="305"/>
      <c r="BA138" s="305"/>
      <c r="BB138" s="305"/>
      <c r="BC138" s="305"/>
      <c r="BD138" s="305"/>
      <c r="BE138" s="305"/>
      <c r="BF138" s="306"/>
      <c r="BG138" s="292" t="s">
        <v>55</v>
      </c>
      <c r="BH138" s="297"/>
      <c r="BI138" s="297"/>
      <c r="BJ138" s="297"/>
      <c r="BK138" s="297"/>
      <c r="BL138" s="298"/>
      <c r="BM138" s="350">
        <v>0</v>
      </c>
      <c r="BN138" s="297"/>
      <c r="BO138" s="297"/>
      <c r="BP138" s="297"/>
      <c r="BQ138" s="297"/>
      <c r="BR138" s="297"/>
      <c r="BS138" s="297"/>
      <c r="BT138" s="297"/>
      <c r="BU138" s="297"/>
      <c r="BV138" s="297"/>
      <c r="BW138" s="298"/>
      <c r="BX138" s="295"/>
      <c r="BY138" s="297"/>
      <c r="BZ138" s="297"/>
      <c r="CA138" s="297"/>
      <c r="CB138" s="297"/>
      <c r="CC138" s="297"/>
      <c r="CD138" s="297"/>
      <c r="CE138" s="297"/>
      <c r="CF138" s="297"/>
      <c r="CG138" s="297"/>
      <c r="CH138" s="298"/>
      <c r="CI138" s="295"/>
      <c r="CJ138" s="297"/>
      <c r="CK138" s="297"/>
      <c r="CL138" s="297"/>
      <c r="CM138" s="297"/>
      <c r="CN138" s="297"/>
      <c r="CO138" s="297"/>
      <c r="CP138" s="297"/>
      <c r="CQ138" s="297"/>
      <c r="CR138" s="297"/>
      <c r="CS138" s="298"/>
      <c r="CT138" s="295"/>
      <c r="CU138" s="297"/>
      <c r="CV138" s="297"/>
      <c r="CW138" s="297"/>
      <c r="CX138" s="297"/>
      <c r="CY138" s="297"/>
      <c r="CZ138" s="297"/>
      <c r="DA138" s="297"/>
      <c r="DB138" s="297"/>
      <c r="DC138" s="297"/>
      <c r="DD138" s="297"/>
      <c r="DE138" s="297"/>
      <c r="DF138" s="297"/>
      <c r="DG138" s="297"/>
      <c r="DH138" s="297"/>
      <c r="DI138" s="297"/>
      <c r="DJ138" s="297"/>
      <c r="DK138" s="298"/>
      <c r="DL138" s="295"/>
      <c r="DM138" s="297"/>
      <c r="DN138" s="297"/>
      <c r="DO138" s="297"/>
      <c r="DP138" s="297"/>
      <c r="DQ138" s="297"/>
      <c r="DR138" s="297"/>
      <c r="DS138" s="297"/>
      <c r="DT138" s="297"/>
      <c r="DU138" s="297"/>
      <c r="DV138" s="297"/>
      <c r="DW138" s="298"/>
      <c r="DX138" s="350">
        <v>0</v>
      </c>
      <c r="DY138" s="297"/>
      <c r="DZ138" s="297"/>
      <c r="EA138" s="297"/>
      <c r="EB138" s="297"/>
      <c r="EC138" s="297"/>
      <c r="ED138" s="297"/>
      <c r="EE138" s="297"/>
      <c r="EF138" s="298"/>
      <c r="EG138" s="326"/>
      <c r="EH138" s="290"/>
      <c r="EI138" s="290"/>
      <c r="EJ138" s="290"/>
      <c r="EK138" s="290"/>
      <c r="EL138" s="290"/>
      <c r="EM138" s="290"/>
      <c r="EN138" s="290"/>
      <c r="EO138" s="290"/>
      <c r="EP138" s="303"/>
    </row>
    <row r="139" spans="1:148" x14ac:dyDescent="0.2">
      <c r="A139" s="302"/>
      <c r="B139" s="290"/>
      <c r="C139" s="290"/>
      <c r="D139" s="290"/>
      <c r="E139" s="290"/>
      <c r="F139" s="290"/>
      <c r="G139" s="290"/>
      <c r="H139" s="290"/>
      <c r="I139" s="299" t="s">
        <v>121</v>
      </c>
      <c r="J139" s="300"/>
      <c r="K139" s="300"/>
      <c r="L139" s="300"/>
      <c r="M139" s="300"/>
      <c r="N139" s="300"/>
      <c r="O139" s="300"/>
      <c r="P139" s="300"/>
      <c r="Q139" s="300"/>
      <c r="R139" s="300"/>
      <c r="S139" s="300"/>
      <c r="T139" s="300"/>
      <c r="U139" s="300"/>
      <c r="V139" s="300"/>
      <c r="W139" s="300"/>
      <c r="X139" s="300"/>
      <c r="Y139" s="300"/>
      <c r="Z139" s="300"/>
      <c r="AA139" s="300"/>
      <c r="AB139" s="300"/>
      <c r="AC139" s="300"/>
      <c r="AD139" s="300"/>
      <c r="AE139" s="300"/>
      <c r="AF139" s="300"/>
      <c r="AG139" s="300"/>
      <c r="AH139" s="300"/>
      <c r="AI139" s="300"/>
      <c r="AJ139" s="300"/>
      <c r="AK139" s="300"/>
      <c r="AL139" s="300"/>
      <c r="AM139" s="300"/>
      <c r="AN139" s="300"/>
      <c r="AO139" s="300"/>
      <c r="AP139" s="300"/>
      <c r="AQ139" s="300"/>
      <c r="AR139" s="300"/>
      <c r="AS139" s="300"/>
      <c r="AT139" s="301"/>
      <c r="AU139" s="299" t="s">
        <v>122</v>
      </c>
      <c r="AV139" s="300"/>
      <c r="AW139" s="300"/>
      <c r="AX139" s="300"/>
      <c r="AY139" s="300"/>
      <c r="AZ139" s="300"/>
      <c r="BA139" s="300"/>
      <c r="BB139" s="300"/>
      <c r="BC139" s="300"/>
      <c r="BD139" s="300"/>
      <c r="BE139" s="300"/>
      <c r="BF139" s="301"/>
      <c r="BG139" s="310" t="s">
        <v>53</v>
      </c>
      <c r="BH139" s="297"/>
      <c r="BI139" s="297"/>
      <c r="BJ139" s="297"/>
      <c r="BK139" s="297"/>
      <c r="BL139" s="298"/>
      <c r="BM139" s="351">
        <v>0</v>
      </c>
      <c r="BN139" s="297"/>
      <c r="BO139" s="297"/>
      <c r="BP139" s="297"/>
      <c r="BQ139" s="297"/>
      <c r="BR139" s="297"/>
      <c r="BS139" s="297"/>
      <c r="BT139" s="297"/>
      <c r="BU139" s="297"/>
      <c r="BV139" s="297"/>
      <c r="BW139" s="298"/>
      <c r="BX139" s="351">
        <v>0</v>
      </c>
      <c r="BY139" s="297"/>
      <c r="BZ139" s="297"/>
      <c r="CA139" s="297"/>
      <c r="CB139" s="297"/>
      <c r="CC139" s="297"/>
      <c r="CD139" s="297"/>
      <c r="CE139" s="297"/>
      <c r="CF139" s="297"/>
      <c r="CG139" s="297"/>
      <c r="CH139" s="298"/>
      <c r="CI139" s="351">
        <v>1</v>
      </c>
      <c r="CJ139" s="297"/>
      <c r="CK139" s="297"/>
      <c r="CL139" s="297"/>
      <c r="CM139" s="297"/>
      <c r="CN139" s="297"/>
      <c r="CO139" s="297"/>
      <c r="CP139" s="297"/>
      <c r="CQ139" s="297"/>
      <c r="CR139" s="297"/>
      <c r="CS139" s="298"/>
      <c r="CT139" s="351">
        <v>0</v>
      </c>
      <c r="CU139" s="297"/>
      <c r="CV139" s="297"/>
      <c r="CW139" s="297"/>
      <c r="CX139" s="297"/>
      <c r="CY139" s="297"/>
      <c r="CZ139" s="297"/>
      <c r="DA139" s="297"/>
      <c r="DB139" s="297"/>
      <c r="DC139" s="297"/>
      <c r="DD139" s="297"/>
      <c r="DE139" s="297"/>
      <c r="DF139" s="297"/>
      <c r="DG139" s="297"/>
      <c r="DH139" s="297"/>
      <c r="DI139" s="297"/>
      <c r="DJ139" s="297"/>
      <c r="DK139" s="298"/>
      <c r="DL139" s="351">
        <v>0</v>
      </c>
      <c r="DM139" s="297"/>
      <c r="DN139" s="297"/>
      <c r="DO139" s="297"/>
      <c r="DP139" s="297"/>
      <c r="DQ139" s="297"/>
      <c r="DR139" s="297"/>
      <c r="DS139" s="297"/>
      <c r="DT139" s="297"/>
      <c r="DU139" s="297"/>
      <c r="DV139" s="297"/>
      <c r="DW139" s="298"/>
      <c r="DX139" s="351">
        <v>1</v>
      </c>
      <c r="DY139" s="297"/>
      <c r="DZ139" s="297"/>
      <c r="EA139" s="297"/>
      <c r="EB139" s="297"/>
      <c r="EC139" s="297"/>
      <c r="ED139" s="297"/>
      <c r="EE139" s="297"/>
      <c r="EF139" s="298"/>
      <c r="EG139" s="326"/>
      <c r="EH139" s="290"/>
      <c r="EI139" s="290"/>
      <c r="EJ139" s="290"/>
      <c r="EK139" s="290"/>
      <c r="EL139" s="290"/>
      <c r="EM139" s="290"/>
      <c r="EN139" s="290"/>
      <c r="EO139" s="290"/>
      <c r="EP139" s="303"/>
    </row>
    <row r="140" spans="1:148" x14ac:dyDescent="0.2">
      <c r="A140" s="302"/>
      <c r="B140" s="290"/>
      <c r="C140" s="290"/>
      <c r="D140" s="290"/>
      <c r="E140" s="290"/>
      <c r="F140" s="290"/>
      <c r="G140" s="290"/>
      <c r="H140" s="290"/>
      <c r="I140" s="302"/>
      <c r="J140" s="290"/>
      <c r="K140" s="290"/>
      <c r="L140" s="290"/>
      <c r="M140" s="290"/>
      <c r="N140" s="290"/>
      <c r="O140" s="290"/>
      <c r="P140" s="290"/>
      <c r="Q140" s="290"/>
      <c r="R140" s="290"/>
      <c r="S140" s="290"/>
      <c r="T140" s="290"/>
      <c r="U140" s="290"/>
      <c r="V140" s="290"/>
      <c r="W140" s="290"/>
      <c r="X140" s="290"/>
      <c r="Y140" s="290"/>
      <c r="Z140" s="290"/>
      <c r="AA140" s="290"/>
      <c r="AB140" s="290"/>
      <c r="AC140" s="290"/>
      <c r="AD140" s="290"/>
      <c r="AE140" s="290"/>
      <c r="AF140" s="290"/>
      <c r="AG140" s="290"/>
      <c r="AH140" s="290"/>
      <c r="AI140" s="290"/>
      <c r="AJ140" s="290"/>
      <c r="AK140" s="290"/>
      <c r="AL140" s="290"/>
      <c r="AM140" s="290"/>
      <c r="AN140" s="290"/>
      <c r="AO140" s="290"/>
      <c r="AP140" s="290"/>
      <c r="AQ140" s="290"/>
      <c r="AR140" s="290"/>
      <c r="AS140" s="290"/>
      <c r="AT140" s="303"/>
      <c r="AU140" s="302"/>
      <c r="AV140" s="290"/>
      <c r="AW140" s="290"/>
      <c r="AX140" s="290"/>
      <c r="AY140" s="290"/>
      <c r="AZ140" s="290"/>
      <c r="BA140" s="290"/>
      <c r="BB140" s="290"/>
      <c r="BC140" s="290"/>
      <c r="BD140" s="290"/>
      <c r="BE140" s="290"/>
      <c r="BF140" s="303"/>
      <c r="BG140" s="308" t="s">
        <v>54</v>
      </c>
      <c r="BH140" s="297"/>
      <c r="BI140" s="297"/>
      <c r="BJ140" s="297"/>
      <c r="BK140" s="297"/>
      <c r="BL140" s="298"/>
      <c r="BM140" s="352">
        <v>0</v>
      </c>
      <c r="BN140" s="297"/>
      <c r="BO140" s="297"/>
      <c r="BP140" s="297"/>
      <c r="BQ140" s="297"/>
      <c r="BR140" s="297"/>
      <c r="BS140" s="297"/>
      <c r="BT140" s="297"/>
      <c r="BU140" s="297"/>
      <c r="BV140" s="297"/>
      <c r="BW140" s="298"/>
      <c r="BX140" s="352">
        <v>0</v>
      </c>
      <c r="BY140" s="297"/>
      <c r="BZ140" s="297"/>
      <c r="CA140" s="297"/>
      <c r="CB140" s="297"/>
      <c r="CC140" s="297"/>
      <c r="CD140" s="297"/>
      <c r="CE140" s="297"/>
      <c r="CF140" s="297"/>
      <c r="CG140" s="297"/>
      <c r="CH140" s="298"/>
      <c r="CI140" s="352">
        <v>1</v>
      </c>
      <c r="CJ140" s="297"/>
      <c r="CK140" s="297"/>
      <c r="CL140" s="297"/>
      <c r="CM140" s="297"/>
      <c r="CN140" s="297"/>
      <c r="CO140" s="297"/>
      <c r="CP140" s="297"/>
      <c r="CQ140" s="297"/>
      <c r="CR140" s="297"/>
      <c r="CS140" s="298"/>
      <c r="CT140" s="352">
        <v>0</v>
      </c>
      <c r="CU140" s="297"/>
      <c r="CV140" s="297"/>
      <c r="CW140" s="297"/>
      <c r="CX140" s="297"/>
      <c r="CY140" s="297"/>
      <c r="CZ140" s="297"/>
      <c r="DA140" s="297"/>
      <c r="DB140" s="297"/>
      <c r="DC140" s="297"/>
      <c r="DD140" s="297"/>
      <c r="DE140" s="297"/>
      <c r="DF140" s="297"/>
      <c r="DG140" s="297"/>
      <c r="DH140" s="297"/>
      <c r="DI140" s="297"/>
      <c r="DJ140" s="297"/>
      <c r="DK140" s="298"/>
      <c r="DL140" s="352">
        <v>0</v>
      </c>
      <c r="DM140" s="297"/>
      <c r="DN140" s="297"/>
      <c r="DO140" s="297"/>
      <c r="DP140" s="297"/>
      <c r="DQ140" s="297"/>
      <c r="DR140" s="297"/>
      <c r="DS140" s="297"/>
      <c r="DT140" s="297"/>
      <c r="DU140" s="297"/>
      <c r="DV140" s="297"/>
      <c r="DW140" s="298"/>
      <c r="DX140" s="352">
        <v>1</v>
      </c>
      <c r="DY140" s="297"/>
      <c r="DZ140" s="297"/>
      <c r="EA140" s="297"/>
      <c r="EB140" s="297"/>
      <c r="EC140" s="297"/>
      <c r="ED140" s="297"/>
      <c r="EE140" s="297"/>
      <c r="EF140" s="298"/>
      <c r="EG140" s="326"/>
      <c r="EH140" s="290"/>
      <c r="EI140" s="290"/>
      <c r="EJ140" s="290"/>
      <c r="EK140" s="290"/>
      <c r="EL140" s="290"/>
      <c r="EM140" s="290"/>
      <c r="EN140" s="290"/>
      <c r="EO140" s="290"/>
      <c r="EP140" s="303"/>
    </row>
    <row r="141" spans="1:148" x14ac:dyDescent="0.2">
      <c r="A141" s="302"/>
      <c r="B141" s="290"/>
      <c r="C141" s="290"/>
      <c r="D141" s="290"/>
      <c r="E141" s="290"/>
      <c r="F141" s="290"/>
      <c r="G141" s="290"/>
      <c r="H141" s="290"/>
      <c r="I141" s="304"/>
      <c r="J141" s="305"/>
      <c r="K141" s="305"/>
      <c r="L141" s="305"/>
      <c r="M141" s="305"/>
      <c r="N141" s="305"/>
      <c r="O141" s="305"/>
      <c r="P141" s="305"/>
      <c r="Q141" s="305"/>
      <c r="R141" s="305"/>
      <c r="S141" s="305"/>
      <c r="T141" s="305"/>
      <c r="U141" s="305"/>
      <c r="V141" s="305"/>
      <c r="W141" s="305"/>
      <c r="X141" s="305"/>
      <c r="Y141" s="305"/>
      <c r="Z141" s="305"/>
      <c r="AA141" s="305"/>
      <c r="AB141" s="305"/>
      <c r="AC141" s="305"/>
      <c r="AD141" s="305"/>
      <c r="AE141" s="305"/>
      <c r="AF141" s="305"/>
      <c r="AG141" s="305"/>
      <c r="AH141" s="305"/>
      <c r="AI141" s="305"/>
      <c r="AJ141" s="305"/>
      <c r="AK141" s="305"/>
      <c r="AL141" s="305"/>
      <c r="AM141" s="305"/>
      <c r="AN141" s="305"/>
      <c r="AO141" s="305"/>
      <c r="AP141" s="305"/>
      <c r="AQ141" s="305"/>
      <c r="AR141" s="305"/>
      <c r="AS141" s="305"/>
      <c r="AT141" s="306"/>
      <c r="AU141" s="304"/>
      <c r="AV141" s="305"/>
      <c r="AW141" s="305"/>
      <c r="AX141" s="305"/>
      <c r="AY141" s="305"/>
      <c r="AZ141" s="305"/>
      <c r="BA141" s="305"/>
      <c r="BB141" s="305"/>
      <c r="BC141" s="305"/>
      <c r="BD141" s="305"/>
      <c r="BE141" s="305"/>
      <c r="BF141" s="306"/>
      <c r="BG141" s="292" t="s">
        <v>55</v>
      </c>
      <c r="BH141" s="297"/>
      <c r="BI141" s="297"/>
      <c r="BJ141" s="297"/>
      <c r="BK141" s="297"/>
      <c r="BL141" s="298"/>
      <c r="BM141" s="350">
        <v>0</v>
      </c>
      <c r="BN141" s="297"/>
      <c r="BO141" s="297"/>
      <c r="BP141" s="297"/>
      <c r="BQ141" s="297"/>
      <c r="BR141" s="297"/>
      <c r="BS141" s="297"/>
      <c r="BT141" s="297"/>
      <c r="BU141" s="297"/>
      <c r="BV141" s="297"/>
      <c r="BW141" s="298"/>
      <c r="BX141" s="295"/>
      <c r="BY141" s="297"/>
      <c r="BZ141" s="297"/>
      <c r="CA141" s="297"/>
      <c r="CB141" s="297"/>
      <c r="CC141" s="297"/>
      <c r="CD141" s="297"/>
      <c r="CE141" s="297"/>
      <c r="CF141" s="297"/>
      <c r="CG141" s="297"/>
      <c r="CH141" s="298"/>
      <c r="CI141" s="295"/>
      <c r="CJ141" s="297"/>
      <c r="CK141" s="297"/>
      <c r="CL141" s="297"/>
      <c r="CM141" s="297"/>
      <c r="CN141" s="297"/>
      <c r="CO141" s="297"/>
      <c r="CP141" s="297"/>
      <c r="CQ141" s="297"/>
      <c r="CR141" s="297"/>
      <c r="CS141" s="298"/>
      <c r="CT141" s="295"/>
      <c r="CU141" s="297"/>
      <c r="CV141" s="297"/>
      <c r="CW141" s="297"/>
      <c r="CX141" s="297"/>
      <c r="CY141" s="297"/>
      <c r="CZ141" s="297"/>
      <c r="DA141" s="297"/>
      <c r="DB141" s="297"/>
      <c r="DC141" s="297"/>
      <c r="DD141" s="297"/>
      <c r="DE141" s="297"/>
      <c r="DF141" s="297"/>
      <c r="DG141" s="297"/>
      <c r="DH141" s="297"/>
      <c r="DI141" s="297"/>
      <c r="DJ141" s="297"/>
      <c r="DK141" s="298"/>
      <c r="DL141" s="295"/>
      <c r="DM141" s="297"/>
      <c r="DN141" s="297"/>
      <c r="DO141" s="297"/>
      <c r="DP141" s="297"/>
      <c r="DQ141" s="297"/>
      <c r="DR141" s="297"/>
      <c r="DS141" s="297"/>
      <c r="DT141" s="297"/>
      <c r="DU141" s="297"/>
      <c r="DV141" s="297"/>
      <c r="DW141" s="298"/>
      <c r="DX141" s="350">
        <v>0</v>
      </c>
      <c r="DY141" s="297"/>
      <c r="DZ141" s="297"/>
      <c r="EA141" s="297"/>
      <c r="EB141" s="297"/>
      <c r="EC141" s="297"/>
      <c r="ED141" s="297"/>
      <c r="EE141" s="297"/>
      <c r="EF141" s="298"/>
      <c r="EG141" s="326"/>
      <c r="EH141" s="290"/>
      <c r="EI141" s="290"/>
      <c r="EJ141" s="290"/>
      <c r="EK141" s="290"/>
      <c r="EL141" s="290"/>
      <c r="EM141" s="290"/>
      <c r="EN141" s="290"/>
      <c r="EO141" s="290"/>
      <c r="EP141" s="303"/>
    </row>
    <row r="142" spans="1:148" x14ac:dyDescent="0.2">
      <c r="A142" s="302"/>
      <c r="B142" s="290"/>
      <c r="C142" s="290"/>
      <c r="D142" s="290"/>
      <c r="E142" s="290"/>
      <c r="F142" s="290"/>
      <c r="G142" s="290"/>
      <c r="H142" s="290"/>
      <c r="I142" s="299" t="s">
        <v>123</v>
      </c>
      <c r="J142" s="300"/>
      <c r="K142" s="300"/>
      <c r="L142" s="300"/>
      <c r="M142" s="300"/>
      <c r="N142" s="300"/>
      <c r="O142" s="300"/>
      <c r="P142" s="300"/>
      <c r="Q142" s="300"/>
      <c r="R142" s="300"/>
      <c r="S142" s="300"/>
      <c r="T142" s="300"/>
      <c r="U142" s="300"/>
      <c r="V142" s="300"/>
      <c r="W142" s="300"/>
      <c r="X142" s="300"/>
      <c r="Y142" s="300"/>
      <c r="Z142" s="300"/>
      <c r="AA142" s="300"/>
      <c r="AB142" s="300"/>
      <c r="AC142" s="300"/>
      <c r="AD142" s="300"/>
      <c r="AE142" s="300"/>
      <c r="AF142" s="300"/>
      <c r="AG142" s="300"/>
      <c r="AH142" s="300"/>
      <c r="AI142" s="300"/>
      <c r="AJ142" s="300"/>
      <c r="AK142" s="300"/>
      <c r="AL142" s="300"/>
      <c r="AM142" s="300"/>
      <c r="AN142" s="300"/>
      <c r="AO142" s="300"/>
      <c r="AP142" s="300"/>
      <c r="AQ142" s="300"/>
      <c r="AR142" s="300"/>
      <c r="AS142" s="300"/>
      <c r="AT142" s="301"/>
      <c r="AU142" s="299" t="s">
        <v>111</v>
      </c>
      <c r="AV142" s="300"/>
      <c r="AW142" s="300"/>
      <c r="AX142" s="300"/>
      <c r="AY142" s="300"/>
      <c r="AZ142" s="300"/>
      <c r="BA142" s="300"/>
      <c r="BB142" s="300"/>
      <c r="BC142" s="300"/>
      <c r="BD142" s="300"/>
      <c r="BE142" s="300"/>
      <c r="BF142" s="301"/>
      <c r="BG142" s="310" t="s">
        <v>53</v>
      </c>
      <c r="BH142" s="297"/>
      <c r="BI142" s="297"/>
      <c r="BJ142" s="297"/>
      <c r="BK142" s="297"/>
      <c r="BL142" s="298"/>
      <c r="BM142" s="351">
        <v>0</v>
      </c>
      <c r="BN142" s="297"/>
      <c r="BO142" s="297"/>
      <c r="BP142" s="297"/>
      <c r="BQ142" s="297"/>
      <c r="BR142" s="297"/>
      <c r="BS142" s="297"/>
      <c r="BT142" s="297"/>
      <c r="BU142" s="297"/>
      <c r="BV142" s="297"/>
      <c r="BW142" s="298"/>
      <c r="BX142" s="351">
        <v>0</v>
      </c>
      <c r="BY142" s="297"/>
      <c r="BZ142" s="297"/>
      <c r="CA142" s="297"/>
      <c r="CB142" s="297"/>
      <c r="CC142" s="297"/>
      <c r="CD142" s="297"/>
      <c r="CE142" s="297"/>
      <c r="CF142" s="297"/>
      <c r="CG142" s="297"/>
      <c r="CH142" s="298"/>
      <c r="CI142" s="351">
        <v>0</v>
      </c>
      <c r="CJ142" s="297"/>
      <c r="CK142" s="297"/>
      <c r="CL142" s="297"/>
      <c r="CM142" s="297"/>
      <c r="CN142" s="297"/>
      <c r="CO142" s="297"/>
      <c r="CP142" s="297"/>
      <c r="CQ142" s="297"/>
      <c r="CR142" s="297"/>
      <c r="CS142" s="298"/>
      <c r="CT142" s="351">
        <v>1</v>
      </c>
      <c r="CU142" s="297"/>
      <c r="CV142" s="297"/>
      <c r="CW142" s="297"/>
      <c r="CX142" s="297"/>
      <c r="CY142" s="297"/>
      <c r="CZ142" s="297"/>
      <c r="DA142" s="297"/>
      <c r="DB142" s="297"/>
      <c r="DC142" s="297"/>
      <c r="DD142" s="297"/>
      <c r="DE142" s="297"/>
      <c r="DF142" s="297"/>
      <c r="DG142" s="297"/>
      <c r="DH142" s="297"/>
      <c r="DI142" s="297"/>
      <c r="DJ142" s="297"/>
      <c r="DK142" s="298"/>
      <c r="DL142" s="351">
        <v>0</v>
      </c>
      <c r="DM142" s="297"/>
      <c r="DN142" s="297"/>
      <c r="DO142" s="297"/>
      <c r="DP142" s="297"/>
      <c r="DQ142" s="297"/>
      <c r="DR142" s="297"/>
      <c r="DS142" s="297"/>
      <c r="DT142" s="297"/>
      <c r="DU142" s="297"/>
      <c r="DV142" s="297"/>
      <c r="DW142" s="298"/>
      <c r="DX142" s="351">
        <v>1</v>
      </c>
      <c r="DY142" s="297"/>
      <c r="DZ142" s="297"/>
      <c r="EA142" s="297"/>
      <c r="EB142" s="297"/>
      <c r="EC142" s="297"/>
      <c r="ED142" s="297"/>
      <c r="EE142" s="297"/>
      <c r="EF142" s="298"/>
      <c r="EG142" s="326"/>
      <c r="EH142" s="290"/>
      <c r="EI142" s="290"/>
      <c r="EJ142" s="290"/>
      <c r="EK142" s="290"/>
      <c r="EL142" s="290"/>
      <c r="EM142" s="290"/>
      <c r="EN142" s="290"/>
      <c r="EO142" s="290"/>
      <c r="EP142" s="303"/>
    </row>
    <row r="143" spans="1:148" x14ac:dyDescent="0.2">
      <c r="A143" s="302"/>
      <c r="B143" s="290"/>
      <c r="C143" s="290"/>
      <c r="D143" s="290"/>
      <c r="E143" s="290"/>
      <c r="F143" s="290"/>
      <c r="G143" s="290"/>
      <c r="H143" s="290"/>
      <c r="I143" s="302"/>
      <c r="J143" s="290"/>
      <c r="K143" s="290"/>
      <c r="L143" s="290"/>
      <c r="M143" s="290"/>
      <c r="N143" s="290"/>
      <c r="O143" s="290"/>
      <c r="P143" s="290"/>
      <c r="Q143" s="290"/>
      <c r="R143" s="290"/>
      <c r="S143" s="290"/>
      <c r="T143" s="290"/>
      <c r="U143" s="290"/>
      <c r="V143" s="290"/>
      <c r="W143" s="290"/>
      <c r="X143" s="290"/>
      <c r="Y143" s="290"/>
      <c r="Z143" s="290"/>
      <c r="AA143" s="290"/>
      <c r="AB143" s="290"/>
      <c r="AC143" s="290"/>
      <c r="AD143" s="290"/>
      <c r="AE143" s="290"/>
      <c r="AF143" s="290"/>
      <c r="AG143" s="290"/>
      <c r="AH143" s="290"/>
      <c r="AI143" s="290"/>
      <c r="AJ143" s="290"/>
      <c r="AK143" s="290"/>
      <c r="AL143" s="290"/>
      <c r="AM143" s="290"/>
      <c r="AN143" s="290"/>
      <c r="AO143" s="290"/>
      <c r="AP143" s="290"/>
      <c r="AQ143" s="290"/>
      <c r="AR143" s="290"/>
      <c r="AS143" s="290"/>
      <c r="AT143" s="303"/>
      <c r="AU143" s="302"/>
      <c r="AV143" s="290"/>
      <c r="AW143" s="290"/>
      <c r="AX143" s="290"/>
      <c r="AY143" s="290"/>
      <c r="AZ143" s="290"/>
      <c r="BA143" s="290"/>
      <c r="BB143" s="290"/>
      <c r="BC143" s="290"/>
      <c r="BD143" s="290"/>
      <c r="BE143" s="290"/>
      <c r="BF143" s="303"/>
      <c r="BG143" s="308" t="s">
        <v>54</v>
      </c>
      <c r="BH143" s="297"/>
      <c r="BI143" s="297"/>
      <c r="BJ143" s="297"/>
      <c r="BK143" s="297"/>
      <c r="BL143" s="298"/>
      <c r="BM143" s="352">
        <v>0</v>
      </c>
      <c r="BN143" s="297"/>
      <c r="BO143" s="297"/>
      <c r="BP143" s="297"/>
      <c r="BQ143" s="297"/>
      <c r="BR143" s="297"/>
      <c r="BS143" s="297"/>
      <c r="BT143" s="297"/>
      <c r="BU143" s="297"/>
      <c r="BV143" s="297"/>
      <c r="BW143" s="298"/>
      <c r="BX143" s="352">
        <v>0</v>
      </c>
      <c r="BY143" s="297"/>
      <c r="BZ143" s="297"/>
      <c r="CA143" s="297"/>
      <c r="CB143" s="297"/>
      <c r="CC143" s="297"/>
      <c r="CD143" s="297"/>
      <c r="CE143" s="297"/>
      <c r="CF143" s="297"/>
      <c r="CG143" s="297"/>
      <c r="CH143" s="298"/>
      <c r="CI143" s="352">
        <v>0</v>
      </c>
      <c r="CJ143" s="297"/>
      <c r="CK143" s="297"/>
      <c r="CL143" s="297"/>
      <c r="CM143" s="297"/>
      <c r="CN143" s="297"/>
      <c r="CO143" s="297"/>
      <c r="CP143" s="297"/>
      <c r="CQ143" s="297"/>
      <c r="CR143" s="297"/>
      <c r="CS143" s="298"/>
      <c r="CT143" s="352">
        <v>1</v>
      </c>
      <c r="CU143" s="297"/>
      <c r="CV143" s="297"/>
      <c r="CW143" s="297"/>
      <c r="CX143" s="297"/>
      <c r="CY143" s="297"/>
      <c r="CZ143" s="297"/>
      <c r="DA143" s="297"/>
      <c r="DB143" s="297"/>
      <c r="DC143" s="297"/>
      <c r="DD143" s="297"/>
      <c r="DE143" s="297"/>
      <c r="DF143" s="297"/>
      <c r="DG143" s="297"/>
      <c r="DH143" s="297"/>
      <c r="DI143" s="297"/>
      <c r="DJ143" s="297"/>
      <c r="DK143" s="298"/>
      <c r="DL143" s="352">
        <v>0</v>
      </c>
      <c r="DM143" s="297"/>
      <c r="DN143" s="297"/>
      <c r="DO143" s="297"/>
      <c r="DP143" s="297"/>
      <c r="DQ143" s="297"/>
      <c r="DR143" s="297"/>
      <c r="DS143" s="297"/>
      <c r="DT143" s="297"/>
      <c r="DU143" s="297"/>
      <c r="DV143" s="297"/>
      <c r="DW143" s="298"/>
      <c r="DX143" s="352">
        <v>1</v>
      </c>
      <c r="DY143" s="297"/>
      <c r="DZ143" s="297"/>
      <c r="EA143" s="297"/>
      <c r="EB143" s="297"/>
      <c r="EC143" s="297"/>
      <c r="ED143" s="297"/>
      <c r="EE143" s="297"/>
      <c r="EF143" s="298"/>
      <c r="EG143" s="326"/>
      <c r="EH143" s="290"/>
      <c r="EI143" s="290"/>
      <c r="EJ143" s="290"/>
      <c r="EK143" s="290"/>
      <c r="EL143" s="290"/>
      <c r="EM143" s="290"/>
      <c r="EN143" s="290"/>
      <c r="EO143" s="290"/>
      <c r="EP143" s="303"/>
    </row>
    <row r="144" spans="1:148" x14ac:dyDescent="0.2">
      <c r="A144" s="302"/>
      <c r="B144" s="290"/>
      <c r="C144" s="290"/>
      <c r="D144" s="290"/>
      <c r="E144" s="290"/>
      <c r="F144" s="290"/>
      <c r="G144" s="290"/>
      <c r="H144" s="290"/>
      <c r="I144" s="304"/>
      <c r="J144" s="305"/>
      <c r="K144" s="305"/>
      <c r="L144" s="305"/>
      <c r="M144" s="305"/>
      <c r="N144" s="305"/>
      <c r="O144" s="305"/>
      <c r="P144" s="305"/>
      <c r="Q144" s="305"/>
      <c r="R144" s="305"/>
      <c r="S144" s="305"/>
      <c r="T144" s="305"/>
      <c r="U144" s="305"/>
      <c r="V144" s="305"/>
      <c r="W144" s="305"/>
      <c r="X144" s="305"/>
      <c r="Y144" s="305"/>
      <c r="Z144" s="305"/>
      <c r="AA144" s="305"/>
      <c r="AB144" s="305"/>
      <c r="AC144" s="305"/>
      <c r="AD144" s="305"/>
      <c r="AE144" s="305"/>
      <c r="AF144" s="305"/>
      <c r="AG144" s="305"/>
      <c r="AH144" s="305"/>
      <c r="AI144" s="305"/>
      <c r="AJ144" s="305"/>
      <c r="AK144" s="305"/>
      <c r="AL144" s="305"/>
      <c r="AM144" s="305"/>
      <c r="AN144" s="305"/>
      <c r="AO144" s="305"/>
      <c r="AP144" s="305"/>
      <c r="AQ144" s="305"/>
      <c r="AR144" s="305"/>
      <c r="AS144" s="305"/>
      <c r="AT144" s="306"/>
      <c r="AU144" s="304"/>
      <c r="AV144" s="305"/>
      <c r="AW144" s="305"/>
      <c r="AX144" s="305"/>
      <c r="AY144" s="305"/>
      <c r="AZ144" s="305"/>
      <c r="BA144" s="305"/>
      <c r="BB144" s="305"/>
      <c r="BC144" s="305"/>
      <c r="BD144" s="305"/>
      <c r="BE144" s="305"/>
      <c r="BF144" s="306"/>
      <c r="BG144" s="292" t="s">
        <v>55</v>
      </c>
      <c r="BH144" s="297"/>
      <c r="BI144" s="297"/>
      <c r="BJ144" s="297"/>
      <c r="BK144" s="297"/>
      <c r="BL144" s="298"/>
      <c r="BM144" s="350">
        <v>0</v>
      </c>
      <c r="BN144" s="297"/>
      <c r="BO144" s="297"/>
      <c r="BP144" s="297"/>
      <c r="BQ144" s="297"/>
      <c r="BR144" s="297"/>
      <c r="BS144" s="297"/>
      <c r="BT144" s="297"/>
      <c r="BU144" s="297"/>
      <c r="BV144" s="297"/>
      <c r="BW144" s="298"/>
      <c r="BX144" s="295"/>
      <c r="BY144" s="297"/>
      <c r="BZ144" s="297"/>
      <c r="CA144" s="297"/>
      <c r="CB144" s="297"/>
      <c r="CC144" s="297"/>
      <c r="CD144" s="297"/>
      <c r="CE144" s="297"/>
      <c r="CF144" s="297"/>
      <c r="CG144" s="297"/>
      <c r="CH144" s="298"/>
      <c r="CI144" s="295"/>
      <c r="CJ144" s="297"/>
      <c r="CK144" s="297"/>
      <c r="CL144" s="297"/>
      <c r="CM144" s="297"/>
      <c r="CN144" s="297"/>
      <c r="CO144" s="297"/>
      <c r="CP144" s="297"/>
      <c r="CQ144" s="297"/>
      <c r="CR144" s="297"/>
      <c r="CS144" s="298"/>
      <c r="CT144" s="295"/>
      <c r="CU144" s="297"/>
      <c r="CV144" s="297"/>
      <c r="CW144" s="297"/>
      <c r="CX144" s="297"/>
      <c r="CY144" s="297"/>
      <c r="CZ144" s="297"/>
      <c r="DA144" s="297"/>
      <c r="DB144" s="297"/>
      <c r="DC144" s="297"/>
      <c r="DD144" s="297"/>
      <c r="DE144" s="297"/>
      <c r="DF144" s="297"/>
      <c r="DG144" s="297"/>
      <c r="DH144" s="297"/>
      <c r="DI144" s="297"/>
      <c r="DJ144" s="297"/>
      <c r="DK144" s="298"/>
      <c r="DL144" s="295"/>
      <c r="DM144" s="297"/>
      <c r="DN144" s="297"/>
      <c r="DO144" s="297"/>
      <c r="DP144" s="297"/>
      <c r="DQ144" s="297"/>
      <c r="DR144" s="297"/>
      <c r="DS144" s="297"/>
      <c r="DT144" s="297"/>
      <c r="DU144" s="297"/>
      <c r="DV144" s="297"/>
      <c r="DW144" s="298"/>
      <c r="DX144" s="350">
        <v>0</v>
      </c>
      <c r="DY144" s="297"/>
      <c r="DZ144" s="297"/>
      <c r="EA144" s="297"/>
      <c r="EB144" s="297"/>
      <c r="EC144" s="297"/>
      <c r="ED144" s="297"/>
      <c r="EE144" s="297"/>
      <c r="EF144" s="298"/>
      <c r="EG144" s="326"/>
      <c r="EH144" s="290"/>
      <c r="EI144" s="290"/>
      <c r="EJ144" s="290"/>
      <c r="EK144" s="290"/>
      <c r="EL144" s="290"/>
      <c r="EM144" s="290"/>
      <c r="EN144" s="290"/>
      <c r="EO144" s="290"/>
      <c r="EP144" s="303"/>
    </row>
    <row r="145" spans="1:146" x14ac:dyDescent="0.2">
      <c r="A145" s="302"/>
      <c r="B145" s="290"/>
      <c r="C145" s="290"/>
      <c r="D145" s="290"/>
      <c r="E145" s="290"/>
      <c r="F145" s="290"/>
      <c r="G145" s="290"/>
      <c r="H145" s="290"/>
      <c r="I145" s="299" t="s">
        <v>124</v>
      </c>
      <c r="J145" s="300"/>
      <c r="K145" s="300"/>
      <c r="L145" s="300"/>
      <c r="M145" s="300"/>
      <c r="N145" s="300"/>
      <c r="O145" s="300"/>
      <c r="P145" s="300"/>
      <c r="Q145" s="300"/>
      <c r="R145" s="300"/>
      <c r="S145" s="300"/>
      <c r="T145" s="300"/>
      <c r="U145" s="300"/>
      <c r="V145" s="300"/>
      <c r="W145" s="300"/>
      <c r="X145" s="300"/>
      <c r="Y145" s="300"/>
      <c r="Z145" s="300"/>
      <c r="AA145" s="300"/>
      <c r="AB145" s="300"/>
      <c r="AC145" s="300"/>
      <c r="AD145" s="300"/>
      <c r="AE145" s="300"/>
      <c r="AF145" s="300"/>
      <c r="AG145" s="300"/>
      <c r="AH145" s="300"/>
      <c r="AI145" s="300"/>
      <c r="AJ145" s="300"/>
      <c r="AK145" s="300"/>
      <c r="AL145" s="300"/>
      <c r="AM145" s="300"/>
      <c r="AN145" s="300"/>
      <c r="AO145" s="300"/>
      <c r="AP145" s="300"/>
      <c r="AQ145" s="300"/>
      <c r="AR145" s="300"/>
      <c r="AS145" s="300"/>
      <c r="AT145" s="301"/>
      <c r="AU145" s="299" t="s">
        <v>119</v>
      </c>
      <c r="AV145" s="300"/>
      <c r="AW145" s="300"/>
      <c r="AX145" s="300"/>
      <c r="AY145" s="300"/>
      <c r="AZ145" s="300"/>
      <c r="BA145" s="300"/>
      <c r="BB145" s="300"/>
      <c r="BC145" s="300"/>
      <c r="BD145" s="300"/>
      <c r="BE145" s="300"/>
      <c r="BF145" s="301"/>
      <c r="BG145" s="310" t="s">
        <v>53</v>
      </c>
      <c r="BH145" s="297"/>
      <c r="BI145" s="297"/>
      <c r="BJ145" s="297"/>
      <c r="BK145" s="297"/>
      <c r="BL145" s="298"/>
      <c r="BM145" s="351">
        <v>0</v>
      </c>
      <c r="BN145" s="297"/>
      <c r="BO145" s="297"/>
      <c r="BP145" s="297"/>
      <c r="BQ145" s="297"/>
      <c r="BR145" s="297"/>
      <c r="BS145" s="297"/>
      <c r="BT145" s="297"/>
      <c r="BU145" s="297"/>
      <c r="BV145" s="297"/>
      <c r="BW145" s="298"/>
      <c r="BX145" s="351">
        <v>0</v>
      </c>
      <c r="BY145" s="297"/>
      <c r="BZ145" s="297"/>
      <c r="CA145" s="297"/>
      <c r="CB145" s="297"/>
      <c r="CC145" s="297"/>
      <c r="CD145" s="297"/>
      <c r="CE145" s="297"/>
      <c r="CF145" s="297"/>
      <c r="CG145" s="297"/>
      <c r="CH145" s="298"/>
      <c r="CI145" s="351">
        <v>0</v>
      </c>
      <c r="CJ145" s="297"/>
      <c r="CK145" s="297"/>
      <c r="CL145" s="297"/>
      <c r="CM145" s="297"/>
      <c r="CN145" s="297"/>
      <c r="CO145" s="297"/>
      <c r="CP145" s="297"/>
      <c r="CQ145" s="297"/>
      <c r="CR145" s="297"/>
      <c r="CS145" s="298"/>
      <c r="CT145" s="351">
        <v>0</v>
      </c>
      <c r="CU145" s="297"/>
      <c r="CV145" s="297"/>
      <c r="CW145" s="297"/>
      <c r="CX145" s="297"/>
      <c r="CY145" s="297"/>
      <c r="CZ145" s="297"/>
      <c r="DA145" s="297"/>
      <c r="DB145" s="297"/>
      <c r="DC145" s="297"/>
      <c r="DD145" s="297"/>
      <c r="DE145" s="297"/>
      <c r="DF145" s="297"/>
      <c r="DG145" s="297"/>
      <c r="DH145" s="297"/>
      <c r="DI145" s="297"/>
      <c r="DJ145" s="297"/>
      <c r="DK145" s="298"/>
      <c r="DL145" s="351">
        <v>1</v>
      </c>
      <c r="DM145" s="297"/>
      <c r="DN145" s="297"/>
      <c r="DO145" s="297"/>
      <c r="DP145" s="297"/>
      <c r="DQ145" s="297"/>
      <c r="DR145" s="297"/>
      <c r="DS145" s="297"/>
      <c r="DT145" s="297"/>
      <c r="DU145" s="297"/>
      <c r="DV145" s="297"/>
      <c r="DW145" s="298"/>
      <c r="DX145" s="351">
        <v>1</v>
      </c>
      <c r="DY145" s="297"/>
      <c r="DZ145" s="297"/>
      <c r="EA145" s="297"/>
      <c r="EB145" s="297"/>
      <c r="EC145" s="297"/>
      <c r="ED145" s="297"/>
      <c r="EE145" s="297"/>
      <c r="EF145" s="298"/>
      <c r="EG145" s="326"/>
      <c r="EH145" s="290"/>
      <c r="EI145" s="290"/>
      <c r="EJ145" s="290"/>
      <c r="EK145" s="290"/>
      <c r="EL145" s="290"/>
      <c r="EM145" s="290"/>
      <c r="EN145" s="290"/>
      <c r="EO145" s="290"/>
      <c r="EP145" s="303"/>
    </row>
    <row r="146" spans="1:146" x14ac:dyDescent="0.2">
      <c r="A146" s="302"/>
      <c r="B146" s="290"/>
      <c r="C146" s="290"/>
      <c r="D146" s="290"/>
      <c r="E146" s="290"/>
      <c r="F146" s="290"/>
      <c r="G146" s="290"/>
      <c r="H146" s="290"/>
      <c r="I146" s="302"/>
      <c r="J146" s="290"/>
      <c r="K146" s="290"/>
      <c r="L146" s="290"/>
      <c r="M146" s="290"/>
      <c r="N146" s="290"/>
      <c r="O146" s="290"/>
      <c r="P146" s="290"/>
      <c r="Q146" s="290"/>
      <c r="R146" s="290"/>
      <c r="S146" s="290"/>
      <c r="T146" s="290"/>
      <c r="U146" s="290"/>
      <c r="V146" s="290"/>
      <c r="W146" s="290"/>
      <c r="X146" s="290"/>
      <c r="Y146" s="290"/>
      <c r="Z146" s="290"/>
      <c r="AA146" s="290"/>
      <c r="AB146" s="290"/>
      <c r="AC146" s="290"/>
      <c r="AD146" s="290"/>
      <c r="AE146" s="290"/>
      <c r="AF146" s="290"/>
      <c r="AG146" s="290"/>
      <c r="AH146" s="290"/>
      <c r="AI146" s="290"/>
      <c r="AJ146" s="290"/>
      <c r="AK146" s="290"/>
      <c r="AL146" s="290"/>
      <c r="AM146" s="290"/>
      <c r="AN146" s="290"/>
      <c r="AO146" s="290"/>
      <c r="AP146" s="290"/>
      <c r="AQ146" s="290"/>
      <c r="AR146" s="290"/>
      <c r="AS146" s="290"/>
      <c r="AT146" s="303"/>
      <c r="AU146" s="302"/>
      <c r="AV146" s="290"/>
      <c r="AW146" s="290"/>
      <c r="AX146" s="290"/>
      <c r="AY146" s="290"/>
      <c r="AZ146" s="290"/>
      <c r="BA146" s="290"/>
      <c r="BB146" s="290"/>
      <c r="BC146" s="290"/>
      <c r="BD146" s="290"/>
      <c r="BE146" s="290"/>
      <c r="BF146" s="303"/>
      <c r="BG146" s="308" t="s">
        <v>54</v>
      </c>
      <c r="BH146" s="297"/>
      <c r="BI146" s="297"/>
      <c r="BJ146" s="297"/>
      <c r="BK146" s="297"/>
      <c r="BL146" s="298"/>
      <c r="BM146" s="352">
        <v>0</v>
      </c>
      <c r="BN146" s="297"/>
      <c r="BO146" s="297"/>
      <c r="BP146" s="297"/>
      <c r="BQ146" s="297"/>
      <c r="BR146" s="297"/>
      <c r="BS146" s="297"/>
      <c r="BT146" s="297"/>
      <c r="BU146" s="297"/>
      <c r="BV146" s="297"/>
      <c r="BW146" s="298"/>
      <c r="BX146" s="352">
        <v>0</v>
      </c>
      <c r="BY146" s="297"/>
      <c r="BZ146" s="297"/>
      <c r="CA146" s="297"/>
      <c r="CB146" s="297"/>
      <c r="CC146" s="297"/>
      <c r="CD146" s="297"/>
      <c r="CE146" s="297"/>
      <c r="CF146" s="297"/>
      <c r="CG146" s="297"/>
      <c r="CH146" s="298"/>
      <c r="CI146" s="352">
        <v>0</v>
      </c>
      <c r="CJ146" s="297"/>
      <c r="CK146" s="297"/>
      <c r="CL146" s="297"/>
      <c r="CM146" s="297"/>
      <c r="CN146" s="297"/>
      <c r="CO146" s="297"/>
      <c r="CP146" s="297"/>
      <c r="CQ146" s="297"/>
      <c r="CR146" s="297"/>
      <c r="CS146" s="298"/>
      <c r="CT146" s="352">
        <v>0</v>
      </c>
      <c r="CU146" s="297"/>
      <c r="CV146" s="297"/>
      <c r="CW146" s="297"/>
      <c r="CX146" s="297"/>
      <c r="CY146" s="297"/>
      <c r="CZ146" s="297"/>
      <c r="DA146" s="297"/>
      <c r="DB146" s="297"/>
      <c r="DC146" s="297"/>
      <c r="DD146" s="297"/>
      <c r="DE146" s="297"/>
      <c r="DF146" s="297"/>
      <c r="DG146" s="297"/>
      <c r="DH146" s="297"/>
      <c r="DI146" s="297"/>
      <c r="DJ146" s="297"/>
      <c r="DK146" s="298"/>
      <c r="DL146" s="352">
        <v>1</v>
      </c>
      <c r="DM146" s="297"/>
      <c r="DN146" s="297"/>
      <c r="DO146" s="297"/>
      <c r="DP146" s="297"/>
      <c r="DQ146" s="297"/>
      <c r="DR146" s="297"/>
      <c r="DS146" s="297"/>
      <c r="DT146" s="297"/>
      <c r="DU146" s="297"/>
      <c r="DV146" s="297"/>
      <c r="DW146" s="298"/>
      <c r="DX146" s="352">
        <v>1</v>
      </c>
      <c r="DY146" s="297"/>
      <c r="DZ146" s="297"/>
      <c r="EA146" s="297"/>
      <c r="EB146" s="297"/>
      <c r="EC146" s="297"/>
      <c r="ED146" s="297"/>
      <c r="EE146" s="297"/>
      <c r="EF146" s="298"/>
      <c r="EG146" s="326"/>
      <c r="EH146" s="290"/>
      <c r="EI146" s="290"/>
      <c r="EJ146" s="290"/>
      <c r="EK146" s="290"/>
      <c r="EL146" s="290"/>
      <c r="EM146" s="290"/>
      <c r="EN146" s="290"/>
      <c r="EO146" s="290"/>
      <c r="EP146" s="303"/>
    </row>
    <row r="147" spans="1:146" x14ac:dyDescent="0.2">
      <c r="A147" s="302"/>
      <c r="B147" s="290"/>
      <c r="C147" s="290"/>
      <c r="D147" s="290"/>
      <c r="E147" s="290"/>
      <c r="F147" s="290"/>
      <c r="G147" s="290"/>
      <c r="H147" s="290"/>
      <c r="I147" s="304"/>
      <c r="J147" s="305"/>
      <c r="K147" s="305"/>
      <c r="L147" s="305"/>
      <c r="M147" s="305"/>
      <c r="N147" s="305"/>
      <c r="O147" s="305"/>
      <c r="P147" s="305"/>
      <c r="Q147" s="305"/>
      <c r="R147" s="305"/>
      <c r="S147" s="305"/>
      <c r="T147" s="305"/>
      <c r="U147" s="305"/>
      <c r="V147" s="305"/>
      <c r="W147" s="305"/>
      <c r="X147" s="305"/>
      <c r="Y147" s="305"/>
      <c r="Z147" s="305"/>
      <c r="AA147" s="305"/>
      <c r="AB147" s="305"/>
      <c r="AC147" s="305"/>
      <c r="AD147" s="305"/>
      <c r="AE147" s="305"/>
      <c r="AF147" s="305"/>
      <c r="AG147" s="305"/>
      <c r="AH147" s="305"/>
      <c r="AI147" s="305"/>
      <c r="AJ147" s="305"/>
      <c r="AK147" s="305"/>
      <c r="AL147" s="305"/>
      <c r="AM147" s="305"/>
      <c r="AN147" s="305"/>
      <c r="AO147" s="305"/>
      <c r="AP147" s="305"/>
      <c r="AQ147" s="305"/>
      <c r="AR147" s="305"/>
      <c r="AS147" s="305"/>
      <c r="AT147" s="306"/>
      <c r="AU147" s="304"/>
      <c r="AV147" s="305"/>
      <c r="AW147" s="305"/>
      <c r="AX147" s="305"/>
      <c r="AY147" s="305"/>
      <c r="AZ147" s="305"/>
      <c r="BA147" s="305"/>
      <c r="BB147" s="305"/>
      <c r="BC147" s="305"/>
      <c r="BD147" s="305"/>
      <c r="BE147" s="305"/>
      <c r="BF147" s="306"/>
      <c r="BG147" s="292" t="s">
        <v>55</v>
      </c>
      <c r="BH147" s="297"/>
      <c r="BI147" s="297"/>
      <c r="BJ147" s="297"/>
      <c r="BK147" s="297"/>
      <c r="BL147" s="298"/>
      <c r="BM147" s="350">
        <v>0</v>
      </c>
      <c r="BN147" s="297"/>
      <c r="BO147" s="297"/>
      <c r="BP147" s="297"/>
      <c r="BQ147" s="297"/>
      <c r="BR147" s="297"/>
      <c r="BS147" s="297"/>
      <c r="BT147" s="297"/>
      <c r="BU147" s="297"/>
      <c r="BV147" s="297"/>
      <c r="BW147" s="298"/>
      <c r="BX147" s="295"/>
      <c r="BY147" s="297"/>
      <c r="BZ147" s="297"/>
      <c r="CA147" s="297"/>
      <c r="CB147" s="297"/>
      <c r="CC147" s="297"/>
      <c r="CD147" s="297"/>
      <c r="CE147" s="297"/>
      <c r="CF147" s="297"/>
      <c r="CG147" s="297"/>
      <c r="CH147" s="298"/>
      <c r="CI147" s="295"/>
      <c r="CJ147" s="297"/>
      <c r="CK147" s="297"/>
      <c r="CL147" s="297"/>
      <c r="CM147" s="297"/>
      <c r="CN147" s="297"/>
      <c r="CO147" s="297"/>
      <c r="CP147" s="297"/>
      <c r="CQ147" s="297"/>
      <c r="CR147" s="297"/>
      <c r="CS147" s="298"/>
      <c r="CT147" s="295"/>
      <c r="CU147" s="297"/>
      <c r="CV147" s="297"/>
      <c r="CW147" s="297"/>
      <c r="CX147" s="297"/>
      <c r="CY147" s="297"/>
      <c r="CZ147" s="297"/>
      <c r="DA147" s="297"/>
      <c r="DB147" s="297"/>
      <c r="DC147" s="297"/>
      <c r="DD147" s="297"/>
      <c r="DE147" s="297"/>
      <c r="DF147" s="297"/>
      <c r="DG147" s="297"/>
      <c r="DH147" s="297"/>
      <c r="DI147" s="297"/>
      <c r="DJ147" s="297"/>
      <c r="DK147" s="298"/>
      <c r="DL147" s="295"/>
      <c r="DM147" s="297"/>
      <c r="DN147" s="297"/>
      <c r="DO147" s="297"/>
      <c r="DP147" s="297"/>
      <c r="DQ147" s="297"/>
      <c r="DR147" s="297"/>
      <c r="DS147" s="297"/>
      <c r="DT147" s="297"/>
      <c r="DU147" s="297"/>
      <c r="DV147" s="297"/>
      <c r="DW147" s="298"/>
      <c r="DX147" s="350">
        <v>0</v>
      </c>
      <c r="DY147" s="297"/>
      <c r="DZ147" s="297"/>
      <c r="EA147" s="297"/>
      <c r="EB147" s="297"/>
      <c r="EC147" s="297"/>
      <c r="ED147" s="297"/>
      <c r="EE147" s="297"/>
      <c r="EF147" s="298"/>
      <c r="EG147" s="327"/>
      <c r="EH147" s="305"/>
      <c r="EI147" s="305"/>
      <c r="EJ147" s="305"/>
      <c r="EK147" s="305"/>
      <c r="EL147" s="305"/>
      <c r="EM147" s="305"/>
      <c r="EN147" s="305"/>
      <c r="EO147" s="305"/>
      <c r="EP147" s="306"/>
    </row>
    <row r="148" spans="1:146" ht="18" customHeight="1" x14ac:dyDescent="0.2">
      <c r="A148" s="299" t="s">
        <v>125</v>
      </c>
      <c r="B148" s="300"/>
      <c r="C148" s="300"/>
      <c r="D148" s="300"/>
      <c r="E148" s="300"/>
      <c r="F148" s="300"/>
      <c r="G148" s="300"/>
      <c r="H148" s="300"/>
      <c r="I148" s="300"/>
      <c r="J148" s="300"/>
      <c r="K148" s="300"/>
      <c r="L148" s="300"/>
      <c r="M148" s="300"/>
      <c r="N148" s="300"/>
      <c r="O148" s="300"/>
      <c r="P148" s="300"/>
      <c r="Q148" s="300"/>
      <c r="R148" s="300"/>
      <c r="S148" s="300"/>
      <c r="T148" s="300"/>
      <c r="U148" s="300"/>
      <c r="V148" s="300"/>
      <c r="W148" s="300"/>
      <c r="X148" s="300"/>
      <c r="Y148" s="300"/>
      <c r="Z148" s="300"/>
      <c r="AA148" s="300"/>
      <c r="AB148" s="300"/>
      <c r="AC148" s="301"/>
      <c r="AD148" s="353"/>
      <c r="AE148" s="354"/>
      <c r="AF148" s="354"/>
      <c r="AG148" s="354"/>
      <c r="AH148" s="354"/>
      <c r="AI148" s="354"/>
      <c r="AJ148" s="354"/>
      <c r="AK148" s="354"/>
      <c r="AL148" s="354"/>
      <c r="AM148" s="354"/>
      <c r="AN148" s="354"/>
      <c r="AO148" s="354"/>
      <c r="AP148" s="355"/>
      <c r="AR148" s="358" t="s">
        <v>126</v>
      </c>
      <c r="AS148" s="300"/>
      <c r="AT148" s="300"/>
      <c r="AU148" s="300"/>
      <c r="AV148" s="300"/>
      <c r="AW148" s="300"/>
      <c r="AX148" s="300"/>
      <c r="AY148" s="300"/>
      <c r="AZ148" s="300"/>
      <c r="BA148" s="301"/>
      <c r="BB148" s="310" t="s">
        <v>53</v>
      </c>
      <c r="BC148" s="297"/>
      <c r="BD148" s="297"/>
      <c r="BE148" s="297"/>
      <c r="BF148" s="297"/>
      <c r="BG148" s="297"/>
      <c r="BH148" s="297"/>
      <c r="BI148" s="298"/>
      <c r="BJ148" s="351">
        <v>0</v>
      </c>
      <c r="BK148" s="297"/>
      <c r="BL148" s="297"/>
      <c r="BM148" s="297"/>
      <c r="BN148" s="297"/>
      <c r="BO148" s="297"/>
      <c r="BP148" s="297"/>
      <c r="BQ148" s="297"/>
      <c r="BR148" s="297"/>
      <c r="BS148" s="297"/>
      <c r="BT148" s="297"/>
      <c r="BU148" s="298"/>
      <c r="BV148" s="351">
        <v>0</v>
      </c>
      <c r="BW148" s="297"/>
      <c r="BX148" s="297"/>
      <c r="BY148" s="297"/>
      <c r="BZ148" s="297"/>
      <c r="CA148" s="297"/>
      <c r="CB148" s="297"/>
      <c r="CC148" s="297"/>
      <c r="CD148" s="298"/>
      <c r="CE148" s="351">
        <v>1</v>
      </c>
      <c r="CF148" s="297"/>
      <c r="CG148" s="297"/>
      <c r="CH148" s="297"/>
      <c r="CI148" s="297"/>
      <c r="CJ148" s="297"/>
      <c r="CK148" s="297"/>
      <c r="CL148" s="297"/>
      <c r="CM148" s="297"/>
      <c r="CN148" s="297"/>
      <c r="CO148" s="297"/>
      <c r="CP148" s="298"/>
      <c r="CQ148" s="351">
        <v>0</v>
      </c>
      <c r="CR148" s="297"/>
      <c r="CS148" s="297"/>
      <c r="CT148" s="297"/>
      <c r="CU148" s="297"/>
      <c r="CV148" s="297"/>
      <c r="CW148" s="297"/>
      <c r="CX148" s="297"/>
      <c r="CY148" s="297"/>
      <c r="CZ148" s="297"/>
      <c r="DA148" s="297"/>
      <c r="DB148" s="297"/>
      <c r="DC148" s="297"/>
      <c r="DD148" s="297"/>
      <c r="DE148" s="297"/>
      <c r="DF148" s="297"/>
      <c r="DG148" s="297"/>
      <c r="DH148" s="297"/>
      <c r="DI148" s="298"/>
      <c r="DJ148" s="351">
        <v>0</v>
      </c>
      <c r="DK148" s="297"/>
      <c r="DL148" s="297"/>
      <c r="DM148" s="297"/>
      <c r="DN148" s="297"/>
      <c r="DO148" s="297"/>
      <c r="DP148" s="297"/>
      <c r="DQ148" s="297"/>
      <c r="DR148" s="297"/>
      <c r="DS148" s="297"/>
      <c r="DT148" s="297"/>
      <c r="DU148" s="298"/>
      <c r="DV148" s="351">
        <v>1</v>
      </c>
      <c r="DW148" s="297"/>
      <c r="DX148" s="297"/>
      <c r="DY148" s="297"/>
      <c r="DZ148" s="297"/>
      <c r="EA148" s="297"/>
      <c r="EB148" s="297"/>
      <c r="EC148" s="297"/>
      <c r="ED148" s="298"/>
      <c r="EE148" s="161"/>
      <c r="EF148" s="162"/>
      <c r="EG148" s="332" t="s">
        <v>127</v>
      </c>
      <c r="EH148" s="300"/>
      <c r="EI148" s="300"/>
      <c r="EJ148" s="300"/>
      <c r="EK148" s="300"/>
      <c r="EL148" s="300"/>
      <c r="EM148" s="300"/>
      <c r="EN148" s="300"/>
      <c r="EO148" s="300"/>
      <c r="EP148" s="301"/>
    </row>
    <row r="149" spans="1:146" ht="14.5" customHeight="1" x14ac:dyDescent="0.2">
      <c r="A149" s="302"/>
      <c r="B149" s="290"/>
      <c r="C149" s="290"/>
      <c r="D149" s="290"/>
      <c r="E149" s="290"/>
      <c r="F149" s="290"/>
      <c r="G149" s="290"/>
      <c r="H149" s="290"/>
      <c r="I149" s="290"/>
      <c r="J149" s="290"/>
      <c r="K149" s="290"/>
      <c r="L149" s="290"/>
      <c r="M149" s="290"/>
      <c r="N149" s="290"/>
      <c r="O149" s="290"/>
      <c r="P149" s="290"/>
      <c r="Q149" s="290"/>
      <c r="R149" s="290"/>
      <c r="S149" s="290"/>
      <c r="T149" s="290"/>
      <c r="U149" s="290"/>
      <c r="V149" s="290"/>
      <c r="W149" s="290"/>
      <c r="X149" s="290"/>
      <c r="Y149" s="290"/>
      <c r="Z149" s="290"/>
      <c r="AA149" s="290"/>
      <c r="AB149" s="290"/>
      <c r="AC149" s="303"/>
      <c r="AD149" s="356"/>
      <c r="AE149" s="305"/>
      <c r="AF149" s="305"/>
      <c r="AG149" s="305"/>
      <c r="AH149" s="305"/>
      <c r="AI149" s="305"/>
      <c r="AJ149" s="305"/>
      <c r="AK149" s="305"/>
      <c r="AL149" s="305"/>
      <c r="AM149" s="305"/>
      <c r="AN149" s="305"/>
      <c r="AO149" s="305"/>
      <c r="AP149" s="357"/>
      <c r="AR149" s="302"/>
      <c r="AS149" s="290"/>
      <c r="AT149" s="290"/>
      <c r="AU149" s="290"/>
      <c r="AV149" s="290"/>
      <c r="AW149" s="290"/>
      <c r="AX149" s="290"/>
      <c r="AY149" s="290"/>
      <c r="AZ149" s="290"/>
      <c r="BA149" s="303"/>
      <c r="BB149" s="308" t="s">
        <v>54</v>
      </c>
      <c r="BC149" s="300"/>
      <c r="BD149" s="300"/>
      <c r="BE149" s="300"/>
      <c r="BF149" s="300"/>
      <c r="BG149" s="300"/>
      <c r="BH149" s="300"/>
      <c r="BI149" s="301"/>
      <c r="BJ149" s="352">
        <v>0</v>
      </c>
      <c r="BK149" s="300"/>
      <c r="BL149" s="300"/>
      <c r="BM149" s="300"/>
      <c r="BN149" s="300"/>
      <c r="BO149" s="300"/>
      <c r="BP149" s="300"/>
      <c r="BQ149" s="300"/>
      <c r="BR149" s="300"/>
      <c r="BS149" s="300"/>
      <c r="BT149" s="300"/>
      <c r="BU149" s="301"/>
      <c r="BV149" s="352">
        <v>0</v>
      </c>
      <c r="BW149" s="300"/>
      <c r="BX149" s="300"/>
      <c r="BY149" s="300"/>
      <c r="BZ149" s="300"/>
      <c r="CA149" s="300"/>
      <c r="CB149" s="300"/>
      <c r="CC149" s="300"/>
      <c r="CD149" s="301"/>
      <c r="CE149" s="352">
        <v>1</v>
      </c>
      <c r="CF149" s="300"/>
      <c r="CG149" s="300"/>
      <c r="CH149" s="300"/>
      <c r="CI149" s="300"/>
      <c r="CJ149" s="300"/>
      <c r="CK149" s="300"/>
      <c r="CL149" s="300"/>
      <c r="CM149" s="300"/>
      <c r="CN149" s="300"/>
      <c r="CO149" s="300"/>
      <c r="CP149" s="301"/>
      <c r="CQ149" s="352">
        <v>0</v>
      </c>
      <c r="CR149" s="300"/>
      <c r="CS149" s="300"/>
      <c r="CT149" s="300"/>
      <c r="CU149" s="300"/>
      <c r="CV149" s="300"/>
      <c r="CW149" s="300"/>
      <c r="CX149" s="300"/>
      <c r="CY149" s="300"/>
      <c r="CZ149" s="300"/>
      <c r="DA149" s="300"/>
      <c r="DB149" s="300"/>
      <c r="DC149" s="300"/>
      <c r="DD149" s="300"/>
      <c r="DE149" s="300"/>
      <c r="DF149" s="300"/>
      <c r="DG149" s="300"/>
      <c r="DH149" s="300"/>
      <c r="DI149" s="301"/>
      <c r="DJ149" s="352">
        <v>0</v>
      </c>
      <c r="DK149" s="300"/>
      <c r="DL149" s="300"/>
      <c r="DM149" s="300"/>
      <c r="DN149" s="300"/>
      <c r="DO149" s="300"/>
      <c r="DP149" s="300"/>
      <c r="DQ149" s="300"/>
      <c r="DR149" s="300"/>
      <c r="DS149" s="300"/>
      <c r="DT149" s="300"/>
      <c r="DU149" s="301"/>
      <c r="DV149" s="352">
        <v>1</v>
      </c>
      <c r="DW149" s="300"/>
      <c r="DX149" s="300"/>
      <c r="DY149" s="300"/>
      <c r="DZ149" s="300"/>
      <c r="EA149" s="300"/>
      <c r="EB149" s="300"/>
      <c r="EC149" s="300"/>
      <c r="ED149" s="301"/>
      <c r="EF149" s="163"/>
      <c r="EG149" s="326"/>
      <c r="EH149" s="290"/>
      <c r="EI149" s="290"/>
      <c r="EJ149" s="290"/>
      <c r="EK149" s="290"/>
      <c r="EL149" s="290"/>
      <c r="EM149" s="290"/>
      <c r="EN149" s="290"/>
      <c r="EO149" s="290"/>
      <c r="EP149" s="303"/>
    </row>
    <row r="150" spans="1:146" x14ac:dyDescent="0.2">
      <c r="A150" s="302"/>
      <c r="B150" s="290"/>
      <c r="C150" s="290"/>
      <c r="D150" s="290"/>
      <c r="E150" s="290"/>
      <c r="F150" s="290"/>
      <c r="G150" s="290"/>
      <c r="H150" s="290"/>
      <c r="I150" s="290"/>
      <c r="J150" s="290"/>
      <c r="K150" s="290"/>
      <c r="L150" s="290"/>
      <c r="M150" s="290"/>
      <c r="N150" s="290"/>
      <c r="O150" s="290"/>
      <c r="P150" s="290"/>
      <c r="Q150" s="290"/>
      <c r="R150" s="290"/>
      <c r="S150" s="290"/>
      <c r="T150" s="290"/>
      <c r="U150" s="290"/>
      <c r="V150" s="290"/>
      <c r="W150" s="290"/>
      <c r="X150" s="290"/>
      <c r="Y150" s="290"/>
      <c r="Z150" s="290"/>
      <c r="AA150" s="290"/>
      <c r="AB150" s="290"/>
      <c r="AC150" s="303"/>
      <c r="AD150" s="156"/>
      <c r="AP150" s="157"/>
      <c r="AR150" s="302"/>
      <c r="AS150" s="290"/>
      <c r="AT150" s="290"/>
      <c r="AU150" s="290"/>
      <c r="AV150" s="290"/>
      <c r="AW150" s="290"/>
      <c r="AX150" s="290"/>
      <c r="AY150" s="290"/>
      <c r="AZ150" s="290"/>
      <c r="BA150" s="303"/>
      <c r="BB150" s="304"/>
      <c r="BC150" s="305"/>
      <c r="BD150" s="305"/>
      <c r="BE150" s="305"/>
      <c r="BF150" s="305"/>
      <c r="BG150" s="305"/>
      <c r="BH150" s="305"/>
      <c r="BI150" s="306"/>
      <c r="BJ150" s="304"/>
      <c r="BK150" s="305"/>
      <c r="BL150" s="305"/>
      <c r="BM150" s="305"/>
      <c r="BN150" s="305"/>
      <c r="BO150" s="305"/>
      <c r="BP150" s="305"/>
      <c r="BQ150" s="305"/>
      <c r="BR150" s="305"/>
      <c r="BS150" s="305"/>
      <c r="BT150" s="305"/>
      <c r="BU150" s="306"/>
      <c r="BV150" s="304"/>
      <c r="BW150" s="305"/>
      <c r="BX150" s="305"/>
      <c r="BY150" s="305"/>
      <c r="BZ150" s="305"/>
      <c r="CA150" s="305"/>
      <c r="CB150" s="305"/>
      <c r="CC150" s="305"/>
      <c r="CD150" s="306"/>
      <c r="CE150" s="304"/>
      <c r="CF150" s="305"/>
      <c r="CG150" s="305"/>
      <c r="CH150" s="305"/>
      <c r="CI150" s="305"/>
      <c r="CJ150" s="305"/>
      <c r="CK150" s="305"/>
      <c r="CL150" s="305"/>
      <c r="CM150" s="305"/>
      <c r="CN150" s="305"/>
      <c r="CO150" s="305"/>
      <c r="CP150" s="306"/>
      <c r="CQ150" s="304"/>
      <c r="CR150" s="305"/>
      <c r="CS150" s="305"/>
      <c r="CT150" s="305"/>
      <c r="CU150" s="305"/>
      <c r="CV150" s="305"/>
      <c r="CW150" s="305"/>
      <c r="CX150" s="305"/>
      <c r="CY150" s="305"/>
      <c r="CZ150" s="305"/>
      <c r="DA150" s="305"/>
      <c r="DB150" s="305"/>
      <c r="DC150" s="305"/>
      <c r="DD150" s="305"/>
      <c r="DE150" s="305"/>
      <c r="DF150" s="305"/>
      <c r="DG150" s="305"/>
      <c r="DH150" s="305"/>
      <c r="DI150" s="306"/>
      <c r="DJ150" s="304"/>
      <c r="DK150" s="305"/>
      <c r="DL150" s="305"/>
      <c r="DM150" s="305"/>
      <c r="DN150" s="305"/>
      <c r="DO150" s="305"/>
      <c r="DP150" s="305"/>
      <c r="DQ150" s="305"/>
      <c r="DR150" s="305"/>
      <c r="DS150" s="305"/>
      <c r="DT150" s="305"/>
      <c r="DU150" s="306"/>
      <c r="DV150" s="304"/>
      <c r="DW150" s="305"/>
      <c r="DX150" s="305"/>
      <c r="DY150" s="305"/>
      <c r="DZ150" s="305"/>
      <c r="EA150" s="305"/>
      <c r="EB150" s="305"/>
      <c r="EC150" s="305"/>
      <c r="ED150" s="306"/>
      <c r="EF150" s="163"/>
      <c r="EG150" s="326"/>
      <c r="EH150" s="290"/>
      <c r="EI150" s="290"/>
      <c r="EJ150" s="290"/>
      <c r="EK150" s="290"/>
      <c r="EL150" s="290"/>
      <c r="EM150" s="290"/>
      <c r="EN150" s="290"/>
      <c r="EO150" s="290"/>
      <c r="EP150" s="303"/>
    </row>
    <row r="151" spans="1:146" x14ac:dyDescent="0.2">
      <c r="A151" s="304"/>
      <c r="B151" s="305"/>
      <c r="C151" s="305"/>
      <c r="D151" s="305"/>
      <c r="E151" s="305"/>
      <c r="F151" s="305"/>
      <c r="G151" s="305"/>
      <c r="H151" s="305"/>
      <c r="I151" s="305"/>
      <c r="J151" s="305"/>
      <c r="K151" s="305"/>
      <c r="L151" s="305"/>
      <c r="M151" s="305"/>
      <c r="N151" s="305"/>
      <c r="O151" s="305"/>
      <c r="P151" s="305"/>
      <c r="Q151" s="305"/>
      <c r="R151" s="305"/>
      <c r="S151" s="305"/>
      <c r="T151" s="305"/>
      <c r="U151" s="305"/>
      <c r="V151" s="305"/>
      <c r="W151" s="305"/>
      <c r="X151" s="305"/>
      <c r="Y151" s="305"/>
      <c r="Z151" s="305"/>
      <c r="AA151" s="305"/>
      <c r="AB151" s="305"/>
      <c r="AC151" s="306"/>
      <c r="AD151" s="158"/>
      <c r="AE151" s="159"/>
      <c r="AF151" s="159"/>
      <c r="AG151" s="159"/>
      <c r="AH151" s="159"/>
      <c r="AI151" s="159"/>
      <c r="AJ151" s="159"/>
      <c r="AK151" s="159"/>
      <c r="AL151" s="159"/>
      <c r="AM151" s="159"/>
      <c r="AN151" s="159"/>
      <c r="AO151" s="159"/>
      <c r="AP151" s="160"/>
      <c r="AR151" s="304"/>
      <c r="AS151" s="305"/>
      <c r="AT151" s="305"/>
      <c r="AU151" s="305"/>
      <c r="AV151" s="305"/>
      <c r="AW151" s="305"/>
      <c r="AX151" s="305"/>
      <c r="AY151" s="305"/>
      <c r="AZ151" s="305"/>
      <c r="BA151" s="306"/>
      <c r="BB151" s="292" t="s">
        <v>55</v>
      </c>
      <c r="BC151" s="297"/>
      <c r="BD151" s="297"/>
      <c r="BE151" s="297"/>
      <c r="BF151" s="297"/>
      <c r="BG151" s="297"/>
      <c r="BH151" s="297"/>
      <c r="BI151" s="298"/>
      <c r="BJ151" s="350">
        <v>0</v>
      </c>
      <c r="BK151" s="297"/>
      <c r="BL151" s="297"/>
      <c r="BM151" s="297"/>
      <c r="BN151" s="297"/>
      <c r="BO151" s="297"/>
      <c r="BP151" s="297"/>
      <c r="BQ151" s="297"/>
      <c r="BR151" s="297"/>
      <c r="BS151" s="297"/>
      <c r="BT151" s="297"/>
      <c r="BU151" s="298"/>
      <c r="BV151" s="295"/>
      <c r="BW151" s="297"/>
      <c r="BX151" s="297"/>
      <c r="BY151" s="297"/>
      <c r="BZ151" s="297"/>
      <c r="CA151" s="297"/>
      <c r="CB151" s="297"/>
      <c r="CC151" s="297"/>
      <c r="CD151" s="298"/>
      <c r="CE151" s="295"/>
      <c r="CF151" s="297"/>
      <c r="CG151" s="297"/>
      <c r="CH151" s="297"/>
      <c r="CI151" s="297"/>
      <c r="CJ151" s="297"/>
      <c r="CK151" s="297"/>
      <c r="CL151" s="297"/>
      <c r="CM151" s="297"/>
      <c r="CN151" s="297"/>
      <c r="CO151" s="297"/>
      <c r="CP151" s="298"/>
      <c r="CQ151" s="295"/>
      <c r="CR151" s="297"/>
      <c r="CS151" s="297"/>
      <c r="CT151" s="297"/>
      <c r="CU151" s="297"/>
      <c r="CV151" s="297"/>
      <c r="CW151" s="297"/>
      <c r="CX151" s="297"/>
      <c r="CY151" s="297"/>
      <c r="CZ151" s="297"/>
      <c r="DA151" s="297"/>
      <c r="DB151" s="297"/>
      <c r="DC151" s="297"/>
      <c r="DD151" s="297"/>
      <c r="DE151" s="297"/>
      <c r="DF151" s="297"/>
      <c r="DG151" s="297"/>
      <c r="DH151" s="297"/>
      <c r="DI151" s="298"/>
      <c r="DJ151" s="295"/>
      <c r="DK151" s="297"/>
      <c r="DL151" s="297"/>
      <c r="DM151" s="297"/>
      <c r="DN151" s="297"/>
      <c r="DO151" s="297"/>
      <c r="DP151" s="297"/>
      <c r="DQ151" s="297"/>
      <c r="DR151" s="297"/>
      <c r="DS151" s="297"/>
      <c r="DT151" s="297"/>
      <c r="DU151" s="298"/>
      <c r="DV151" s="350">
        <v>0</v>
      </c>
      <c r="DW151" s="297"/>
      <c r="DX151" s="297"/>
      <c r="DY151" s="297"/>
      <c r="DZ151" s="297"/>
      <c r="EA151" s="297"/>
      <c r="EB151" s="297"/>
      <c r="EC151" s="297"/>
      <c r="ED151" s="298"/>
      <c r="EE151" s="164"/>
      <c r="EF151" s="165"/>
      <c r="EG151" s="327"/>
      <c r="EH151" s="305"/>
      <c r="EI151" s="305"/>
      <c r="EJ151" s="305"/>
      <c r="EK151" s="305"/>
      <c r="EL151" s="305"/>
      <c r="EM151" s="305"/>
      <c r="EN151" s="305"/>
      <c r="EO151" s="305"/>
      <c r="EP151" s="306"/>
    </row>
    <row r="152" spans="1:146" x14ac:dyDescent="0.2">
      <c r="A152" s="359" t="s">
        <v>6</v>
      </c>
      <c r="B152" s="290"/>
      <c r="C152" s="290"/>
      <c r="D152" s="290"/>
      <c r="E152" s="290"/>
      <c r="F152" s="290"/>
      <c r="G152" s="290"/>
      <c r="H152" s="290"/>
      <c r="I152" s="360" t="s">
        <v>91</v>
      </c>
      <c r="J152" s="297"/>
      <c r="K152" s="297"/>
      <c r="L152" s="297"/>
      <c r="M152" s="297"/>
      <c r="N152" s="297"/>
      <c r="O152" s="297"/>
      <c r="P152" s="297"/>
      <c r="Q152" s="297"/>
      <c r="R152" s="297"/>
      <c r="S152" s="297"/>
      <c r="T152" s="297"/>
      <c r="U152" s="297"/>
      <c r="V152" s="297"/>
      <c r="W152" s="297"/>
      <c r="X152" s="297"/>
      <c r="Y152" s="297"/>
      <c r="Z152" s="297"/>
      <c r="AA152" s="297"/>
      <c r="AB152" s="297"/>
      <c r="AC152" s="297"/>
      <c r="AD152" s="297"/>
      <c r="AE152" s="297"/>
      <c r="AF152" s="297"/>
      <c r="AG152" s="297"/>
      <c r="AH152" s="297"/>
      <c r="AI152" s="297"/>
      <c r="AJ152" s="297"/>
      <c r="AK152" s="297"/>
      <c r="AL152" s="297"/>
      <c r="AM152" s="297"/>
      <c r="AN152" s="297"/>
      <c r="AO152" s="297"/>
      <c r="AP152" s="297"/>
      <c r="AQ152" s="297"/>
      <c r="AR152" s="297"/>
      <c r="AS152" s="297"/>
      <c r="AT152" s="297"/>
      <c r="AU152" s="297"/>
      <c r="AV152" s="297"/>
      <c r="AW152" s="297"/>
      <c r="AX152" s="297"/>
      <c r="AY152" s="297"/>
      <c r="AZ152" s="297"/>
      <c r="BA152" s="297"/>
      <c r="BB152" s="297"/>
      <c r="BC152" s="297"/>
      <c r="BD152" s="297"/>
      <c r="BE152" s="297"/>
      <c r="BF152" s="298"/>
      <c r="BG152" s="361" t="s">
        <v>6</v>
      </c>
      <c r="BH152" s="297"/>
      <c r="BI152" s="297"/>
      <c r="BJ152" s="297"/>
      <c r="BK152" s="297"/>
      <c r="BL152" s="297"/>
      <c r="BM152" s="297"/>
      <c r="BN152" s="297"/>
      <c r="BO152" s="297"/>
      <c r="BP152" s="297"/>
      <c r="BQ152" s="297"/>
      <c r="BR152" s="297"/>
      <c r="BS152" s="297"/>
      <c r="BT152" s="297"/>
      <c r="BU152" s="297"/>
      <c r="BV152" s="297"/>
      <c r="BW152" s="297"/>
      <c r="BX152" s="297"/>
      <c r="BY152" s="297"/>
      <c r="BZ152" s="297"/>
      <c r="CA152" s="297"/>
      <c r="CB152" s="297"/>
      <c r="CC152" s="297"/>
      <c r="CD152" s="297"/>
      <c r="CE152" s="297"/>
      <c r="CF152" s="297"/>
      <c r="CG152" s="297"/>
      <c r="CH152" s="297"/>
      <c r="CI152" s="297"/>
      <c r="CJ152" s="297"/>
      <c r="CK152" s="297"/>
      <c r="CL152" s="297"/>
      <c r="CM152" s="297"/>
      <c r="CN152" s="297"/>
      <c r="CO152" s="297"/>
      <c r="CP152" s="297"/>
      <c r="CQ152" s="297"/>
      <c r="CR152" s="297"/>
      <c r="CS152" s="297"/>
      <c r="CT152" s="297"/>
      <c r="CU152" s="297"/>
      <c r="CV152" s="297"/>
      <c r="CW152" s="297"/>
      <c r="CX152" s="297"/>
      <c r="CY152" s="297"/>
      <c r="CZ152" s="297"/>
      <c r="DA152" s="297"/>
      <c r="DB152" s="297"/>
      <c r="DC152" s="297"/>
      <c r="DD152" s="297"/>
      <c r="DE152" s="297"/>
      <c r="DF152" s="297"/>
      <c r="DG152" s="297"/>
      <c r="DH152" s="297"/>
      <c r="DI152" s="297"/>
      <c r="DJ152" s="297"/>
      <c r="DK152" s="297"/>
      <c r="DL152" s="297"/>
      <c r="DM152" s="297"/>
      <c r="DN152" s="297"/>
      <c r="DO152" s="297"/>
      <c r="DP152" s="297"/>
      <c r="DQ152" s="297"/>
      <c r="DR152" s="297"/>
      <c r="DS152" s="297"/>
      <c r="DT152" s="297"/>
      <c r="DU152" s="297"/>
      <c r="DV152" s="297"/>
      <c r="DW152" s="297"/>
      <c r="DX152" s="297"/>
      <c r="DY152" s="297"/>
      <c r="DZ152" s="297"/>
      <c r="EA152" s="297"/>
      <c r="EB152" s="297"/>
      <c r="EC152" s="297"/>
      <c r="ED152" s="297"/>
      <c r="EE152" s="297"/>
      <c r="EF152" s="298"/>
      <c r="EG152" s="332" t="s">
        <v>6</v>
      </c>
      <c r="EH152" s="300"/>
      <c r="EI152" s="300"/>
      <c r="EJ152" s="300"/>
      <c r="EK152" s="300"/>
      <c r="EL152" s="300"/>
      <c r="EM152" s="300"/>
      <c r="EN152" s="300"/>
      <c r="EO152" s="300"/>
      <c r="EP152" s="301"/>
    </row>
    <row r="153" spans="1:146" x14ac:dyDescent="0.2">
      <c r="A153" s="302"/>
      <c r="B153" s="290"/>
      <c r="C153" s="290"/>
      <c r="D153" s="290"/>
      <c r="E153" s="290"/>
      <c r="F153" s="290"/>
      <c r="G153" s="290"/>
      <c r="H153" s="290"/>
      <c r="I153" s="299" t="s">
        <v>128</v>
      </c>
      <c r="J153" s="300"/>
      <c r="K153" s="300"/>
      <c r="L153" s="300"/>
      <c r="M153" s="300"/>
      <c r="N153" s="300"/>
      <c r="O153" s="300"/>
      <c r="P153" s="300"/>
      <c r="Q153" s="300"/>
      <c r="R153" s="300"/>
      <c r="S153" s="300"/>
      <c r="T153" s="300"/>
      <c r="U153" s="300"/>
      <c r="V153" s="300"/>
      <c r="W153" s="300"/>
      <c r="X153" s="300"/>
      <c r="Y153" s="300"/>
      <c r="Z153" s="300"/>
      <c r="AA153" s="300"/>
      <c r="AB153" s="300"/>
      <c r="AC153" s="300"/>
      <c r="AD153" s="300"/>
      <c r="AE153" s="300"/>
      <c r="AF153" s="300"/>
      <c r="AG153" s="300"/>
      <c r="AH153" s="300"/>
      <c r="AI153" s="300"/>
      <c r="AJ153" s="300"/>
      <c r="AK153" s="300"/>
      <c r="AL153" s="300"/>
      <c r="AM153" s="300"/>
      <c r="AN153" s="300"/>
      <c r="AO153" s="300"/>
      <c r="AP153" s="300"/>
      <c r="AQ153" s="300"/>
      <c r="AR153" s="300"/>
      <c r="AS153" s="300"/>
      <c r="AT153" s="301"/>
      <c r="AU153" s="299" t="s">
        <v>111</v>
      </c>
      <c r="AV153" s="300"/>
      <c r="AW153" s="300"/>
      <c r="AX153" s="300"/>
      <c r="AY153" s="300"/>
      <c r="AZ153" s="300"/>
      <c r="BA153" s="300"/>
      <c r="BB153" s="300"/>
      <c r="BC153" s="300"/>
      <c r="BD153" s="300"/>
      <c r="BE153" s="300"/>
      <c r="BF153" s="301"/>
      <c r="BG153" s="310" t="s">
        <v>53</v>
      </c>
      <c r="BH153" s="297"/>
      <c r="BI153" s="297"/>
      <c r="BJ153" s="297"/>
      <c r="BK153" s="297"/>
      <c r="BL153" s="298"/>
      <c r="BM153" s="351">
        <v>0</v>
      </c>
      <c r="BN153" s="297"/>
      <c r="BO153" s="297"/>
      <c r="BP153" s="297"/>
      <c r="BQ153" s="297"/>
      <c r="BR153" s="297"/>
      <c r="BS153" s="297"/>
      <c r="BT153" s="297"/>
      <c r="BU153" s="297"/>
      <c r="BV153" s="297"/>
      <c r="BW153" s="298"/>
      <c r="BX153" s="351">
        <v>1</v>
      </c>
      <c r="BY153" s="297"/>
      <c r="BZ153" s="297"/>
      <c r="CA153" s="297"/>
      <c r="CB153" s="297"/>
      <c r="CC153" s="297"/>
      <c r="CD153" s="297"/>
      <c r="CE153" s="297"/>
      <c r="CF153" s="297"/>
      <c r="CG153" s="297"/>
      <c r="CH153" s="298"/>
      <c r="CI153" s="351">
        <v>0</v>
      </c>
      <c r="CJ153" s="297"/>
      <c r="CK153" s="297"/>
      <c r="CL153" s="297"/>
      <c r="CM153" s="297"/>
      <c r="CN153" s="297"/>
      <c r="CO153" s="297"/>
      <c r="CP153" s="297"/>
      <c r="CQ153" s="297"/>
      <c r="CR153" s="297"/>
      <c r="CS153" s="298"/>
      <c r="CT153" s="351">
        <v>0</v>
      </c>
      <c r="CU153" s="297"/>
      <c r="CV153" s="297"/>
      <c r="CW153" s="297"/>
      <c r="CX153" s="297"/>
      <c r="CY153" s="297"/>
      <c r="CZ153" s="297"/>
      <c r="DA153" s="297"/>
      <c r="DB153" s="297"/>
      <c r="DC153" s="297"/>
      <c r="DD153" s="297"/>
      <c r="DE153" s="297"/>
      <c r="DF153" s="297"/>
      <c r="DG153" s="297"/>
      <c r="DH153" s="297"/>
      <c r="DI153" s="297"/>
      <c r="DJ153" s="297"/>
      <c r="DK153" s="298"/>
      <c r="DL153" s="351">
        <v>0</v>
      </c>
      <c r="DM153" s="297"/>
      <c r="DN153" s="297"/>
      <c r="DO153" s="297"/>
      <c r="DP153" s="297"/>
      <c r="DQ153" s="297"/>
      <c r="DR153" s="297"/>
      <c r="DS153" s="297"/>
      <c r="DT153" s="297"/>
      <c r="DU153" s="297"/>
      <c r="DV153" s="297"/>
      <c r="DW153" s="298"/>
      <c r="DX153" s="351">
        <v>1</v>
      </c>
      <c r="DY153" s="297"/>
      <c r="DZ153" s="297"/>
      <c r="EA153" s="297"/>
      <c r="EB153" s="297"/>
      <c r="EC153" s="297"/>
      <c r="ED153" s="297"/>
      <c r="EE153" s="297"/>
      <c r="EF153" s="298"/>
      <c r="EG153" s="326"/>
      <c r="EH153" s="290"/>
      <c r="EI153" s="290"/>
      <c r="EJ153" s="290"/>
      <c r="EK153" s="290"/>
      <c r="EL153" s="290"/>
      <c r="EM153" s="290"/>
      <c r="EN153" s="290"/>
      <c r="EO153" s="290"/>
      <c r="EP153" s="303"/>
    </row>
    <row r="154" spans="1:146" x14ac:dyDescent="0.2">
      <c r="A154" s="302"/>
      <c r="B154" s="290"/>
      <c r="C154" s="290"/>
      <c r="D154" s="290"/>
      <c r="E154" s="290"/>
      <c r="F154" s="290"/>
      <c r="G154" s="290"/>
      <c r="H154" s="290"/>
      <c r="I154" s="302"/>
      <c r="J154" s="290"/>
      <c r="K154" s="290"/>
      <c r="L154" s="290"/>
      <c r="M154" s="290"/>
      <c r="N154" s="290"/>
      <c r="O154" s="290"/>
      <c r="P154" s="290"/>
      <c r="Q154" s="290"/>
      <c r="R154" s="290"/>
      <c r="S154" s="290"/>
      <c r="T154" s="290"/>
      <c r="U154" s="290"/>
      <c r="V154" s="290"/>
      <c r="W154" s="290"/>
      <c r="X154" s="290"/>
      <c r="Y154" s="290"/>
      <c r="Z154" s="290"/>
      <c r="AA154" s="290"/>
      <c r="AB154" s="290"/>
      <c r="AC154" s="290"/>
      <c r="AD154" s="290"/>
      <c r="AE154" s="290"/>
      <c r="AF154" s="290"/>
      <c r="AG154" s="290"/>
      <c r="AH154" s="290"/>
      <c r="AI154" s="290"/>
      <c r="AJ154" s="290"/>
      <c r="AK154" s="290"/>
      <c r="AL154" s="290"/>
      <c r="AM154" s="290"/>
      <c r="AN154" s="290"/>
      <c r="AO154" s="290"/>
      <c r="AP154" s="290"/>
      <c r="AQ154" s="290"/>
      <c r="AR154" s="290"/>
      <c r="AS154" s="290"/>
      <c r="AT154" s="303"/>
      <c r="AU154" s="302"/>
      <c r="AV154" s="290"/>
      <c r="AW154" s="290"/>
      <c r="AX154" s="290"/>
      <c r="AY154" s="290"/>
      <c r="AZ154" s="290"/>
      <c r="BA154" s="290"/>
      <c r="BB154" s="290"/>
      <c r="BC154" s="290"/>
      <c r="BD154" s="290"/>
      <c r="BE154" s="290"/>
      <c r="BF154" s="303"/>
      <c r="BG154" s="308" t="s">
        <v>54</v>
      </c>
      <c r="BH154" s="297"/>
      <c r="BI154" s="297"/>
      <c r="BJ154" s="297"/>
      <c r="BK154" s="297"/>
      <c r="BL154" s="298"/>
      <c r="BM154" s="352">
        <v>0</v>
      </c>
      <c r="BN154" s="297"/>
      <c r="BO154" s="297"/>
      <c r="BP154" s="297"/>
      <c r="BQ154" s="297"/>
      <c r="BR154" s="297"/>
      <c r="BS154" s="297"/>
      <c r="BT154" s="297"/>
      <c r="BU154" s="297"/>
      <c r="BV154" s="297"/>
      <c r="BW154" s="298"/>
      <c r="BX154" s="352">
        <v>1</v>
      </c>
      <c r="BY154" s="297"/>
      <c r="BZ154" s="297"/>
      <c r="CA154" s="297"/>
      <c r="CB154" s="297"/>
      <c r="CC154" s="297"/>
      <c r="CD154" s="297"/>
      <c r="CE154" s="297"/>
      <c r="CF154" s="297"/>
      <c r="CG154" s="297"/>
      <c r="CH154" s="298"/>
      <c r="CI154" s="352">
        <v>0</v>
      </c>
      <c r="CJ154" s="297"/>
      <c r="CK154" s="297"/>
      <c r="CL154" s="297"/>
      <c r="CM154" s="297"/>
      <c r="CN154" s="297"/>
      <c r="CO154" s="297"/>
      <c r="CP154" s="297"/>
      <c r="CQ154" s="297"/>
      <c r="CR154" s="297"/>
      <c r="CS154" s="298"/>
      <c r="CT154" s="352">
        <v>0</v>
      </c>
      <c r="CU154" s="297"/>
      <c r="CV154" s="297"/>
      <c r="CW154" s="297"/>
      <c r="CX154" s="297"/>
      <c r="CY154" s="297"/>
      <c r="CZ154" s="297"/>
      <c r="DA154" s="297"/>
      <c r="DB154" s="297"/>
      <c r="DC154" s="297"/>
      <c r="DD154" s="297"/>
      <c r="DE154" s="297"/>
      <c r="DF154" s="297"/>
      <c r="DG154" s="297"/>
      <c r="DH154" s="297"/>
      <c r="DI154" s="297"/>
      <c r="DJ154" s="297"/>
      <c r="DK154" s="298"/>
      <c r="DL154" s="352">
        <v>0</v>
      </c>
      <c r="DM154" s="297"/>
      <c r="DN154" s="297"/>
      <c r="DO154" s="297"/>
      <c r="DP154" s="297"/>
      <c r="DQ154" s="297"/>
      <c r="DR154" s="297"/>
      <c r="DS154" s="297"/>
      <c r="DT154" s="297"/>
      <c r="DU154" s="297"/>
      <c r="DV154" s="297"/>
      <c r="DW154" s="298"/>
      <c r="DX154" s="352">
        <v>1</v>
      </c>
      <c r="DY154" s="297"/>
      <c r="DZ154" s="297"/>
      <c r="EA154" s="297"/>
      <c r="EB154" s="297"/>
      <c r="EC154" s="297"/>
      <c r="ED154" s="297"/>
      <c r="EE154" s="297"/>
      <c r="EF154" s="298"/>
      <c r="EG154" s="326"/>
      <c r="EH154" s="290"/>
      <c r="EI154" s="290"/>
      <c r="EJ154" s="290"/>
      <c r="EK154" s="290"/>
      <c r="EL154" s="290"/>
      <c r="EM154" s="290"/>
      <c r="EN154" s="290"/>
      <c r="EO154" s="290"/>
      <c r="EP154" s="303"/>
    </row>
    <row r="155" spans="1:146" x14ac:dyDescent="0.2">
      <c r="A155" s="302"/>
      <c r="B155" s="290"/>
      <c r="C155" s="290"/>
      <c r="D155" s="290"/>
      <c r="E155" s="290"/>
      <c r="F155" s="290"/>
      <c r="G155" s="290"/>
      <c r="H155" s="290"/>
      <c r="I155" s="304"/>
      <c r="J155" s="305"/>
      <c r="K155" s="305"/>
      <c r="L155" s="305"/>
      <c r="M155" s="305"/>
      <c r="N155" s="305"/>
      <c r="O155" s="305"/>
      <c r="P155" s="305"/>
      <c r="Q155" s="305"/>
      <c r="R155" s="305"/>
      <c r="S155" s="305"/>
      <c r="T155" s="305"/>
      <c r="U155" s="305"/>
      <c r="V155" s="305"/>
      <c r="W155" s="305"/>
      <c r="X155" s="305"/>
      <c r="Y155" s="305"/>
      <c r="Z155" s="305"/>
      <c r="AA155" s="305"/>
      <c r="AB155" s="305"/>
      <c r="AC155" s="305"/>
      <c r="AD155" s="305"/>
      <c r="AE155" s="305"/>
      <c r="AF155" s="305"/>
      <c r="AG155" s="305"/>
      <c r="AH155" s="305"/>
      <c r="AI155" s="305"/>
      <c r="AJ155" s="305"/>
      <c r="AK155" s="305"/>
      <c r="AL155" s="305"/>
      <c r="AM155" s="305"/>
      <c r="AN155" s="305"/>
      <c r="AO155" s="305"/>
      <c r="AP155" s="305"/>
      <c r="AQ155" s="305"/>
      <c r="AR155" s="305"/>
      <c r="AS155" s="305"/>
      <c r="AT155" s="306"/>
      <c r="AU155" s="304"/>
      <c r="AV155" s="305"/>
      <c r="AW155" s="305"/>
      <c r="AX155" s="305"/>
      <c r="AY155" s="305"/>
      <c r="AZ155" s="305"/>
      <c r="BA155" s="305"/>
      <c r="BB155" s="305"/>
      <c r="BC155" s="305"/>
      <c r="BD155" s="305"/>
      <c r="BE155" s="305"/>
      <c r="BF155" s="306"/>
      <c r="BG155" s="292" t="s">
        <v>55</v>
      </c>
      <c r="BH155" s="297"/>
      <c r="BI155" s="297"/>
      <c r="BJ155" s="297"/>
      <c r="BK155" s="297"/>
      <c r="BL155" s="298"/>
      <c r="BM155" s="350">
        <v>0</v>
      </c>
      <c r="BN155" s="297"/>
      <c r="BO155" s="297"/>
      <c r="BP155" s="297"/>
      <c r="BQ155" s="297"/>
      <c r="BR155" s="297"/>
      <c r="BS155" s="297"/>
      <c r="BT155" s="297"/>
      <c r="BU155" s="297"/>
      <c r="BV155" s="297"/>
      <c r="BW155" s="298"/>
      <c r="BX155" s="295"/>
      <c r="BY155" s="297"/>
      <c r="BZ155" s="297"/>
      <c r="CA155" s="297"/>
      <c r="CB155" s="297"/>
      <c r="CC155" s="297"/>
      <c r="CD155" s="297"/>
      <c r="CE155" s="297"/>
      <c r="CF155" s="297"/>
      <c r="CG155" s="297"/>
      <c r="CH155" s="298"/>
      <c r="CI155" s="295"/>
      <c r="CJ155" s="297"/>
      <c r="CK155" s="297"/>
      <c r="CL155" s="297"/>
      <c r="CM155" s="297"/>
      <c r="CN155" s="297"/>
      <c r="CO155" s="297"/>
      <c r="CP155" s="297"/>
      <c r="CQ155" s="297"/>
      <c r="CR155" s="297"/>
      <c r="CS155" s="298"/>
      <c r="CT155" s="295"/>
      <c r="CU155" s="297"/>
      <c r="CV155" s="297"/>
      <c r="CW155" s="297"/>
      <c r="CX155" s="297"/>
      <c r="CY155" s="297"/>
      <c r="CZ155" s="297"/>
      <c r="DA155" s="297"/>
      <c r="DB155" s="297"/>
      <c r="DC155" s="297"/>
      <c r="DD155" s="297"/>
      <c r="DE155" s="297"/>
      <c r="DF155" s="297"/>
      <c r="DG155" s="297"/>
      <c r="DH155" s="297"/>
      <c r="DI155" s="297"/>
      <c r="DJ155" s="297"/>
      <c r="DK155" s="298"/>
      <c r="DL155" s="295"/>
      <c r="DM155" s="297"/>
      <c r="DN155" s="297"/>
      <c r="DO155" s="297"/>
      <c r="DP155" s="297"/>
      <c r="DQ155" s="297"/>
      <c r="DR155" s="297"/>
      <c r="DS155" s="297"/>
      <c r="DT155" s="297"/>
      <c r="DU155" s="297"/>
      <c r="DV155" s="297"/>
      <c r="DW155" s="298"/>
      <c r="DX155" s="350">
        <v>0</v>
      </c>
      <c r="DY155" s="297"/>
      <c r="DZ155" s="297"/>
      <c r="EA155" s="297"/>
      <c r="EB155" s="297"/>
      <c r="EC155" s="297"/>
      <c r="ED155" s="297"/>
      <c r="EE155" s="297"/>
      <c r="EF155" s="298"/>
      <c r="EG155" s="327"/>
      <c r="EH155" s="305"/>
      <c r="EI155" s="305"/>
      <c r="EJ155" s="305"/>
      <c r="EK155" s="305"/>
      <c r="EL155" s="305"/>
      <c r="EM155" s="305"/>
      <c r="EN155" s="305"/>
      <c r="EO155" s="305"/>
      <c r="EP155" s="306"/>
    </row>
    <row r="156" spans="1:146" ht="18" customHeight="1" x14ac:dyDescent="0.2">
      <c r="A156" s="299" t="s">
        <v>129</v>
      </c>
      <c r="B156" s="300"/>
      <c r="C156" s="300"/>
      <c r="D156" s="300"/>
      <c r="E156" s="300"/>
      <c r="F156" s="300"/>
      <c r="G156" s="300"/>
      <c r="H156" s="300"/>
      <c r="I156" s="300"/>
      <c r="J156" s="300"/>
      <c r="K156" s="300"/>
      <c r="L156" s="300"/>
      <c r="M156" s="300"/>
      <c r="N156" s="300"/>
      <c r="O156" s="300"/>
      <c r="P156" s="300"/>
      <c r="Q156" s="300"/>
      <c r="R156" s="300"/>
      <c r="S156" s="300"/>
      <c r="T156" s="300"/>
      <c r="U156" s="300"/>
      <c r="V156" s="300"/>
      <c r="W156" s="300"/>
      <c r="X156" s="300"/>
      <c r="Y156" s="300"/>
      <c r="Z156" s="300"/>
      <c r="AA156" s="300"/>
      <c r="AB156" s="300"/>
      <c r="AC156" s="301"/>
      <c r="AD156" s="353"/>
      <c r="AE156" s="354"/>
      <c r="AF156" s="354"/>
      <c r="AG156" s="354"/>
      <c r="AH156" s="354"/>
      <c r="AI156" s="354"/>
      <c r="AJ156" s="354"/>
      <c r="AK156" s="354"/>
      <c r="AL156" s="354"/>
      <c r="AM156" s="354"/>
      <c r="AN156" s="354"/>
      <c r="AO156" s="354"/>
      <c r="AP156" s="355"/>
      <c r="AR156" s="358" t="s">
        <v>97</v>
      </c>
      <c r="AS156" s="300"/>
      <c r="AT156" s="300"/>
      <c r="AU156" s="300"/>
      <c r="AV156" s="300"/>
      <c r="AW156" s="300"/>
      <c r="AX156" s="300"/>
      <c r="AY156" s="300"/>
      <c r="AZ156" s="300"/>
      <c r="BA156" s="301"/>
      <c r="BB156" s="310" t="s">
        <v>53</v>
      </c>
      <c r="BC156" s="297"/>
      <c r="BD156" s="297"/>
      <c r="BE156" s="297"/>
      <c r="BF156" s="297"/>
      <c r="BG156" s="297"/>
      <c r="BH156" s="297"/>
      <c r="BI156" s="298"/>
      <c r="BJ156" s="351">
        <v>0</v>
      </c>
      <c r="BK156" s="297"/>
      <c r="BL156" s="297"/>
      <c r="BM156" s="297"/>
      <c r="BN156" s="297"/>
      <c r="BO156" s="297"/>
      <c r="BP156" s="297"/>
      <c r="BQ156" s="297"/>
      <c r="BR156" s="297"/>
      <c r="BS156" s="297"/>
      <c r="BT156" s="297"/>
      <c r="BU156" s="298"/>
      <c r="BV156" s="351">
        <v>0</v>
      </c>
      <c r="BW156" s="297"/>
      <c r="BX156" s="297"/>
      <c r="BY156" s="297"/>
      <c r="BZ156" s="297"/>
      <c r="CA156" s="297"/>
      <c r="CB156" s="297"/>
      <c r="CC156" s="297"/>
      <c r="CD156" s="298"/>
      <c r="CE156" s="351">
        <v>0</v>
      </c>
      <c r="CF156" s="297"/>
      <c r="CG156" s="297"/>
      <c r="CH156" s="297"/>
      <c r="CI156" s="297"/>
      <c r="CJ156" s="297"/>
      <c r="CK156" s="297"/>
      <c r="CL156" s="297"/>
      <c r="CM156" s="297"/>
      <c r="CN156" s="297"/>
      <c r="CO156" s="297"/>
      <c r="CP156" s="298"/>
      <c r="CQ156" s="351">
        <v>0</v>
      </c>
      <c r="CR156" s="297"/>
      <c r="CS156" s="297"/>
      <c r="CT156" s="297"/>
      <c r="CU156" s="297"/>
      <c r="CV156" s="297"/>
      <c r="CW156" s="297"/>
      <c r="CX156" s="297"/>
      <c r="CY156" s="297"/>
      <c r="CZ156" s="297"/>
      <c r="DA156" s="297"/>
      <c r="DB156" s="297"/>
      <c r="DC156" s="297"/>
      <c r="DD156" s="297"/>
      <c r="DE156" s="297"/>
      <c r="DF156" s="297"/>
      <c r="DG156" s="297"/>
      <c r="DH156" s="297"/>
      <c r="DI156" s="298"/>
      <c r="DJ156" s="351">
        <v>1</v>
      </c>
      <c r="DK156" s="297"/>
      <c r="DL156" s="297"/>
      <c r="DM156" s="297"/>
      <c r="DN156" s="297"/>
      <c r="DO156" s="297"/>
      <c r="DP156" s="297"/>
      <c r="DQ156" s="297"/>
      <c r="DR156" s="297"/>
      <c r="DS156" s="297"/>
      <c r="DT156" s="297"/>
      <c r="DU156" s="298"/>
      <c r="DV156" s="351">
        <v>1</v>
      </c>
      <c r="DW156" s="297"/>
      <c r="DX156" s="297"/>
      <c r="DY156" s="297"/>
      <c r="DZ156" s="297"/>
      <c r="EA156" s="297"/>
      <c r="EB156" s="297"/>
      <c r="EC156" s="297"/>
      <c r="ED156" s="298"/>
      <c r="EE156" s="161"/>
      <c r="EF156" s="162"/>
      <c r="EG156" s="332" t="s">
        <v>130</v>
      </c>
      <c r="EH156" s="300"/>
      <c r="EI156" s="300"/>
      <c r="EJ156" s="300"/>
      <c r="EK156" s="300"/>
      <c r="EL156" s="300"/>
      <c r="EM156" s="300"/>
      <c r="EN156" s="300"/>
      <c r="EO156" s="300"/>
      <c r="EP156" s="301"/>
    </row>
    <row r="157" spans="1:146" ht="14.5" customHeight="1" x14ac:dyDescent="0.2">
      <c r="A157" s="302"/>
      <c r="B157" s="290"/>
      <c r="C157" s="290"/>
      <c r="D157" s="290"/>
      <c r="E157" s="290"/>
      <c r="F157" s="290"/>
      <c r="G157" s="290"/>
      <c r="H157" s="290"/>
      <c r="I157" s="290"/>
      <c r="J157" s="290"/>
      <c r="K157" s="290"/>
      <c r="L157" s="290"/>
      <c r="M157" s="290"/>
      <c r="N157" s="290"/>
      <c r="O157" s="290"/>
      <c r="P157" s="290"/>
      <c r="Q157" s="290"/>
      <c r="R157" s="290"/>
      <c r="S157" s="290"/>
      <c r="T157" s="290"/>
      <c r="U157" s="290"/>
      <c r="V157" s="290"/>
      <c r="W157" s="290"/>
      <c r="X157" s="290"/>
      <c r="Y157" s="290"/>
      <c r="Z157" s="290"/>
      <c r="AA157" s="290"/>
      <c r="AB157" s="290"/>
      <c r="AC157" s="303"/>
      <c r="AD157" s="356"/>
      <c r="AE157" s="305"/>
      <c r="AF157" s="305"/>
      <c r="AG157" s="305"/>
      <c r="AH157" s="305"/>
      <c r="AI157" s="305"/>
      <c r="AJ157" s="305"/>
      <c r="AK157" s="305"/>
      <c r="AL157" s="305"/>
      <c r="AM157" s="305"/>
      <c r="AN157" s="305"/>
      <c r="AO157" s="305"/>
      <c r="AP157" s="357"/>
      <c r="AR157" s="302"/>
      <c r="AS157" s="290"/>
      <c r="AT157" s="290"/>
      <c r="AU157" s="290"/>
      <c r="AV157" s="290"/>
      <c r="AW157" s="290"/>
      <c r="AX157" s="290"/>
      <c r="AY157" s="290"/>
      <c r="AZ157" s="290"/>
      <c r="BA157" s="303"/>
      <c r="BB157" s="308" t="s">
        <v>54</v>
      </c>
      <c r="BC157" s="300"/>
      <c r="BD157" s="300"/>
      <c r="BE157" s="300"/>
      <c r="BF157" s="300"/>
      <c r="BG157" s="300"/>
      <c r="BH157" s="300"/>
      <c r="BI157" s="301"/>
      <c r="BJ157" s="352">
        <v>0</v>
      </c>
      <c r="BK157" s="300"/>
      <c r="BL157" s="300"/>
      <c r="BM157" s="300"/>
      <c r="BN157" s="300"/>
      <c r="BO157" s="300"/>
      <c r="BP157" s="300"/>
      <c r="BQ157" s="300"/>
      <c r="BR157" s="300"/>
      <c r="BS157" s="300"/>
      <c r="BT157" s="300"/>
      <c r="BU157" s="301"/>
      <c r="BV157" s="352">
        <v>0</v>
      </c>
      <c r="BW157" s="300"/>
      <c r="BX157" s="300"/>
      <c r="BY157" s="300"/>
      <c r="BZ157" s="300"/>
      <c r="CA157" s="300"/>
      <c r="CB157" s="300"/>
      <c r="CC157" s="300"/>
      <c r="CD157" s="301"/>
      <c r="CE157" s="352">
        <v>0</v>
      </c>
      <c r="CF157" s="300"/>
      <c r="CG157" s="300"/>
      <c r="CH157" s="300"/>
      <c r="CI157" s="300"/>
      <c r="CJ157" s="300"/>
      <c r="CK157" s="300"/>
      <c r="CL157" s="300"/>
      <c r="CM157" s="300"/>
      <c r="CN157" s="300"/>
      <c r="CO157" s="300"/>
      <c r="CP157" s="301"/>
      <c r="CQ157" s="352">
        <v>0</v>
      </c>
      <c r="CR157" s="300"/>
      <c r="CS157" s="300"/>
      <c r="CT157" s="300"/>
      <c r="CU157" s="300"/>
      <c r="CV157" s="300"/>
      <c r="CW157" s="300"/>
      <c r="CX157" s="300"/>
      <c r="CY157" s="300"/>
      <c r="CZ157" s="300"/>
      <c r="DA157" s="300"/>
      <c r="DB157" s="300"/>
      <c r="DC157" s="300"/>
      <c r="DD157" s="300"/>
      <c r="DE157" s="300"/>
      <c r="DF157" s="300"/>
      <c r="DG157" s="300"/>
      <c r="DH157" s="300"/>
      <c r="DI157" s="301"/>
      <c r="DJ157" s="352">
        <v>1</v>
      </c>
      <c r="DK157" s="300"/>
      <c r="DL157" s="300"/>
      <c r="DM157" s="300"/>
      <c r="DN157" s="300"/>
      <c r="DO157" s="300"/>
      <c r="DP157" s="300"/>
      <c r="DQ157" s="300"/>
      <c r="DR157" s="300"/>
      <c r="DS157" s="300"/>
      <c r="DT157" s="300"/>
      <c r="DU157" s="301"/>
      <c r="DV157" s="352">
        <v>1</v>
      </c>
      <c r="DW157" s="300"/>
      <c r="DX157" s="300"/>
      <c r="DY157" s="300"/>
      <c r="DZ157" s="300"/>
      <c r="EA157" s="300"/>
      <c r="EB157" s="300"/>
      <c r="EC157" s="300"/>
      <c r="ED157" s="301"/>
      <c r="EF157" s="163"/>
      <c r="EG157" s="326"/>
      <c r="EH157" s="290"/>
      <c r="EI157" s="290"/>
      <c r="EJ157" s="290"/>
      <c r="EK157" s="290"/>
      <c r="EL157" s="290"/>
      <c r="EM157" s="290"/>
      <c r="EN157" s="290"/>
      <c r="EO157" s="290"/>
      <c r="EP157" s="303"/>
    </row>
    <row r="158" spans="1:146" x14ac:dyDescent="0.2">
      <c r="A158" s="302"/>
      <c r="B158" s="290"/>
      <c r="C158" s="290"/>
      <c r="D158" s="290"/>
      <c r="E158" s="290"/>
      <c r="F158" s="290"/>
      <c r="G158" s="290"/>
      <c r="H158" s="290"/>
      <c r="I158" s="290"/>
      <c r="J158" s="290"/>
      <c r="K158" s="290"/>
      <c r="L158" s="290"/>
      <c r="M158" s="290"/>
      <c r="N158" s="290"/>
      <c r="O158" s="290"/>
      <c r="P158" s="290"/>
      <c r="Q158" s="290"/>
      <c r="R158" s="290"/>
      <c r="S158" s="290"/>
      <c r="T158" s="290"/>
      <c r="U158" s="290"/>
      <c r="V158" s="290"/>
      <c r="W158" s="290"/>
      <c r="X158" s="290"/>
      <c r="Y158" s="290"/>
      <c r="Z158" s="290"/>
      <c r="AA158" s="290"/>
      <c r="AB158" s="290"/>
      <c r="AC158" s="303"/>
      <c r="AD158" s="156"/>
      <c r="AP158" s="157"/>
      <c r="AR158" s="302"/>
      <c r="AS158" s="290"/>
      <c r="AT158" s="290"/>
      <c r="AU158" s="290"/>
      <c r="AV158" s="290"/>
      <c r="AW158" s="290"/>
      <c r="AX158" s="290"/>
      <c r="AY158" s="290"/>
      <c r="AZ158" s="290"/>
      <c r="BA158" s="303"/>
      <c r="BB158" s="304"/>
      <c r="BC158" s="305"/>
      <c r="BD158" s="305"/>
      <c r="BE158" s="305"/>
      <c r="BF158" s="305"/>
      <c r="BG158" s="305"/>
      <c r="BH158" s="305"/>
      <c r="BI158" s="306"/>
      <c r="BJ158" s="304"/>
      <c r="BK158" s="305"/>
      <c r="BL158" s="305"/>
      <c r="BM158" s="305"/>
      <c r="BN158" s="305"/>
      <c r="BO158" s="305"/>
      <c r="BP158" s="305"/>
      <c r="BQ158" s="305"/>
      <c r="BR158" s="305"/>
      <c r="BS158" s="305"/>
      <c r="BT158" s="305"/>
      <c r="BU158" s="306"/>
      <c r="BV158" s="304"/>
      <c r="BW158" s="305"/>
      <c r="BX158" s="305"/>
      <c r="BY158" s="305"/>
      <c r="BZ158" s="305"/>
      <c r="CA158" s="305"/>
      <c r="CB158" s="305"/>
      <c r="CC158" s="305"/>
      <c r="CD158" s="306"/>
      <c r="CE158" s="304"/>
      <c r="CF158" s="305"/>
      <c r="CG158" s="305"/>
      <c r="CH158" s="305"/>
      <c r="CI158" s="305"/>
      <c r="CJ158" s="305"/>
      <c r="CK158" s="305"/>
      <c r="CL158" s="305"/>
      <c r="CM158" s="305"/>
      <c r="CN158" s="305"/>
      <c r="CO158" s="305"/>
      <c r="CP158" s="306"/>
      <c r="CQ158" s="304"/>
      <c r="CR158" s="305"/>
      <c r="CS158" s="305"/>
      <c r="CT158" s="305"/>
      <c r="CU158" s="305"/>
      <c r="CV158" s="305"/>
      <c r="CW158" s="305"/>
      <c r="CX158" s="305"/>
      <c r="CY158" s="305"/>
      <c r="CZ158" s="305"/>
      <c r="DA158" s="305"/>
      <c r="DB158" s="305"/>
      <c r="DC158" s="305"/>
      <c r="DD158" s="305"/>
      <c r="DE158" s="305"/>
      <c r="DF158" s="305"/>
      <c r="DG158" s="305"/>
      <c r="DH158" s="305"/>
      <c r="DI158" s="306"/>
      <c r="DJ158" s="304"/>
      <c r="DK158" s="305"/>
      <c r="DL158" s="305"/>
      <c r="DM158" s="305"/>
      <c r="DN158" s="305"/>
      <c r="DO158" s="305"/>
      <c r="DP158" s="305"/>
      <c r="DQ158" s="305"/>
      <c r="DR158" s="305"/>
      <c r="DS158" s="305"/>
      <c r="DT158" s="305"/>
      <c r="DU158" s="306"/>
      <c r="DV158" s="304"/>
      <c r="DW158" s="305"/>
      <c r="DX158" s="305"/>
      <c r="DY158" s="305"/>
      <c r="DZ158" s="305"/>
      <c r="EA158" s="305"/>
      <c r="EB158" s="305"/>
      <c r="EC158" s="305"/>
      <c r="ED158" s="306"/>
      <c r="EF158" s="163"/>
      <c r="EG158" s="326"/>
      <c r="EH158" s="290"/>
      <c r="EI158" s="290"/>
      <c r="EJ158" s="290"/>
      <c r="EK158" s="290"/>
      <c r="EL158" s="290"/>
      <c r="EM158" s="290"/>
      <c r="EN158" s="290"/>
      <c r="EO158" s="290"/>
      <c r="EP158" s="303"/>
    </row>
    <row r="159" spans="1:146" x14ac:dyDescent="0.2">
      <c r="A159" s="304"/>
      <c r="B159" s="305"/>
      <c r="C159" s="305"/>
      <c r="D159" s="305"/>
      <c r="E159" s="305"/>
      <c r="F159" s="305"/>
      <c r="G159" s="305"/>
      <c r="H159" s="305"/>
      <c r="I159" s="305"/>
      <c r="J159" s="305"/>
      <c r="K159" s="305"/>
      <c r="L159" s="305"/>
      <c r="M159" s="305"/>
      <c r="N159" s="305"/>
      <c r="O159" s="305"/>
      <c r="P159" s="305"/>
      <c r="Q159" s="305"/>
      <c r="R159" s="305"/>
      <c r="S159" s="305"/>
      <c r="T159" s="305"/>
      <c r="U159" s="305"/>
      <c r="V159" s="305"/>
      <c r="W159" s="305"/>
      <c r="X159" s="305"/>
      <c r="Y159" s="305"/>
      <c r="Z159" s="305"/>
      <c r="AA159" s="305"/>
      <c r="AB159" s="305"/>
      <c r="AC159" s="306"/>
      <c r="AD159" s="158"/>
      <c r="AE159" s="159"/>
      <c r="AF159" s="159"/>
      <c r="AG159" s="159"/>
      <c r="AH159" s="159"/>
      <c r="AI159" s="159"/>
      <c r="AJ159" s="159"/>
      <c r="AK159" s="159"/>
      <c r="AL159" s="159"/>
      <c r="AM159" s="159"/>
      <c r="AN159" s="159"/>
      <c r="AO159" s="159"/>
      <c r="AP159" s="160"/>
      <c r="AR159" s="304"/>
      <c r="AS159" s="305"/>
      <c r="AT159" s="305"/>
      <c r="AU159" s="305"/>
      <c r="AV159" s="305"/>
      <c r="AW159" s="305"/>
      <c r="AX159" s="305"/>
      <c r="AY159" s="305"/>
      <c r="AZ159" s="305"/>
      <c r="BA159" s="306"/>
      <c r="BB159" s="292" t="s">
        <v>55</v>
      </c>
      <c r="BC159" s="297"/>
      <c r="BD159" s="297"/>
      <c r="BE159" s="297"/>
      <c r="BF159" s="297"/>
      <c r="BG159" s="297"/>
      <c r="BH159" s="297"/>
      <c r="BI159" s="298"/>
      <c r="BJ159" s="350">
        <v>0</v>
      </c>
      <c r="BK159" s="297"/>
      <c r="BL159" s="297"/>
      <c r="BM159" s="297"/>
      <c r="BN159" s="297"/>
      <c r="BO159" s="297"/>
      <c r="BP159" s="297"/>
      <c r="BQ159" s="297"/>
      <c r="BR159" s="297"/>
      <c r="BS159" s="297"/>
      <c r="BT159" s="297"/>
      <c r="BU159" s="298"/>
      <c r="BV159" s="295"/>
      <c r="BW159" s="297"/>
      <c r="BX159" s="297"/>
      <c r="BY159" s="297"/>
      <c r="BZ159" s="297"/>
      <c r="CA159" s="297"/>
      <c r="CB159" s="297"/>
      <c r="CC159" s="297"/>
      <c r="CD159" s="298"/>
      <c r="CE159" s="295"/>
      <c r="CF159" s="297"/>
      <c r="CG159" s="297"/>
      <c r="CH159" s="297"/>
      <c r="CI159" s="297"/>
      <c r="CJ159" s="297"/>
      <c r="CK159" s="297"/>
      <c r="CL159" s="297"/>
      <c r="CM159" s="297"/>
      <c r="CN159" s="297"/>
      <c r="CO159" s="297"/>
      <c r="CP159" s="298"/>
      <c r="CQ159" s="295"/>
      <c r="CR159" s="297"/>
      <c r="CS159" s="297"/>
      <c r="CT159" s="297"/>
      <c r="CU159" s="297"/>
      <c r="CV159" s="297"/>
      <c r="CW159" s="297"/>
      <c r="CX159" s="297"/>
      <c r="CY159" s="297"/>
      <c r="CZ159" s="297"/>
      <c r="DA159" s="297"/>
      <c r="DB159" s="297"/>
      <c r="DC159" s="297"/>
      <c r="DD159" s="297"/>
      <c r="DE159" s="297"/>
      <c r="DF159" s="297"/>
      <c r="DG159" s="297"/>
      <c r="DH159" s="297"/>
      <c r="DI159" s="298"/>
      <c r="DJ159" s="295"/>
      <c r="DK159" s="297"/>
      <c r="DL159" s="297"/>
      <c r="DM159" s="297"/>
      <c r="DN159" s="297"/>
      <c r="DO159" s="297"/>
      <c r="DP159" s="297"/>
      <c r="DQ159" s="297"/>
      <c r="DR159" s="297"/>
      <c r="DS159" s="297"/>
      <c r="DT159" s="297"/>
      <c r="DU159" s="298"/>
      <c r="DV159" s="350">
        <v>0</v>
      </c>
      <c r="DW159" s="297"/>
      <c r="DX159" s="297"/>
      <c r="DY159" s="297"/>
      <c r="DZ159" s="297"/>
      <c r="EA159" s="297"/>
      <c r="EB159" s="297"/>
      <c r="EC159" s="297"/>
      <c r="ED159" s="298"/>
      <c r="EE159" s="164"/>
      <c r="EF159" s="165"/>
      <c r="EG159" s="327"/>
      <c r="EH159" s="305"/>
      <c r="EI159" s="305"/>
      <c r="EJ159" s="305"/>
      <c r="EK159" s="305"/>
      <c r="EL159" s="305"/>
      <c r="EM159" s="305"/>
      <c r="EN159" s="305"/>
      <c r="EO159" s="305"/>
      <c r="EP159" s="306"/>
    </row>
    <row r="160" spans="1:146" x14ac:dyDescent="0.2">
      <c r="A160" s="359" t="s">
        <v>6</v>
      </c>
      <c r="B160" s="290"/>
      <c r="C160" s="290"/>
      <c r="D160" s="290"/>
      <c r="E160" s="290"/>
      <c r="F160" s="290"/>
      <c r="G160" s="290"/>
      <c r="H160" s="290"/>
      <c r="I160" s="360" t="s">
        <v>91</v>
      </c>
      <c r="J160" s="297"/>
      <c r="K160" s="297"/>
      <c r="L160" s="297"/>
      <c r="M160" s="297"/>
      <c r="N160" s="297"/>
      <c r="O160" s="297"/>
      <c r="P160" s="297"/>
      <c r="Q160" s="297"/>
      <c r="R160" s="297"/>
      <c r="S160" s="297"/>
      <c r="T160" s="297"/>
      <c r="U160" s="297"/>
      <c r="V160" s="297"/>
      <c r="W160" s="297"/>
      <c r="X160" s="297"/>
      <c r="Y160" s="297"/>
      <c r="Z160" s="297"/>
      <c r="AA160" s="297"/>
      <c r="AB160" s="297"/>
      <c r="AC160" s="297"/>
      <c r="AD160" s="297"/>
      <c r="AE160" s="297"/>
      <c r="AF160" s="297"/>
      <c r="AG160" s="297"/>
      <c r="AH160" s="297"/>
      <c r="AI160" s="297"/>
      <c r="AJ160" s="297"/>
      <c r="AK160" s="297"/>
      <c r="AL160" s="297"/>
      <c r="AM160" s="297"/>
      <c r="AN160" s="297"/>
      <c r="AO160" s="297"/>
      <c r="AP160" s="297"/>
      <c r="AQ160" s="297"/>
      <c r="AR160" s="297"/>
      <c r="AS160" s="297"/>
      <c r="AT160" s="297"/>
      <c r="AU160" s="297"/>
      <c r="AV160" s="297"/>
      <c r="AW160" s="297"/>
      <c r="AX160" s="297"/>
      <c r="AY160" s="297"/>
      <c r="AZ160" s="297"/>
      <c r="BA160" s="297"/>
      <c r="BB160" s="297"/>
      <c r="BC160" s="297"/>
      <c r="BD160" s="297"/>
      <c r="BE160" s="297"/>
      <c r="BF160" s="298"/>
      <c r="BG160" s="361" t="s">
        <v>6</v>
      </c>
      <c r="BH160" s="297"/>
      <c r="BI160" s="297"/>
      <c r="BJ160" s="297"/>
      <c r="BK160" s="297"/>
      <c r="BL160" s="297"/>
      <c r="BM160" s="297"/>
      <c r="BN160" s="297"/>
      <c r="BO160" s="297"/>
      <c r="BP160" s="297"/>
      <c r="BQ160" s="297"/>
      <c r="BR160" s="297"/>
      <c r="BS160" s="297"/>
      <c r="BT160" s="297"/>
      <c r="BU160" s="297"/>
      <c r="BV160" s="297"/>
      <c r="BW160" s="297"/>
      <c r="BX160" s="297"/>
      <c r="BY160" s="297"/>
      <c r="BZ160" s="297"/>
      <c r="CA160" s="297"/>
      <c r="CB160" s="297"/>
      <c r="CC160" s="297"/>
      <c r="CD160" s="297"/>
      <c r="CE160" s="297"/>
      <c r="CF160" s="297"/>
      <c r="CG160" s="297"/>
      <c r="CH160" s="297"/>
      <c r="CI160" s="297"/>
      <c r="CJ160" s="297"/>
      <c r="CK160" s="297"/>
      <c r="CL160" s="297"/>
      <c r="CM160" s="297"/>
      <c r="CN160" s="297"/>
      <c r="CO160" s="297"/>
      <c r="CP160" s="297"/>
      <c r="CQ160" s="297"/>
      <c r="CR160" s="297"/>
      <c r="CS160" s="297"/>
      <c r="CT160" s="297"/>
      <c r="CU160" s="297"/>
      <c r="CV160" s="297"/>
      <c r="CW160" s="297"/>
      <c r="CX160" s="297"/>
      <c r="CY160" s="297"/>
      <c r="CZ160" s="297"/>
      <c r="DA160" s="297"/>
      <c r="DB160" s="297"/>
      <c r="DC160" s="297"/>
      <c r="DD160" s="297"/>
      <c r="DE160" s="297"/>
      <c r="DF160" s="297"/>
      <c r="DG160" s="297"/>
      <c r="DH160" s="297"/>
      <c r="DI160" s="297"/>
      <c r="DJ160" s="297"/>
      <c r="DK160" s="297"/>
      <c r="DL160" s="297"/>
      <c r="DM160" s="297"/>
      <c r="DN160" s="297"/>
      <c r="DO160" s="297"/>
      <c r="DP160" s="297"/>
      <c r="DQ160" s="297"/>
      <c r="DR160" s="297"/>
      <c r="DS160" s="297"/>
      <c r="DT160" s="297"/>
      <c r="DU160" s="297"/>
      <c r="DV160" s="297"/>
      <c r="DW160" s="297"/>
      <c r="DX160" s="297"/>
      <c r="DY160" s="297"/>
      <c r="DZ160" s="297"/>
      <c r="EA160" s="297"/>
      <c r="EB160" s="297"/>
      <c r="EC160" s="297"/>
      <c r="ED160" s="297"/>
      <c r="EE160" s="297"/>
      <c r="EF160" s="298"/>
      <c r="EG160" s="332" t="s">
        <v>6</v>
      </c>
      <c r="EH160" s="300"/>
      <c r="EI160" s="300"/>
      <c r="EJ160" s="300"/>
      <c r="EK160" s="300"/>
      <c r="EL160" s="300"/>
      <c r="EM160" s="300"/>
      <c r="EN160" s="300"/>
      <c r="EO160" s="300"/>
      <c r="EP160" s="301"/>
    </row>
    <row r="161" spans="1:146" x14ac:dyDescent="0.2">
      <c r="A161" s="302"/>
      <c r="B161" s="290"/>
      <c r="C161" s="290"/>
      <c r="D161" s="290"/>
      <c r="E161" s="290"/>
      <c r="F161" s="290"/>
      <c r="G161" s="290"/>
      <c r="H161" s="290"/>
      <c r="I161" s="299" t="s">
        <v>131</v>
      </c>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300"/>
      <c r="AL161" s="300"/>
      <c r="AM161" s="300"/>
      <c r="AN161" s="300"/>
      <c r="AO161" s="300"/>
      <c r="AP161" s="300"/>
      <c r="AQ161" s="300"/>
      <c r="AR161" s="300"/>
      <c r="AS161" s="300"/>
      <c r="AT161" s="301"/>
      <c r="AU161" s="299" t="s">
        <v>97</v>
      </c>
      <c r="AV161" s="300"/>
      <c r="AW161" s="300"/>
      <c r="AX161" s="300"/>
      <c r="AY161" s="300"/>
      <c r="AZ161" s="300"/>
      <c r="BA161" s="300"/>
      <c r="BB161" s="300"/>
      <c r="BC161" s="300"/>
      <c r="BD161" s="300"/>
      <c r="BE161" s="300"/>
      <c r="BF161" s="301"/>
      <c r="BG161" s="310" t="s">
        <v>53</v>
      </c>
      <c r="BH161" s="297"/>
      <c r="BI161" s="297"/>
      <c r="BJ161" s="297"/>
      <c r="BK161" s="297"/>
      <c r="BL161" s="298"/>
      <c r="BM161" s="351">
        <v>0</v>
      </c>
      <c r="BN161" s="297"/>
      <c r="BO161" s="297"/>
      <c r="BP161" s="297"/>
      <c r="BQ161" s="297"/>
      <c r="BR161" s="297"/>
      <c r="BS161" s="297"/>
      <c r="BT161" s="297"/>
      <c r="BU161" s="297"/>
      <c r="BV161" s="297"/>
      <c r="BW161" s="298"/>
      <c r="BX161" s="351">
        <v>0</v>
      </c>
      <c r="BY161" s="297"/>
      <c r="BZ161" s="297"/>
      <c r="CA161" s="297"/>
      <c r="CB161" s="297"/>
      <c r="CC161" s="297"/>
      <c r="CD161" s="297"/>
      <c r="CE161" s="297"/>
      <c r="CF161" s="297"/>
      <c r="CG161" s="297"/>
      <c r="CH161" s="298"/>
      <c r="CI161" s="351">
        <v>1</v>
      </c>
      <c r="CJ161" s="297"/>
      <c r="CK161" s="297"/>
      <c r="CL161" s="297"/>
      <c r="CM161" s="297"/>
      <c r="CN161" s="297"/>
      <c r="CO161" s="297"/>
      <c r="CP161" s="297"/>
      <c r="CQ161" s="297"/>
      <c r="CR161" s="297"/>
      <c r="CS161" s="298"/>
      <c r="CT161" s="351">
        <v>0</v>
      </c>
      <c r="CU161" s="297"/>
      <c r="CV161" s="297"/>
      <c r="CW161" s="297"/>
      <c r="CX161" s="297"/>
      <c r="CY161" s="297"/>
      <c r="CZ161" s="297"/>
      <c r="DA161" s="297"/>
      <c r="DB161" s="297"/>
      <c r="DC161" s="297"/>
      <c r="DD161" s="297"/>
      <c r="DE161" s="297"/>
      <c r="DF161" s="297"/>
      <c r="DG161" s="297"/>
      <c r="DH161" s="297"/>
      <c r="DI161" s="297"/>
      <c r="DJ161" s="297"/>
      <c r="DK161" s="298"/>
      <c r="DL161" s="351">
        <v>0</v>
      </c>
      <c r="DM161" s="297"/>
      <c r="DN161" s="297"/>
      <c r="DO161" s="297"/>
      <c r="DP161" s="297"/>
      <c r="DQ161" s="297"/>
      <c r="DR161" s="297"/>
      <c r="DS161" s="297"/>
      <c r="DT161" s="297"/>
      <c r="DU161" s="297"/>
      <c r="DV161" s="297"/>
      <c r="DW161" s="298"/>
      <c r="DX161" s="351">
        <v>1</v>
      </c>
      <c r="DY161" s="297"/>
      <c r="DZ161" s="297"/>
      <c r="EA161" s="297"/>
      <c r="EB161" s="297"/>
      <c r="EC161" s="297"/>
      <c r="ED161" s="297"/>
      <c r="EE161" s="297"/>
      <c r="EF161" s="298"/>
      <c r="EG161" s="326"/>
      <c r="EH161" s="290"/>
      <c r="EI161" s="290"/>
      <c r="EJ161" s="290"/>
      <c r="EK161" s="290"/>
      <c r="EL161" s="290"/>
      <c r="EM161" s="290"/>
      <c r="EN161" s="290"/>
      <c r="EO161" s="290"/>
      <c r="EP161" s="303"/>
    </row>
    <row r="162" spans="1:146" x14ac:dyDescent="0.2">
      <c r="A162" s="302"/>
      <c r="B162" s="290"/>
      <c r="C162" s="290"/>
      <c r="D162" s="290"/>
      <c r="E162" s="290"/>
      <c r="F162" s="290"/>
      <c r="G162" s="290"/>
      <c r="H162" s="290"/>
      <c r="I162" s="302"/>
      <c r="J162" s="290"/>
      <c r="K162" s="290"/>
      <c r="L162" s="290"/>
      <c r="M162" s="290"/>
      <c r="N162" s="290"/>
      <c r="O162" s="290"/>
      <c r="P162" s="290"/>
      <c r="Q162" s="290"/>
      <c r="R162" s="290"/>
      <c r="S162" s="290"/>
      <c r="T162" s="290"/>
      <c r="U162" s="290"/>
      <c r="V162" s="290"/>
      <c r="W162" s="290"/>
      <c r="X162" s="290"/>
      <c r="Y162" s="290"/>
      <c r="Z162" s="290"/>
      <c r="AA162" s="290"/>
      <c r="AB162" s="290"/>
      <c r="AC162" s="290"/>
      <c r="AD162" s="290"/>
      <c r="AE162" s="290"/>
      <c r="AF162" s="290"/>
      <c r="AG162" s="290"/>
      <c r="AH162" s="290"/>
      <c r="AI162" s="290"/>
      <c r="AJ162" s="290"/>
      <c r="AK162" s="290"/>
      <c r="AL162" s="290"/>
      <c r="AM162" s="290"/>
      <c r="AN162" s="290"/>
      <c r="AO162" s="290"/>
      <c r="AP162" s="290"/>
      <c r="AQ162" s="290"/>
      <c r="AR162" s="290"/>
      <c r="AS162" s="290"/>
      <c r="AT162" s="303"/>
      <c r="AU162" s="302"/>
      <c r="AV162" s="290"/>
      <c r="AW162" s="290"/>
      <c r="AX162" s="290"/>
      <c r="AY162" s="290"/>
      <c r="AZ162" s="290"/>
      <c r="BA162" s="290"/>
      <c r="BB162" s="290"/>
      <c r="BC162" s="290"/>
      <c r="BD162" s="290"/>
      <c r="BE162" s="290"/>
      <c r="BF162" s="303"/>
      <c r="BG162" s="308" t="s">
        <v>54</v>
      </c>
      <c r="BH162" s="297"/>
      <c r="BI162" s="297"/>
      <c r="BJ162" s="297"/>
      <c r="BK162" s="297"/>
      <c r="BL162" s="298"/>
      <c r="BM162" s="352">
        <v>0</v>
      </c>
      <c r="BN162" s="297"/>
      <c r="BO162" s="297"/>
      <c r="BP162" s="297"/>
      <c r="BQ162" s="297"/>
      <c r="BR162" s="297"/>
      <c r="BS162" s="297"/>
      <c r="BT162" s="297"/>
      <c r="BU162" s="297"/>
      <c r="BV162" s="297"/>
      <c r="BW162" s="298"/>
      <c r="BX162" s="352">
        <v>0</v>
      </c>
      <c r="BY162" s="297"/>
      <c r="BZ162" s="297"/>
      <c r="CA162" s="297"/>
      <c r="CB162" s="297"/>
      <c r="CC162" s="297"/>
      <c r="CD162" s="297"/>
      <c r="CE162" s="297"/>
      <c r="CF162" s="297"/>
      <c r="CG162" s="297"/>
      <c r="CH162" s="298"/>
      <c r="CI162" s="352">
        <v>1</v>
      </c>
      <c r="CJ162" s="297"/>
      <c r="CK162" s="297"/>
      <c r="CL162" s="297"/>
      <c r="CM162" s="297"/>
      <c r="CN162" s="297"/>
      <c r="CO162" s="297"/>
      <c r="CP162" s="297"/>
      <c r="CQ162" s="297"/>
      <c r="CR162" s="297"/>
      <c r="CS162" s="298"/>
      <c r="CT162" s="352">
        <v>0</v>
      </c>
      <c r="CU162" s="297"/>
      <c r="CV162" s="297"/>
      <c r="CW162" s="297"/>
      <c r="CX162" s="297"/>
      <c r="CY162" s="297"/>
      <c r="CZ162" s="297"/>
      <c r="DA162" s="297"/>
      <c r="DB162" s="297"/>
      <c r="DC162" s="297"/>
      <c r="DD162" s="297"/>
      <c r="DE162" s="297"/>
      <c r="DF162" s="297"/>
      <c r="DG162" s="297"/>
      <c r="DH162" s="297"/>
      <c r="DI162" s="297"/>
      <c r="DJ162" s="297"/>
      <c r="DK162" s="298"/>
      <c r="DL162" s="352">
        <v>0</v>
      </c>
      <c r="DM162" s="297"/>
      <c r="DN162" s="297"/>
      <c r="DO162" s="297"/>
      <c r="DP162" s="297"/>
      <c r="DQ162" s="297"/>
      <c r="DR162" s="297"/>
      <c r="DS162" s="297"/>
      <c r="DT162" s="297"/>
      <c r="DU162" s="297"/>
      <c r="DV162" s="297"/>
      <c r="DW162" s="298"/>
      <c r="DX162" s="352">
        <v>1</v>
      </c>
      <c r="DY162" s="297"/>
      <c r="DZ162" s="297"/>
      <c r="EA162" s="297"/>
      <c r="EB162" s="297"/>
      <c r="EC162" s="297"/>
      <c r="ED162" s="297"/>
      <c r="EE162" s="297"/>
      <c r="EF162" s="298"/>
      <c r="EG162" s="326"/>
      <c r="EH162" s="290"/>
      <c r="EI162" s="290"/>
      <c r="EJ162" s="290"/>
      <c r="EK162" s="290"/>
      <c r="EL162" s="290"/>
      <c r="EM162" s="290"/>
      <c r="EN162" s="290"/>
      <c r="EO162" s="290"/>
      <c r="EP162" s="303"/>
    </row>
    <row r="163" spans="1:146" x14ac:dyDescent="0.2">
      <c r="A163" s="302"/>
      <c r="B163" s="290"/>
      <c r="C163" s="290"/>
      <c r="D163" s="290"/>
      <c r="E163" s="290"/>
      <c r="F163" s="290"/>
      <c r="G163" s="290"/>
      <c r="H163" s="290"/>
      <c r="I163" s="304"/>
      <c r="J163" s="305"/>
      <c r="K163" s="305"/>
      <c r="L163" s="305"/>
      <c r="M163" s="305"/>
      <c r="N163" s="305"/>
      <c r="O163" s="305"/>
      <c r="P163" s="305"/>
      <c r="Q163" s="305"/>
      <c r="R163" s="305"/>
      <c r="S163" s="305"/>
      <c r="T163" s="305"/>
      <c r="U163" s="305"/>
      <c r="V163" s="305"/>
      <c r="W163" s="305"/>
      <c r="X163" s="305"/>
      <c r="Y163" s="305"/>
      <c r="Z163" s="305"/>
      <c r="AA163" s="305"/>
      <c r="AB163" s="305"/>
      <c r="AC163" s="305"/>
      <c r="AD163" s="305"/>
      <c r="AE163" s="305"/>
      <c r="AF163" s="305"/>
      <c r="AG163" s="305"/>
      <c r="AH163" s="305"/>
      <c r="AI163" s="305"/>
      <c r="AJ163" s="305"/>
      <c r="AK163" s="305"/>
      <c r="AL163" s="305"/>
      <c r="AM163" s="305"/>
      <c r="AN163" s="305"/>
      <c r="AO163" s="305"/>
      <c r="AP163" s="305"/>
      <c r="AQ163" s="305"/>
      <c r="AR163" s="305"/>
      <c r="AS163" s="305"/>
      <c r="AT163" s="306"/>
      <c r="AU163" s="304"/>
      <c r="AV163" s="305"/>
      <c r="AW163" s="305"/>
      <c r="AX163" s="305"/>
      <c r="AY163" s="305"/>
      <c r="AZ163" s="305"/>
      <c r="BA163" s="305"/>
      <c r="BB163" s="305"/>
      <c r="BC163" s="305"/>
      <c r="BD163" s="305"/>
      <c r="BE163" s="305"/>
      <c r="BF163" s="306"/>
      <c r="BG163" s="292" t="s">
        <v>55</v>
      </c>
      <c r="BH163" s="297"/>
      <c r="BI163" s="297"/>
      <c r="BJ163" s="297"/>
      <c r="BK163" s="297"/>
      <c r="BL163" s="298"/>
      <c r="BM163" s="350">
        <v>0</v>
      </c>
      <c r="BN163" s="297"/>
      <c r="BO163" s="297"/>
      <c r="BP163" s="297"/>
      <c r="BQ163" s="297"/>
      <c r="BR163" s="297"/>
      <c r="BS163" s="297"/>
      <c r="BT163" s="297"/>
      <c r="BU163" s="297"/>
      <c r="BV163" s="297"/>
      <c r="BW163" s="298"/>
      <c r="BX163" s="295"/>
      <c r="BY163" s="297"/>
      <c r="BZ163" s="297"/>
      <c r="CA163" s="297"/>
      <c r="CB163" s="297"/>
      <c r="CC163" s="297"/>
      <c r="CD163" s="297"/>
      <c r="CE163" s="297"/>
      <c r="CF163" s="297"/>
      <c r="CG163" s="297"/>
      <c r="CH163" s="298"/>
      <c r="CI163" s="295"/>
      <c r="CJ163" s="297"/>
      <c r="CK163" s="297"/>
      <c r="CL163" s="297"/>
      <c r="CM163" s="297"/>
      <c r="CN163" s="297"/>
      <c r="CO163" s="297"/>
      <c r="CP163" s="297"/>
      <c r="CQ163" s="297"/>
      <c r="CR163" s="297"/>
      <c r="CS163" s="298"/>
      <c r="CT163" s="295"/>
      <c r="CU163" s="297"/>
      <c r="CV163" s="297"/>
      <c r="CW163" s="297"/>
      <c r="CX163" s="297"/>
      <c r="CY163" s="297"/>
      <c r="CZ163" s="297"/>
      <c r="DA163" s="297"/>
      <c r="DB163" s="297"/>
      <c r="DC163" s="297"/>
      <c r="DD163" s="297"/>
      <c r="DE163" s="297"/>
      <c r="DF163" s="297"/>
      <c r="DG163" s="297"/>
      <c r="DH163" s="297"/>
      <c r="DI163" s="297"/>
      <c r="DJ163" s="297"/>
      <c r="DK163" s="298"/>
      <c r="DL163" s="295"/>
      <c r="DM163" s="297"/>
      <c r="DN163" s="297"/>
      <c r="DO163" s="297"/>
      <c r="DP163" s="297"/>
      <c r="DQ163" s="297"/>
      <c r="DR163" s="297"/>
      <c r="DS163" s="297"/>
      <c r="DT163" s="297"/>
      <c r="DU163" s="297"/>
      <c r="DV163" s="297"/>
      <c r="DW163" s="298"/>
      <c r="DX163" s="350">
        <v>0</v>
      </c>
      <c r="DY163" s="297"/>
      <c r="DZ163" s="297"/>
      <c r="EA163" s="297"/>
      <c r="EB163" s="297"/>
      <c r="EC163" s="297"/>
      <c r="ED163" s="297"/>
      <c r="EE163" s="297"/>
      <c r="EF163" s="298"/>
      <c r="EG163" s="327"/>
      <c r="EH163" s="305"/>
      <c r="EI163" s="305"/>
      <c r="EJ163" s="305"/>
      <c r="EK163" s="305"/>
      <c r="EL163" s="305"/>
      <c r="EM163" s="305"/>
      <c r="EN163" s="305"/>
      <c r="EO163" s="305"/>
      <c r="EP163" s="306"/>
    </row>
    <row r="164" spans="1:146" ht="14.5" customHeight="1" x14ac:dyDescent="0.2">
      <c r="A164" s="362" t="s">
        <v>132</v>
      </c>
      <c r="B164" s="297"/>
      <c r="C164" s="297"/>
      <c r="D164" s="297"/>
      <c r="E164" s="297"/>
      <c r="F164" s="297"/>
      <c r="G164" s="297"/>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297"/>
      <c r="AL164" s="297"/>
      <c r="AM164" s="297"/>
      <c r="AN164" s="297"/>
      <c r="AO164" s="297"/>
      <c r="AP164" s="297"/>
      <c r="AQ164" s="297"/>
      <c r="AR164" s="297"/>
      <c r="AS164" s="297"/>
      <c r="AT164" s="297"/>
      <c r="AU164" s="297"/>
      <c r="AV164" s="297"/>
      <c r="AW164" s="297"/>
      <c r="AX164" s="297"/>
      <c r="AY164" s="297"/>
      <c r="AZ164" s="297"/>
      <c r="BA164" s="297"/>
      <c r="BB164" s="297"/>
      <c r="BC164" s="297"/>
      <c r="BD164" s="297"/>
      <c r="BE164" s="297"/>
      <c r="BF164" s="297"/>
      <c r="BG164" s="297"/>
      <c r="BH164" s="297"/>
      <c r="BI164" s="297"/>
      <c r="BJ164" s="297"/>
      <c r="BK164" s="297"/>
      <c r="BL164" s="297"/>
      <c r="BM164" s="297"/>
      <c r="BN164" s="297"/>
      <c r="BO164" s="297"/>
      <c r="BP164" s="297"/>
      <c r="BQ164" s="297"/>
      <c r="BR164" s="297"/>
      <c r="BS164" s="297"/>
      <c r="BT164" s="297"/>
      <c r="BU164" s="297"/>
      <c r="BV164" s="297"/>
      <c r="BW164" s="297"/>
      <c r="BX164" s="297"/>
      <c r="BY164" s="297"/>
      <c r="BZ164" s="297"/>
      <c r="CA164" s="297"/>
      <c r="CB164" s="297"/>
      <c r="CC164" s="297"/>
      <c r="CD164" s="297"/>
      <c r="CE164" s="297"/>
      <c r="CF164" s="297"/>
      <c r="CG164" s="297"/>
      <c r="CH164" s="297"/>
      <c r="CI164" s="297"/>
      <c r="CJ164" s="297"/>
      <c r="CK164" s="297"/>
      <c r="CL164" s="297"/>
      <c r="CM164" s="297"/>
      <c r="CN164" s="297"/>
      <c r="CO164" s="297"/>
      <c r="CP164" s="297"/>
      <c r="CQ164" s="297"/>
      <c r="CR164" s="297"/>
      <c r="CS164" s="297"/>
      <c r="CT164" s="297"/>
      <c r="CU164" s="297"/>
      <c r="CV164" s="297"/>
      <c r="CW164" s="297"/>
      <c r="CX164" s="297"/>
      <c r="CY164" s="297"/>
      <c r="CZ164" s="297"/>
      <c r="DA164" s="297"/>
      <c r="DB164" s="297"/>
      <c r="DC164" s="297"/>
      <c r="DD164" s="297"/>
      <c r="DE164" s="297"/>
      <c r="DF164" s="297"/>
      <c r="DG164" s="297"/>
      <c r="DH164" s="297"/>
      <c r="DI164" s="297"/>
      <c r="DJ164" s="297"/>
      <c r="DK164" s="297"/>
      <c r="DL164" s="297"/>
      <c r="DM164" s="297"/>
      <c r="DN164" s="297"/>
      <c r="DO164" s="297"/>
      <c r="DP164" s="297"/>
      <c r="DQ164" s="297"/>
      <c r="DR164" s="297"/>
      <c r="DS164" s="297"/>
      <c r="DT164" s="297"/>
      <c r="DU164" s="297"/>
      <c r="DV164" s="297"/>
      <c r="DW164" s="297"/>
      <c r="DX164" s="297"/>
      <c r="DY164" s="297"/>
      <c r="DZ164" s="297"/>
      <c r="EA164" s="297"/>
      <c r="EB164" s="297"/>
      <c r="EC164" s="297"/>
      <c r="ED164" s="297"/>
      <c r="EE164" s="297"/>
      <c r="EF164" s="297"/>
      <c r="EG164" s="297"/>
      <c r="EH164" s="297"/>
      <c r="EI164" s="297"/>
      <c r="EJ164" s="297"/>
      <c r="EK164" s="297"/>
      <c r="EL164" s="297"/>
      <c r="EM164" s="297"/>
      <c r="EN164" s="297"/>
      <c r="EO164" s="297"/>
      <c r="EP164" s="298"/>
    </row>
    <row r="165" spans="1:146" ht="25.5" customHeight="1" x14ac:dyDescent="0.2">
      <c r="A165" s="316" t="s">
        <v>85</v>
      </c>
      <c r="B165" s="297"/>
      <c r="C165" s="297"/>
      <c r="D165" s="297"/>
      <c r="E165" s="297"/>
      <c r="F165" s="297"/>
      <c r="G165" s="297"/>
      <c r="H165" s="297"/>
      <c r="I165" s="297"/>
      <c r="J165" s="297"/>
      <c r="K165" s="297"/>
      <c r="L165" s="297"/>
      <c r="M165" s="297"/>
      <c r="N165" s="297"/>
      <c r="O165" s="297"/>
      <c r="P165" s="297"/>
      <c r="Q165" s="297"/>
      <c r="R165" s="297"/>
      <c r="S165" s="297"/>
      <c r="T165" s="297"/>
      <c r="U165" s="297"/>
      <c r="V165" s="297"/>
      <c r="W165" s="297"/>
      <c r="X165" s="297"/>
      <c r="Y165" s="297"/>
      <c r="Z165" s="297"/>
      <c r="AA165" s="297"/>
      <c r="AB165" s="297"/>
      <c r="AC165" s="298"/>
      <c r="AD165" s="316" t="s">
        <v>42</v>
      </c>
      <c r="AE165" s="297"/>
      <c r="AF165" s="297"/>
      <c r="AG165" s="297"/>
      <c r="AH165" s="297"/>
      <c r="AI165" s="297"/>
      <c r="AJ165" s="297"/>
      <c r="AK165" s="297"/>
      <c r="AL165" s="297"/>
      <c r="AM165" s="297"/>
      <c r="AN165" s="297"/>
      <c r="AO165" s="297"/>
      <c r="AP165" s="298"/>
      <c r="AR165" s="316" t="s">
        <v>43</v>
      </c>
      <c r="AS165" s="297"/>
      <c r="AT165" s="297"/>
      <c r="AU165" s="297"/>
      <c r="AV165" s="297"/>
      <c r="AW165" s="297"/>
      <c r="AX165" s="297"/>
      <c r="AY165" s="297"/>
      <c r="AZ165" s="297"/>
      <c r="BA165" s="298"/>
      <c r="BB165" s="347" t="s">
        <v>6</v>
      </c>
      <c r="BC165" s="312"/>
      <c r="BD165" s="312"/>
      <c r="BE165" s="312"/>
      <c r="BF165" s="312"/>
      <c r="BG165" s="312"/>
      <c r="BH165" s="312"/>
      <c r="BI165" s="313"/>
      <c r="BJ165" s="316">
        <v>2021</v>
      </c>
      <c r="BK165" s="312"/>
      <c r="BL165" s="312"/>
      <c r="BM165" s="312"/>
      <c r="BN165" s="312"/>
      <c r="BO165" s="312"/>
      <c r="BP165" s="312"/>
      <c r="BQ165" s="312"/>
      <c r="BR165" s="312"/>
      <c r="BS165" s="312"/>
      <c r="BT165" s="312"/>
      <c r="BU165" s="313"/>
      <c r="BV165" s="316">
        <v>2022</v>
      </c>
      <c r="BW165" s="312"/>
      <c r="BX165" s="312"/>
      <c r="BY165" s="312"/>
      <c r="BZ165" s="312"/>
      <c r="CA165" s="312"/>
      <c r="CB165" s="312"/>
      <c r="CC165" s="312"/>
      <c r="CD165" s="313"/>
      <c r="CE165" s="316">
        <v>2023</v>
      </c>
      <c r="CF165" s="312"/>
      <c r="CG165" s="312"/>
      <c r="CH165" s="312"/>
      <c r="CI165" s="312"/>
      <c r="CJ165" s="312"/>
      <c r="CK165" s="312"/>
      <c r="CL165" s="312"/>
      <c r="CM165" s="312"/>
      <c r="CN165" s="312"/>
      <c r="CO165" s="312"/>
      <c r="CP165" s="313"/>
      <c r="CQ165" s="316">
        <v>2024</v>
      </c>
      <c r="CR165" s="312"/>
      <c r="CS165" s="312"/>
      <c r="CT165" s="312"/>
      <c r="CU165" s="312"/>
      <c r="CV165" s="312"/>
      <c r="CW165" s="312"/>
      <c r="CX165" s="312"/>
      <c r="CY165" s="312"/>
      <c r="CZ165" s="312"/>
      <c r="DA165" s="312"/>
      <c r="DB165" s="312"/>
      <c r="DC165" s="312"/>
      <c r="DD165" s="312"/>
      <c r="DE165" s="312"/>
      <c r="DF165" s="312"/>
      <c r="DG165" s="312"/>
      <c r="DH165" s="312"/>
      <c r="DI165" s="313"/>
      <c r="DJ165" s="316">
        <v>2025</v>
      </c>
      <c r="DK165" s="312"/>
      <c r="DL165" s="312"/>
      <c r="DM165" s="312"/>
      <c r="DN165" s="312"/>
      <c r="DO165" s="312"/>
      <c r="DP165" s="312"/>
      <c r="DQ165" s="312"/>
      <c r="DR165" s="312"/>
      <c r="DS165" s="312"/>
      <c r="DT165" s="312"/>
      <c r="DU165" s="313"/>
      <c r="DV165" s="316" t="s">
        <v>48</v>
      </c>
      <c r="DW165" s="312"/>
      <c r="DX165" s="312"/>
      <c r="DY165" s="312"/>
      <c r="DZ165" s="312"/>
      <c r="EA165" s="312"/>
      <c r="EB165" s="312"/>
      <c r="EC165" s="312"/>
      <c r="ED165" s="313"/>
      <c r="EG165" s="316" t="s">
        <v>46</v>
      </c>
      <c r="EH165" s="297"/>
      <c r="EI165" s="297"/>
      <c r="EJ165" s="297"/>
      <c r="EK165" s="297"/>
      <c r="EL165" s="297"/>
      <c r="EM165" s="297"/>
      <c r="EN165" s="297"/>
      <c r="EO165" s="297"/>
      <c r="EP165" s="298"/>
    </row>
    <row r="166" spans="1:146" ht="18" customHeight="1" x14ac:dyDescent="0.2">
      <c r="A166" s="299" t="s">
        <v>133</v>
      </c>
      <c r="B166" s="300"/>
      <c r="C166" s="300"/>
      <c r="D166" s="300"/>
      <c r="E166" s="300"/>
      <c r="F166" s="300"/>
      <c r="G166" s="300"/>
      <c r="H166" s="300"/>
      <c r="I166" s="300"/>
      <c r="J166" s="300"/>
      <c r="K166" s="300"/>
      <c r="L166" s="300"/>
      <c r="M166" s="300"/>
      <c r="N166" s="300"/>
      <c r="O166" s="300"/>
      <c r="P166" s="300"/>
      <c r="Q166" s="300"/>
      <c r="R166" s="300"/>
      <c r="S166" s="300"/>
      <c r="T166" s="300"/>
      <c r="U166" s="300"/>
      <c r="V166" s="300"/>
      <c r="W166" s="300"/>
      <c r="X166" s="300"/>
      <c r="Y166" s="300"/>
      <c r="Z166" s="300"/>
      <c r="AA166" s="300"/>
      <c r="AB166" s="300"/>
      <c r="AC166" s="301"/>
      <c r="AD166" s="353"/>
      <c r="AE166" s="354"/>
      <c r="AF166" s="354"/>
      <c r="AG166" s="354"/>
      <c r="AH166" s="354"/>
      <c r="AI166" s="354"/>
      <c r="AJ166" s="354"/>
      <c r="AK166" s="354"/>
      <c r="AL166" s="354"/>
      <c r="AM166" s="354"/>
      <c r="AN166" s="354"/>
      <c r="AO166" s="354"/>
      <c r="AP166" s="355"/>
      <c r="AR166" s="358" t="s">
        <v>97</v>
      </c>
      <c r="AS166" s="300"/>
      <c r="AT166" s="300"/>
      <c r="AU166" s="300"/>
      <c r="AV166" s="300"/>
      <c r="AW166" s="300"/>
      <c r="AX166" s="300"/>
      <c r="AY166" s="300"/>
      <c r="AZ166" s="300"/>
      <c r="BA166" s="301"/>
      <c r="BB166" s="310" t="s">
        <v>53</v>
      </c>
      <c r="BC166" s="297"/>
      <c r="BD166" s="297"/>
      <c r="BE166" s="297"/>
      <c r="BF166" s="297"/>
      <c r="BG166" s="297"/>
      <c r="BH166" s="297"/>
      <c r="BI166" s="298"/>
      <c r="BJ166" s="351">
        <v>0</v>
      </c>
      <c r="BK166" s="297"/>
      <c r="BL166" s="297"/>
      <c r="BM166" s="297"/>
      <c r="BN166" s="297"/>
      <c r="BO166" s="297"/>
      <c r="BP166" s="297"/>
      <c r="BQ166" s="297"/>
      <c r="BR166" s="297"/>
      <c r="BS166" s="297"/>
      <c r="BT166" s="297"/>
      <c r="BU166" s="298"/>
      <c r="BV166" s="351">
        <v>0</v>
      </c>
      <c r="BW166" s="297"/>
      <c r="BX166" s="297"/>
      <c r="BY166" s="297"/>
      <c r="BZ166" s="297"/>
      <c r="CA166" s="297"/>
      <c r="CB166" s="297"/>
      <c r="CC166" s="297"/>
      <c r="CD166" s="298"/>
      <c r="CE166" s="351">
        <v>0</v>
      </c>
      <c r="CF166" s="297"/>
      <c r="CG166" s="297"/>
      <c r="CH166" s="297"/>
      <c r="CI166" s="297"/>
      <c r="CJ166" s="297"/>
      <c r="CK166" s="297"/>
      <c r="CL166" s="297"/>
      <c r="CM166" s="297"/>
      <c r="CN166" s="297"/>
      <c r="CO166" s="297"/>
      <c r="CP166" s="298"/>
      <c r="CQ166" s="351">
        <v>1</v>
      </c>
      <c r="CR166" s="297"/>
      <c r="CS166" s="297"/>
      <c r="CT166" s="297"/>
      <c r="CU166" s="297"/>
      <c r="CV166" s="297"/>
      <c r="CW166" s="297"/>
      <c r="CX166" s="297"/>
      <c r="CY166" s="297"/>
      <c r="CZ166" s="297"/>
      <c r="DA166" s="297"/>
      <c r="DB166" s="297"/>
      <c r="DC166" s="297"/>
      <c r="DD166" s="297"/>
      <c r="DE166" s="297"/>
      <c r="DF166" s="297"/>
      <c r="DG166" s="297"/>
      <c r="DH166" s="297"/>
      <c r="DI166" s="298"/>
      <c r="DJ166" s="351">
        <v>0</v>
      </c>
      <c r="DK166" s="297"/>
      <c r="DL166" s="297"/>
      <c r="DM166" s="297"/>
      <c r="DN166" s="297"/>
      <c r="DO166" s="297"/>
      <c r="DP166" s="297"/>
      <c r="DQ166" s="297"/>
      <c r="DR166" s="297"/>
      <c r="DS166" s="297"/>
      <c r="DT166" s="297"/>
      <c r="DU166" s="298"/>
      <c r="DV166" s="351">
        <v>1</v>
      </c>
      <c r="DW166" s="297"/>
      <c r="DX166" s="297"/>
      <c r="DY166" s="297"/>
      <c r="DZ166" s="297"/>
      <c r="EA166" s="297"/>
      <c r="EB166" s="297"/>
      <c r="EC166" s="297"/>
      <c r="ED166" s="298"/>
      <c r="EE166" s="161"/>
      <c r="EF166" s="162"/>
      <c r="EG166" s="332" t="s">
        <v>130</v>
      </c>
      <c r="EH166" s="300"/>
      <c r="EI166" s="300"/>
      <c r="EJ166" s="300"/>
      <c r="EK166" s="300"/>
      <c r="EL166" s="300"/>
      <c r="EM166" s="300"/>
      <c r="EN166" s="300"/>
      <c r="EO166" s="300"/>
      <c r="EP166" s="301"/>
    </row>
    <row r="167" spans="1:146" ht="14.5" customHeight="1" x14ac:dyDescent="0.2">
      <c r="A167" s="302"/>
      <c r="B167" s="290"/>
      <c r="C167" s="290"/>
      <c r="D167" s="290"/>
      <c r="E167" s="290"/>
      <c r="F167" s="290"/>
      <c r="G167" s="290"/>
      <c r="H167" s="290"/>
      <c r="I167" s="290"/>
      <c r="J167" s="290"/>
      <c r="K167" s="290"/>
      <c r="L167" s="290"/>
      <c r="M167" s="290"/>
      <c r="N167" s="290"/>
      <c r="O167" s="290"/>
      <c r="P167" s="290"/>
      <c r="Q167" s="290"/>
      <c r="R167" s="290"/>
      <c r="S167" s="290"/>
      <c r="T167" s="290"/>
      <c r="U167" s="290"/>
      <c r="V167" s="290"/>
      <c r="W167" s="290"/>
      <c r="X167" s="290"/>
      <c r="Y167" s="290"/>
      <c r="Z167" s="290"/>
      <c r="AA167" s="290"/>
      <c r="AB167" s="290"/>
      <c r="AC167" s="303"/>
      <c r="AD167" s="356"/>
      <c r="AE167" s="305"/>
      <c r="AF167" s="305"/>
      <c r="AG167" s="305"/>
      <c r="AH167" s="305"/>
      <c r="AI167" s="305"/>
      <c r="AJ167" s="305"/>
      <c r="AK167" s="305"/>
      <c r="AL167" s="305"/>
      <c r="AM167" s="305"/>
      <c r="AN167" s="305"/>
      <c r="AO167" s="305"/>
      <c r="AP167" s="357"/>
      <c r="AR167" s="302"/>
      <c r="AS167" s="290"/>
      <c r="AT167" s="290"/>
      <c r="AU167" s="290"/>
      <c r="AV167" s="290"/>
      <c r="AW167" s="290"/>
      <c r="AX167" s="290"/>
      <c r="AY167" s="290"/>
      <c r="AZ167" s="290"/>
      <c r="BA167" s="303"/>
      <c r="BB167" s="308" t="s">
        <v>54</v>
      </c>
      <c r="BC167" s="300"/>
      <c r="BD167" s="300"/>
      <c r="BE167" s="300"/>
      <c r="BF167" s="300"/>
      <c r="BG167" s="300"/>
      <c r="BH167" s="300"/>
      <c r="BI167" s="301"/>
      <c r="BJ167" s="352">
        <v>0</v>
      </c>
      <c r="BK167" s="300"/>
      <c r="BL167" s="300"/>
      <c r="BM167" s="300"/>
      <c r="BN167" s="300"/>
      <c r="BO167" s="300"/>
      <c r="BP167" s="300"/>
      <c r="BQ167" s="300"/>
      <c r="BR167" s="300"/>
      <c r="BS167" s="300"/>
      <c r="BT167" s="300"/>
      <c r="BU167" s="301"/>
      <c r="BV167" s="352">
        <v>0</v>
      </c>
      <c r="BW167" s="300"/>
      <c r="BX167" s="300"/>
      <c r="BY167" s="300"/>
      <c r="BZ167" s="300"/>
      <c r="CA167" s="300"/>
      <c r="CB167" s="300"/>
      <c r="CC167" s="300"/>
      <c r="CD167" s="301"/>
      <c r="CE167" s="352">
        <v>0</v>
      </c>
      <c r="CF167" s="300"/>
      <c r="CG167" s="300"/>
      <c r="CH167" s="300"/>
      <c r="CI167" s="300"/>
      <c r="CJ167" s="300"/>
      <c r="CK167" s="300"/>
      <c r="CL167" s="300"/>
      <c r="CM167" s="300"/>
      <c r="CN167" s="300"/>
      <c r="CO167" s="300"/>
      <c r="CP167" s="301"/>
      <c r="CQ167" s="352">
        <v>1</v>
      </c>
      <c r="CR167" s="300"/>
      <c r="CS167" s="300"/>
      <c r="CT167" s="300"/>
      <c r="CU167" s="300"/>
      <c r="CV167" s="300"/>
      <c r="CW167" s="300"/>
      <c r="CX167" s="300"/>
      <c r="CY167" s="300"/>
      <c r="CZ167" s="300"/>
      <c r="DA167" s="300"/>
      <c r="DB167" s="300"/>
      <c r="DC167" s="300"/>
      <c r="DD167" s="300"/>
      <c r="DE167" s="300"/>
      <c r="DF167" s="300"/>
      <c r="DG167" s="300"/>
      <c r="DH167" s="300"/>
      <c r="DI167" s="301"/>
      <c r="DJ167" s="352">
        <v>0</v>
      </c>
      <c r="DK167" s="300"/>
      <c r="DL167" s="300"/>
      <c r="DM167" s="300"/>
      <c r="DN167" s="300"/>
      <c r="DO167" s="300"/>
      <c r="DP167" s="300"/>
      <c r="DQ167" s="300"/>
      <c r="DR167" s="300"/>
      <c r="DS167" s="300"/>
      <c r="DT167" s="300"/>
      <c r="DU167" s="301"/>
      <c r="DV167" s="352">
        <v>1</v>
      </c>
      <c r="DW167" s="300"/>
      <c r="DX167" s="300"/>
      <c r="DY167" s="300"/>
      <c r="DZ167" s="300"/>
      <c r="EA167" s="300"/>
      <c r="EB167" s="300"/>
      <c r="EC167" s="300"/>
      <c r="ED167" s="301"/>
      <c r="EF167" s="163"/>
      <c r="EG167" s="326"/>
      <c r="EH167" s="290"/>
      <c r="EI167" s="290"/>
      <c r="EJ167" s="290"/>
      <c r="EK167" s="290"/>
      <c r="EL167" s="290"/>
      <c r="EM167" s="290"/>
      <c r="EN167" s="290"/>
      <c r="EO167" s="290"/>
      <c r="EP167" s="303"/>
    </row>
    <row r="168" spans="1:146" x14ac:dyDescent="0.2">
      <c r="A168" s="302"/>
      <c r="B168" s="290"/>
      <c r="C168" s="290"/>
      <c r="D168" s="290"/>
      <c r="E168" s="290"/>
      <c r="F168" s="290"/>
      <c r="G168" s="290"/>
      <c r="H168" s="290"/>
      <c r="I168" s="290"/>
      <c r="J168" s="290"/>
      <c r="K168" s="290"/>
      <c r="L168" s="290"/>
      <c r="M168" s="290"/>
      <c r="N168" s="290"/>
      <c r="O168" s="290"/>
      <c r="P168" s="290"/>
      <c r="Q168" s="290"/>
      <c r="R168" s="290"/>
      <c r="S168" s="290"/>
      <c r="T168" s="290"/>
      <c r="U168" s="290"/>
      <c r="V168" s="290"/>
      <c r="W168" s="290"/>
      <c r="X168" s="290"/>
      <c r="Y168" s="290"/>
      <c r="Z168" s="290"/>
      <c r="AA168" s="290"/>
      <c r="AB168" s="290"/>
      <c r="AC168" s="303"/>
      <c r="AD168" s="156"/>
      <c r="AP168" s="157"/>
      <c r="AR168" s="302"/>
      <c r="AS168" s="290"/>
      <c r="AT168" s="290"/>
      <c r="AU168" s="290"/>
      <c r="AV168" s="290"/>
      <c r="AW168" s="290"/>
      <c r="AX168" s="290"/>
      <c r="AY168" s="290"/>
      <c r="AZ168" s="290"/>
      <c r="BA168" s="303"/>
      <c r="BB168" s="304"/>
      <c r="BC168" s="305"/>
      <c r="BD168" s="305"/>
      <c r="BE168" s="305"/>
      <c r="BF168" s="305"/>
      <c r="BG168" s="305"/>
      <c r="BH168" s="305"/>
      <c r="BI168" s="306"/>
      <c r="BJ168" s="304"/>
      <c r="BK168" s="305"/>
      <c r="BL168" s="305"/>
      <c r="BM168" s="305"/>
      <c r="BN168" s="305"/>
      <c r="BO168" s="305"/>
      <c r="BP168" s="305"/>
      <c r="BQ168" s="305"/>
      <c r="BR168" s="305"/>
      <c r="BS168" s="305"/>
      <c r="BT168" s="305"/>
      <c r="BU168" s="306"/>
      <c r="BV168" s="304"/>
      <c r="BW168" s="305"/>
      <c r="BX168" s="305"/>
      <c r="BY168" s="305"/>
      <c r="BZ168" s="305"/>
      <c r="CA168" s="305"/>
      <c r="CB168" s="305"/>
      <c r="CC168" s="305"/>
      <c r="CD168" s="306"/>
      <c r="CE168" s="304"/>
      <c r="CF168" s="305"/>
      <c r="CG168" s="305"/>
      <c r="CH168" s="305"/>
      <c r="CI168" s="305"/>
      <c r="CJ168" s="305"/>
      <c r="CK168" s="305"/>
      <c r="CL168" s="305"/>
      <c r="CM168" s="305"/>
      <c r="CN168" s="305"/>
      <c r="CO168" s="305"/>
      <c r="CP168" s="306"/>
      <c r="CQ168" s="304"/>
      <c r="CR168" s="305"/>
      <c r="CS168" s="305"/>
      <c r="CT168" s="305"/>
      <c r="CU168" s="305"/>
      <c r="CV168" s="305"/>
      <c r="CW168" s="305"/>
      <c r="CX168" s="305"/>
      <c r="CY168" s="305"/>
      <c r="CZ168" s="305"/>
      <c r="DA168" s="305"/>
      <c r="DB168" s="305"/>
      <c r="DC168" s="305"/>
      <c r="DD168" s="305"/>
      <c r="DE168" s="305"/>
      <c r="DF168" s="305"/>
      <c r="DG168" s="305"/>
      <c r="DH168" s="305"/>
      <c r="DI168" s="306"/>
      <c r="DJ168" s="304"/>
      <c r="DK168" s="305"/>
      <c r="DL168" s="305"/>
      <c r="DM168" s="305"/>
      <c r="DN168" s="305"/>
      <c r="DO168" s="305"/>
      <c r="DP168" s="305"/>
      <c r="DQ168" s="305"/>
      <c r="DR168" s="305"/>
      <c r="DS168" s="305"/>
      <c r="DT168" s="305"/>
      <c r="DU168" s="306"/>
      <c r="DV168" s="304"/>
      <c r="DW168" s="305"/>
      <c r="DX168" s="305"/>
      <c r="DY168" s="305"/>
      <c r="DZ168" s="305"/>
      <c r="EA168" s="305"/>
      <c r="EB168" s="305"/>
      <c r="EC168" s="305"/>
      <c r="ED168" s="306"/>
      <c r="EF168" s="163"/>
      <c r="EG168" s="326"/>
      <c r="EH168" s="290"/>
      <c r="EI168" s="290"/>
      <c r="EJ168" s="290"/>
      <c r="EK168" s="290"/>
      <c r="EL168" s="290"/>
      <c r="EM168" s="290"/>
      <c r="EN168" s="290"/>
      <c r="EO168" s="290"/>
      <c r="EP168" s="303"/>
    </row>
    <row r="169" spans="1:146" x14ac:dyDescent="0.2">
      <c r="A169" s="304"/>
      <c r="B169" s="305"/>
      <c r="C169" s="305"/>
      <c r="D169" s="305"/>
      <c r="E169" s="305"/>
      <c r="F169" s="305"/>
      <c r="G169" s="305"/>
      <c r="H169" s="305"/>
      <c r="I169" s="305"/>
      <c r="J169" s="305"/>
      <c r="K169" s="305"/>
      <c r="L169" s="305"/>
      <c r="M169" s="305"/>
      <c r="N169" s="305"/>
      <c r="O169" s="305"/>
      <c r="P169" s="305"/>
      <c r="Q169" s="305"/>
      <c r="R169" s="305"/>
      <c r="S169" s="305"/>
      <c r="T169" s="305"/>
      <c r="U169" s="305"/>
      <c r="V169" s="305"/>
      <c r="W169" s="305"/>
      <c r="X169" s="305"/>
      <c r="Y169" s="305"/>
      <c r="Z169" s="305"/>
      <c r="AA169" s="305"/>
      <c r="AB169" s="305"/>
      <c r="AC169" s="306"/>
      <c r="AD169" s="158"/>
      <c r="AE169" s="159"/>
      <c r="AF169" s="159"/>
      <c r="AG169" s="159"/>
      <c r="AH169" s="159"/>
      <c r="AI169" s="159"/>
      <c r="AJ169" s="159"/>
      <c r="AK169" s="159"/>
      <c r="AL169" s="159"/>
      <c r="AM169" s="159"/>
      <c r="AN169" s="159"/>
      <c r="AO169" s="159"/>
      <c r="AP169" s="160"/>
      <c r="AR169" s="304"/>
      <c r="AS169" s="305"/>
      <c r="AT169" s="305"/>
      <c r="AU169" s="305"/>
      <c r="AV169" s="305"/>
      <c r="AW169" s="305"/>
      <c r="AX169" s="305"/>
      <c r="AY169" s="305"/>
      <c r="AZ169" s="305"/>
      <c r="BA169" s="306"/>
      <c r="BB169" s="292" t="s">
        <v>55</v>
      </c>
      <c r="BC169" s="297"/>
      <c r="BD169" s="297"/>
      <c r="BE169" s="297"/>
      <c r="BF169" s="297"/>
      <c r="BG169" s="297"/>
      <c r="BH169" s="297"/>
      <c r="BI169" s="298"/>
      <c r="BJ169" s="350">
        <v>0</v>
      </c>
      <c r="BK169" s="297"/>
      <c r="BL169" s="297"/>
      <c r="BM169" s="297"/>
      <c r="BN169" s="297"/>
      <c r="BO169" s="297"/>
      <c r="BP169" s="297"/>
      <c r="BQ169" s="297"/>
      <c r="BR169" s="297"/>
      <c r="BS169" s="297"/>
      <c r="BT169" s="297"/>
      <c r="BU169" s="298"/>
      <c r="BV169" s="295"/>
      <c r="BW169" s="297"/>
      <c r="BX169" s="297"/>
      <c r="BY169" s="297"/>
      <c r="BZ169" s="297"/>
      <c r="CA169" s="297"/>
      <c r="CB169" s="297"/>
      <c r="CC169" s="297"/>
      <c r="CD169" s="298"/>
      <c r="CE169" s="295"/>
      <c r="CF169" s="297"/>
      <c r="CG169" s="297"/>
      <c r="CH169" s="297"/>
      <c r="CI169" s="297"/>
      <c r="CJ169" s="297"/>
      <c r="CK169" s="297"/>
      <c r="CL169" s="297"/>
      <c r="CM169" s="297"/>
      <c r="CN169" s="297"/>
      <c r="CO169" s="297"/>
      <c r="CP169" s="298"/>
      <c r="CQ169" s="295"/>
      <c r="CR169" s="297"/>
      <c r="CS169" s="297"/>
      <c r="CT169" s="297"/>
      <c r="CU169" s="297"/>
      <c r="CV169" s="297"/>
      <c r="CW169" s="297"/>
      <c r="CX169" s="297"/>
      <c r="CY169" s="297"/>
      <c r="CZ169" s="297"/>
      <c r="DA169" s="297"/>
      <c r="DB169" s="297"/>
      <c r="DC169" s="297"/>
      <c r="DD169" s="297"/>
      <c r="DE169" s="297"/>
      <c r="DF169" s="297"/>
      <c r="DG169" s="297"/>
      <c r="DH169" s="297"/>
      <c r="DI169" s="298"/>
      <c r="DJ169" s="295"/>
      <c r="DK169" s="297"/>
      <c r="DL169" s="297"/>
      <c r="DM169" s="297"/>
      <c r="DN169" s="297"/>
      <c r="DO169" s="297"/>
      <c r="DP169" s="297"/>
      <c r="DQ169" s="297"/>
      <c r="DR169" s="297"/>
      <c r="DS169" s="297"/>
      <c r="DT169" s="297"/>
      <c r="DU169" s="298"/>
      <c r="DV169" s="350">
        <v>0</v>
      </c>
      <c r="DW169" s="297"/>
      <c r="DX169" s="297"/>
      <c r="DY169" s="297"/>
      <c r="DZ169" s="297"/>
      <c r="EA169" s="297"/>
      <c r="EB169" s="297"/>
      <c r="EC169" s="297"/>
      <c r="ED169" s="298"/>
      <c r="EE169" s="164"/>
      <c r="EF169" s="165"/>
      <c r="EG169" s="327"/>
      <c r="EH169" s="305"/>
      <c r="EI169" s="305"/>
      <c r="EJ169" s="305"/>
      <c r="EK169" s="305"/>
      <c r="EL169" s="305"/>
      <c r="EM169" s="305"/>
      <c r="EN169" s="305"/>
      <c r="EO169" s="305"/>
      <c r="EP169" s="306"/>
    </row>
    <row r="170" spans="1:146" x14ac:dyDescent="0.2">
      <c r="A170" s="359" t="s">
        <v>6</v>
      </c>
      <c r="B170" s="290"/>
      <c r="C170" s="290"/>
      <c r="D170" s="290"/>
      <c r="E170" s="290"/>
      <c r="F170" s="290"/>
      <c r="G170" s="290"/>
      <c r="H170" s="290"/>
      <c r="I170" s="360" t="s">
        <v>91</v>
      </c>
      <c r="J170" s="297"/>
      <c r="K170" s="297"/>
      <c r="L170" s="297"/>
      <c r="M170" s="297"/>
      <c r="N170" s="297"/>
      <c r="O170" s="297"/>
      <c r="P170" s="297"/>
      <c r="Q170" s="297"/>
      <c r="R170" s="297"/>
      <c r="S170" s="297"/>
      <c r="T170" s="297"/>
      <c r="U170" s="297"/>
      <c r="V170" s="297"/>
      <c r="W170" s="297"/>
      <c r="X170" s="297"/>
      <c r="Y170" s="297"/>
      <c r="Z170" s="297"/>
      <c r="AA170" s="297"/>
      <c r="AB170" s="297"/>
      <c r="AC170" s="297"/>
      <c r="AD170" s="297"/>
      <c r="AE170" s="297"/>
      <c r="AF170" s="297"/>
      <c r="AG170" s="297"/>
      <c r="AH170" s="297"/>
      <c r="AI170" s="297"/>
      <c r="AJ170" s="297"/>
      <c r="AK170" s="297"/>
      <c r="AL170" s="297"/>
      <c r="AM170" s="297"/>
      <c r="AN170" s="297"/>
      <c r="AO170" s="297"/>
      <c r="AP170" s="297"/>
      <c r="AQ170" s="297"/>
      <c r="AR170" s="297"/>
      <c r="AS170" s="297"/>
      <c r="AT170" s="297"/>
      <c r="AU170" s="297"/>
      <c r="AV170" s="297"/>
      <c r="AW170" s="297"/>
      <c r="AX170" s="297"/>
      <c r="AY170" s="297"/>
      <c r="AZ170" s="297"/>
      <c r="BA170" s="297"/>
      <c r="BB170" s="297"/>
      <c r="BC170" s="297"/>
      <c r="BD170" s="297"/>
      <c r="BE170" s="297"/>
      <c r="BF170" s="298"/>
      <c r="BG170" s="361" t="s">
        <v>6</v>
      </c>
      <c r="BH170" s="297"/>
      <c r="BI170" s="297"/>
      <c r="BJ170" s="297"/>
      <c r="BK170" s="297"/>
      <c r="BL170" s="297"/>
      <c r="BM170" s="297"/>
      <c r="BN170" s="297"/>
      <c r="BO170" s="297"/>
      <c r="BP170" s="297"/>
      <c r="BQ170" s="297"/>
      <c r="BR170" s="297"/>
      <c r="BS170" s="297"/>
      <c r="BT170" s="297"/>
      <c r="BU170" s="297"/>
      <c r="BV170" s="297"/>
      <c r="BW170" s="297"/>
      <c r="BX170" s="297"/>
      <c r="BY170" s="297"/>
      <c r="BZ170" s="297"/>
      <c r="CA170" s="297"/>
      <c r="CB170" s="297"/>
      <c r="CC170" s="297"/>
      <c r="CD170" s="297"/>
      <c r="CE170" s="297"/>
      <c r="CF170" s="297"/>
      <c r="CG170" s="297"/>
      <c r="CH170" s="297"/>
      <c r="CI170" s="297"/>
      <c r="CJ170" s="297"/>
      <c r="CK170" s="297"/>
      <c r="CL170" s="297"/>
      <c r="CM170" s="297"/>
      <c r="CN170" s="297"/>
      <c r="CO170" s="297"/>
      <c r="CP170" s="297"/>
      <c r="CQ170" s="297"/>
      <c r="CR170" s="297"/>
      <c r="CS170" s="297"/>
      <c r="CT170" s="297"/>
      <c r="CU170" s="297"/>
      <c r="CV170" s="297"/>
      <c r="CW170" s="297"/>
      <c r="CX170" s="297"/>
      <c r="CY170" s="297"/>
      <c r="CZ170" s="297"/>
      <c r="DA170" s="297"/>
      <c r="DB170" s="297"/>
      <c r="DC170" s="297"/>
      <c r="DD170" s="297"/>
      <c r="DE170" s="297"/>
      <c r="DF170" s="297"/>
      <c r="DG170" s="297"/>
      <c r="DH170" s="297"/>
      <c r="DI170" s="297"/>
      <c r="DJ170" s="297"/>
      <c r="DK170" s="297"/>
      <c r="DL170" s="297"/>
      <c r="DM170" s="297"/>
      <c r="DN170" s="297"/>
      <c r="DO170" s="297"/>
      <c r="DP170" s="297"/>
      <c r="DQ170" s="297"/>
      <c r="DR170" s="297"/>
      <c r="DS170" s="297"/>
      <c r="DT170" s="297"/>
      <c r="DU170" s="297"/>
      <c r="DV170" s="297"/>
      <c r="DW170" s="297"/>
      <c r="DX170" s="297"/>
      <c r="DY170" s="297"/>
      <c r="DZ170" s="297"/>
      <c r="EA170" s="297"/>
      <c r="EB170" s="297"/>
      <c r="EC170" s="297"/>
      <c r="ED170" s="297"/>
      <c r="EE170" s="297"/>
      <c r="EF170" s="298"/>
      <c r="EG170" s="332" t="s">
        <v>6</v>
      </c>
      <c r="EH170" s="300"/>
      <c r="EI170" s="300"/>
      <c r="EJ170" s="300"/>
      <c r="EK170" s="300"/>
      <c r="EL170" s="300"/>
      <c r="EM170" s="300"/>
      <c r="EN170" s="300"/>
      <c r="EO170" s="300"/>
      <c r="EP170" s="301"/>
    </row>
    <row r="171" spans="1:146" x14ac:dyDescent="0.2">
      <c r="A171" s="302"/>
      <c r="B171" s="290"/>
      <c r="C171" s="290"/>
      <c r="D171" s="290"/>
      <c r="E171" s="290"/>
      <c r="F171" s="290"/>
      <c r="G171" s="290"/>
      <c r="H171" s="290"/>
      <c r="I171" s="299" t="s">
        <v>134</v>
      </c>
      <c r="J171" s="300"/>
      <c r="K171" s="300"/>
      <c r="L171" s="300"/>
      <c r="M171" s="300"/>
      <c r="N171" s="300"/>
      <c r="O171" s="300"/>
      <c r="P171" s="300"/>
      <c r="Q171" s="300"/>
      <c r="R171" s="300"/>
      <c r="S171" s="300"/>
      <c r="T171" s="300"/>
      <c r="U171" s="300"/>
      <c r="V171" s="300"/>
      <c r="W171" s="300"/>
      <c r="X171" s="300"/>
      <c r="Y171" s="300"/>
      <c r="Z171" s="300"/>
      <c r="AA171" s="300"/>
      <c r="AB171" s="300"/>
      <c r="AC171" s="300"/>
      <c r="AD171" s="300"/>
      <c r="AE171" s="300"/>
      <c r="AF171" s="300"/>
      <c r="AG171" s="300"/>
      <c r="AH171" s="300"/>
      <c r="AI171" s="300"/>
      <c r="AJ171" s="300"/>
      <c r="AK171" s="300"/>
      <c r="AL171" s="300"/>
      <c r="AM171" s="300"/>
      <c r="AN171" s="300"/>
      <c r="AO171" s="300"/>
      <c r="AP171" s="300"/>
      <c r="AQ171" s="300"/>
      <c r="AR171" s="300"/>
      <c r="AS171" s="300"/>
      <c r="AT171" s="301"/>
      <c r="AU171" s="299" t="s">
        <v>97</v>
      </c>
      <c r="AV171" s="300"/>
      <c r="AW171" s="300"/>
      <c r="AX171" s="300"/>
      <c r="AY171" s="300"/>
      <c r="AZ171" s="300"/>
      <c r="BA171" s="300"/>
      <c r="BB171" s="300"/>
      <c r="BC171" s="300"/>
      <c r="BD171" s="300"/>
      <c r="BE171" s="300"/>
      <c r="BF171" s="301"/>
      <c r="BG171" s="310" t="s">
        <v>53</v>
      </c>
      <c r="BH171" s="297"/>
      <c r="BI171" s="297"/>
      <c r="BJ171" s="297"/>
      <c r="BK171" s="297"/>
      <c r="BL171" s="298"/>
      <c r="BM171" s="351">
        <v>0</v>
      </c>
      <c r="BN171" s="297"/>
      <c r="BO171" s="297"/>
      <c r="BP171" s="297"/>
      <c r="BQ171" s="297"/>
      <c r="BR171" s="297"/>
      <c r="BS171" s="297"/>
      <c r="BT171" s="297"/>
      <c r="BU171" s="297"/>
      <c r="BV171" s="297"/>
      <c r="BW171" s="298"/>
      <c r="BX171" s="351">
        <v>0</v>
      </c>
      <c r="BY171" s="297"/>
      <c r="BZ171" s="297"/>
      <c r="CA171" s="297"/>
      <c r="CB171" s="297"/>
      <c r="CC171" s="297"/>
      <c r="CD171" s="297"/>
      <c r="CE171" s="297"/>
      <c r="CF171" s="297"/>
      <c r="CG171" s="297"/>
      <c r="CH171" s="298"/>
      <c r="CI171" s="351">
        <v>1</v>
      </c>
      <c r="CJ171" s="297"/>
      <c r="CK171" s="297"/>
      <c r="CL171" s="297"/>
      <c r="CM171" s="297"/>
      <c r="CN171" s="297"/>
      <c r="CO171" s="297"/>
      <c r="CP171" s="297"/>
      <c r="CQ171" s="297"/>
      <c r="CR171" s="297"/>
      <c r="CS171" s="298"/>
      <c r="CT171" s="351">
        <v>0</v>
      </c>
      <c r="CU171" s="297"/>
      <c r="CV171" s="297"/>
      <c r="CW171" s="297"/>
      <c r="CX171" s="297"/>
      <c r="CY171" s="297"/>
      <c r="CZ171" s="297"/>
      <c r="DA171" s="297"/>
      <c r="DB171" s="297"/>
      <c r="DC171" s="297"/>
      <c r="DD171" s="297"/>
      <c r="DE171" s="297"/>
      <c r="DF171" s="297"/>
      <c r="DG171" s="297"/>
      <c r="DH171" s="297"/>
      <c r="DI171" s="297"/>
      <c r="DJ171" s="297"/>
      <c r="DK171" s="298"/>
      <c r="DL171" s="351">
        <v>0</v>
      </c>
      <c r="DM171" s="297"/>
      <c r="DN171" s="297"/>
      <c r="DO171" s="297"/>
      <c r="DP171" s="297"/>
      <c r="DQ171" s="297"/>
      <c r="DR171" s="297"/>
      <c r="DS171" s="297"/>
      <c r="DT171" s="297"/>
      <c r="DU171" s="297"/>
      <c r="DV171" s="297"/>
      <c r="DW171" s="298"/>
      <c r="DX171" s="351">
        <v>1</v>
      </c>
      <c r="DY171" s="297"/>
      <c r="DZ171" s="297"/>
      <c r="EA171" s="297"/>
      <c r="EB171" s="297"/>
      <c r="EC171" s="297"/>
      <c r="ED171" s="297"/>
      <c r="EE171" s="297"/>
      <c r="EF171" s="298"/>
      <c r="EG171" s="326"/>
      <c r="EH171" s="290"/>
      <c r="EI171" s="290"/>
      <c r="EJ171" s="290"/>
      <c r="EK171" s="290"/>
      <c r="EL171" s="290"/>
      <c r="EM171" s="290"/>
      <c r="EN171" s="290"/>
      <c r="EO171" s="290"/>
      <c r="EP171" s="303"/>
    </row>
    <row r="172" spans="1:146" x14ac:dyDescent="0.2">
      <c r="A172" s="302"/>
      <c r="B172" s="290"/>
      <c r="C172" s="290"/>
      <c r="D172" s="290"/>
      <c r="E172" s="290"/>
      <c r="F172" s="290"/>
      <c r="G172" s="290"/>
      <c r="H172" s="290"/>
      <c r="I172" s="302"/>
      <c r="J172" s="290"/>
      <c r="K172" s="290"/>
      <c r="L172" s="290"/>
      <c r="M172" s="290"/>
      <c r="N172" s="290"/>
      <c r="O172" s="290"/>
      <c r="P172" s="290"/>
      <c r="Q172" s="290"/>
      <c r="R172" s="290"/>
      <c r="S172" s="290"/>
      <c r="T172" s="290"/>
      <c r="U172" s="290"/>
      <c r="V172" s="290"/>
      <c r="W172" s="290"/>
      <c r="X172" s="290"/>
      <c r="Y172" s="290"/>
      <c r="Z172" s="290"/>
      <c r="AA172" s="290"/>
      <c r="AB172" s="290"/>
      <c r="AC172" s="290"/>
      <c r="AD172" s="290"/>
      <c r="AE172" s="290"/>
      <c r="AF172" s="290"/>
      <c r="AG172" s="290"/>
      <c r="AH172" s="290"/>
      <c r="AI172" s="290"/>
      <c r="AJ172" s="290"/>
      <c r="AK172" s="290"/>
      <c r="AL172" s="290"/>
      <c r="AM172" s="290"/>
      <c r="AN172" s="290"/>
      <c r="AO172" s="290"/>
      <c r="AP172" s="290"/>
      <c r="AQ172" s="290"/>
      <c r="AR172" s="290"/>
      <c r="AS172" s="290"/>
      <c r="AT172" s="303"/>
      <c r="AU172" s="302"/>
      <c r="AV172" s="290"/>
      <c r="AW172" s="290"/>
      <c r="AX172" s="290"/>
      <c r="AY172" s="290"/>
      <c r="AZ172" s="290"/>
      <c r="BA172" s="290"/>
      <c r="BB172" s="290"/>
      <c r="BC172" s="290"/>
      <c r="BD172" s="290"/>
      <c r="BE172" s="290"/>
      <c r="BF172" s="303"/>
      <c r="BG172" s="308" t="s">
        <v>54</v>
      </c>
      <c r="BH172" s="297"/>
      <c r="BI172" s="297"/>
      <c r="BJ172" s="297"/>
      <c r="BK172" s="297"/>
      <c r="BL172" s="298"/>
      <c r="BM172" s="352">
        <v>0</v>
      </c>
      <c r="BN172" s="297"/>
      <c r="BO172" s="297"/>
      <c r="BP172" s="297"/>
      <c r="BQ172" s="297"/>
      <c r="BR172" s="297"/>
      <c r="BS172" s="297"/>
      <c r="BT172" s="297"/>
      <c r="BU172" s="297"/>
      <c r="BV172" s="297"/>
      <c r="BW172" s="298"/>
      <c r="BX172" s="352">
        <v>0</v>
      </c>
      <c r="BY172" s="297"/>
      <c r="BZ172" s="297"/>
      <c r="CA172" s="297"/>
      <c r="CB172" s="297"/>
      <c r="CC172" s="297"/>
      <c r="CD172" s="297"/>
      <c r="CE172" s="297"/>
      <c r="CF172" s="297"/>
      <c r="CG172" s="297"/>
      <c r="CH172" s="298"/>
      <c r="CI172" s="352">
        <v>1</v>
      </c>
      <c r="CJ172" s="297"/>
      <c r="CK172" s="297"/>
      <c r="CL172" s="297"/>
      <c r="CM172" s="297"/>
      <c r="CN172" s="297"/>
      <c r="CO172" s="297"/>
      <c r="CP172" s="297"/>
      <c r="CQ172" s="297"/>
      <c r="CR172" s="297"/>
      <c r="CS172" s="298"/>
      <c r="CT172" s="352">
        <v>0</v>
      </c>
      <c r="CU172" s="297"/>
      <c r="CV172" s="297"/>
      <c r="CW172" s="297"/>
      <c r="CX172" s="297"/>
      <c r="CY172" s="297"/>
      <c r="CZ172" s="297"/>
      <c r="DA172" s="297"/>
      <c r="DB172" s="297"/>
      <c r="DC172" s="297"/>
      <c r="DD172" s="297"/>
      <c r="DE172" s="297"/>
      <c r="DF172" s="297"/>
      <c r="DG172" s="297"/>
      <c r="DH172" s="297"/>
      <c r="DI172" s="297"/>
      <c r="DJ172" s="297"/>
      <c r="DK172" s="298"/>
      <c r="DL172" s="352">
        <v>0</v>
      </c>
      <c r="DM172" s="297"/>
      <c r="DN172" s="297"/>
      <c r="DO172" s="297"/>
      <c r="DP172" s="297"/>
      <c r="DQ172" s="297"/>
      <c r="DR172" s="297"/>
      <c r="DS172" s="297"/>
      <c r="DT172" s="297"/>
      <c r="DU172" s="297"/>
      <c r="DV172" s="297"/>
      <c r="DW172" s="298"/>
      <c r="DX172" s="352">
        <v>1</v>
      </c>
      <c r="DY172" s="297"/>
      <c r="DZ172" s="297"/>
      <c r="EA172" s="297"/>
      <c r="EB172" s="297"/>
      <c r="EC172" s="297"/>
      <c r="ED172" s="297"/>
      <c r="EE172" s="297"/>
      <c r="EF172" s="298"/>
      <c r="EG172" s="326"/>
      <c r="EH172" s="290"/>
      <c r="EI172" s="290"/>
      <c r="EJ172" s="290"/>
      <c r="EK172" s="290"/>
      <c r="EL172" s="290"/>
      <c r="EM172" s="290"/>
      <c r="EN172" s="290"/>
      <c r="EO172" s="290"/>
      <c r="EP172" s="303"/>
    </row>
    <row r="173" spans="1:146" x14ac:dyDescent="0.2">
      <c r="A173" s="302"/>
      <c r="B173" s="290"/>
      <c r="C173" s="290"/>
      <c r="D173" s="290"/>
      <c r="E173" s="290"/>
      <c r="F173" s="290"/>
      <c r="G173" s="290"/>
      <c r="H173" s="290"/>
      <c r="I173" s="304"/>
      <c r="J173" s="305"/>
      <c r="K173" s="305"/>
      <c r="L173" s="305"/>
      <c r="M173" s="305"/>
      <c r="N173" s="305"/>
      <c r="O173" s="305"/>
      <c r="P173" s="305"/>
      <c r="Q173" s="305"/>
      <c r="R173" s="305"/>
      <c r="S173" s="305"/>
      <c r="T173" s="305"/>
      <c r="U173" s="305"/>
      <c r="V173" s="305"/>
      <c r="W173" s="305"/>
      <c r="X173" s="305"/>
      <c r="Y173" s="305"/>
      <c r="Z173" s="305"/>
      <c r="AA173" s="305"/>
      <c r="AB173" s="305"/>
      <c r="AC173" s="305"/>
      <c r="AD173" s="305"/>
      <c r="AE173" s="305"/>
      <c r="AF173" s="305"/>
      <c r="AG173" s="305"/>
      <c r="AH173" s="305"/>
      <c r="AI173" s="305"/>
      <c r="AJ173" s="305"/>
      <c r="AK173" s="305"/>
      <c r="AL173" s="305"/>
      <c r="AM173" s="305"/>
      <c r="AN173" s="305"/>
      <c r="AO173" s="305"/>
      <c r="AP173" s="305"/>
      <c r="AQ173" s="305"/>
      <c r="AR173" s="305"/>
      <c r="AS173" s="305"/>
      <c r="AT173" s="306"/>
      <c r="AU173" s="304"/>
      <c r="AV173" s="305"/>
      <c r="AW173" s="305"/>
      <c r="AX173" s="305"/>
      <c r="AY173" s="305"/>
      <c r="AZ173" s="305"/>
      <c r="BA173" s="305"/>
      <c r="BB173" s="305"/>
      <c r="BC173" s="305"/>
      <c r="BD173" s="305"/>
      <c r="BE173" s="305"/>
      <c r="BF173" s="306"/>
      <c r="BG173" s="292" t="s">
        <v>55</v>
      </c>
      <c r="BH173" s="297"/>
      <c r="BI173" s="297"/>
      <c r="BJ173" s="297"/>
      <c r="BK173" s="297"/>
      <c r="BL173" s="298"/>
      <c r="BM173" s="350">
        <v>0</v>
      </c>
      <c r="BN173" s="297"/>
      <c r="BO173" s="297"/>
      <c r="BP173" s="297"/>
      <c r="BQ173" s="297"/>
      <c r="BR173" s="297"/>
      <c r="BS173" s="297"/>
      <c r="BT173" s="297"/>
      <c r="BU173" s="297"/>
      <c r="BV173" s="297"/>
      <c r="BW173" s="298"/>
      <c r="BX173" s="295"/>
      <c r="BY173" s="297"/>
      <c r="BZ173" s="297"/>
      <c r="CA173" s="297"/>
      <c r="CB173" s="297"/>
      <c r="CC173" s="297"/>
      <c r="CD173" s="297"/>
      <c r="CE173" s="297"/>
      <c r="CF173" s="297"/>
      <c r="CG173" s="297"/>
      <c r="CH173" s="298"/>
      <c r="CI173" s="295"/>
      <c r="CJ173" s="297"/>
      <c r="CK173" s="297"/>
      <c r="CL173" s="297"/>
      <c r="CM173" s="297"/>
      <c r="CN173" s="297"/>
      <c r="CO173" s="297"/>
      <c r="CP173" s="297"/>
      <c r="CQ173" s="297"/>
      <c r="CR173" s="297"/>
      <c r="CS173" s="298"/>
      <c r="CT173" s="295"/>
      <c r="CU173" s="297"/>
      <c r="CV173" s="297"/>
      <c r="CW173" s="297"/>
      <c r="CX173" s="297"/>
      <c r="CY173" s="297"/>
      <c r="CZ173" s="297"/>
      <c r="DA173" s="297"/>
      <c r="DB173" s="297"/>
      <c r="DC173" s="297"/>
      <c r="DD173" s="297"/>
      <c r="DE173" s="297"/>
      <c r="DF173" s="297"/>
      <c r="DG173" s="297"/>
      <c r="DH173" s="297"/>
      <c r="DI173" s="297"/>
      <c r="DJ173" s="297"/>
      <c r="DK173" s="298"/>
      <c r="DL173" s="295"/>
      <c r="DM173" s="297"/>
      <c r="DN173" s="297"/>
      <c r="DO173" s="297"/>
      <c r="DP173" s="297"/>
      <c r="DQ173" s="297"/>
      <c r="DR173" s="297"/>
      <c r="DS173" s="297"/>
      <c r="DT173" s="297"/>
      <c r="DU173" s="297"/>
      <c r="DV173" s="297"/>
      <c r="DW173" s="298"/>
      <c r="DX173" s="350">
        <v>0</v>
      </c>
      <c r="DY173" s="297"/>
      <c r="DZ173" s="297"/>
      <c r="EA173" s="297"/>
      <c r="EB173" s="297"/>
      <c r="EC173" s="297"/>
      <c r="ED173" s="297"/>
      <c r="EE173" s="297"/>
      <c r="EF173" s="298"/>
      <c r="EG173" s="326"/>
      <c r="EH173" s="290"/>
      <c r="EI173" s="290"/>
      <c r="EJ173" s="290"/>
      <c r="EK173" s="290"/>
      <c r="EL173" s="290"/>
      <c r="EM173" s="290"/>
      <c r="EN173" s="290"/>
      <c r="EO173" s="290"/>
      <c r="EP173" s="303"/>
    </row>
    <row r="174" spans="1:146" x14ac:dyDescent="0.2">
      <c r="A174" s="302"/>
      <c r="B174" s="290"/>
      <c r="C174" s="290"/>
      <c r="D174" s="290"/>
      <c r="E174" s="290"/>
      <c r="F174" s="290"/>
      <c r="G174" s="290"/>
      <c r="H174" s="290"/>
      <c r="I174" s="299" t="s">
        <v>135</v>
      </c>
      <c r="J174" s="300"/>
      <c r="K174" s="300"/>
      <c r="L174" s="300"/>
      <c r="M174" s="300"/>
      <c r="N174" s="300"/>
      <c r="O174" s="300"/>
      <c r="P174" s="300"/>
      <c r="Q174" s="300"/>
      <c r="R174" s="300"/>
      <c r="S174" s="300"/>
      <c r="T174" s="300"/>
      <c r="U174" s="300"/>
      <c r="V174" s="300"/>
      <c r="W174" s="300"/>
      <c r="X174" s="300"/>
      <c r="Y174" s="300"/>
      <c r="Z174" s="300"/>
      <c r="AA174" s="300"/>
      <c r="AB174" s="300"/>
      <c r="AC174" s="300"/>
      <c r="AD174" s="300"/>
      <c r="AE174" s="300"/>
      <c r="AF174" s="300"/>
      <c r="AG174" s="300"/>
      <c r="AH174" s="300"/>
      <c r="AI174" s="300"/>
      <c r="AJ174" s="300"/>
      <c r="AK174" s="300"/>
      <c r="AL174" s="300"/>
      <c r="AM174" s="300"/>
      <c r="AN174" s="300"/>
      <c r="AO174" s="300"/>
      <c r="AP174" s="300"/>
      <c r="AQ174" s="300"/>
      <c r="AR174" s="300"/>
      <c r="AS174" s="300"/>
      <c r="AT174" s="301"/>
      <c r="AU174" s="299" t="s">
        <v>136</v>
      </c>
      <c r="AV174" s="300"/>
      <c r="AW174" s="300"/>
      <c r="AX174" s="300"/>
      <c r="AY174" s="300"/>
      <c r="AZ174" s="300"/>
      <c r="BA174" s="300"/>
      <c r="BB174" s="300"/>
      <c r="BC174" s="300"/>
      <c r="BD174" s="300"/>
      <c r="BE174" s="300"/>
      <c r="BF174" s="301"/>
      <c r="BG174" s="310" t="s">
        <v>53</v>
      </c>
      <c r="BH174" s="297"/>
      <c r="BI174" s="297"/>
      <c r="BJ174" s="297"/>
      <c r="BK174" s="297"/>
      <c r="BL174" s="298"/>
      <c r="BM174" s="351">
        <v>0</v>
      </c>
      <c r="BN174" s="297"/>
      <c r="BO174" s="297"/>
      <c r="BP174" s="297"/>
      <c r="BQ174" s="297"/>
      <c r="BR174" s="297"/>
      <c r="BS174" s="297"/>
      <c r="BT174" s="297"/>
      <c r="BU174" s="297"/>
      <c r="BV174" s="297"/>
      <c r="BW174" s="298"/>
      <c r="BX174" s="351">
        <v>0</v>
      </c>
      <c r="BY174" s="297"/>
      <c r="BZ174" s="297"/>
      <c r="CA174" s="297"/>
      <c r="CB174" s="297"/>
      <c r="CC174" s="297"/>
      <c r="CD174" s="297"/>
      <c r="CE174" s="297"/>
      <c r="CF174" s="297"/>
      <c r="CG174" s="297"/>
      <c r="CH174" s="298"/>
      <c r="CI174" s="351">
        <v>1</v>
      </c>
      <c r="CJ174" s="297"/>
      <c r="CK174" s="297"/>
      <c r="CL174" s="297"/>
      <c r="CM174" s="297"/>
      <c r="CN174" s="297"/>
      <c r="CO174" s="297"/>
      <c r="CP174" s="297"/>
      <c r="CQ174" s="297"/>
      <c r="CR174" s="297"/>
      <c r="CS174" s="298"/>
      <c r="CT174" s="351">
        <v>0</v>
      </c>
      <c r="CU174" s="297"/>
      <c r="CV174" s="297"/>
      <c r="CW174" s="297"/>
      <c r="CX174" s="297"/>
      <c r="CY174" s="297"/>
      <c r="CZ174" s="297"/>
      <c r="DA174" s="297"/>
      <c r="DB174" s="297"/>
      <c r="DC174" s="297"/>
      <c r="DD174" s="297"/>
      <c r="DE174" s="297"/>
      <c r="DF174" s="297"/>
      <c r="DG174" s="297"/>
      <c r="DH174" s="297"/>
      <c r="DI174" s="297"/>
      <c r="DJ174" s="297"/>
      <c r="DK174" s="298"/>
      <c r="DL174" s="351">
        <v>0</v>
      </c>
      <c r="DM174" s="297"/>
      <c r="DN174" s="297"/>
      <c r="DO174" s="297"/>
      <c r="DP174" s="297"/>
      <c r="DQ174" s="297"/>
      <c r="DR174" s="297"/>
      <c r="DS174" s="297"/>
      <c r="DT174" s="297"/>
      <c r="DU174" s="297"/>
      <c r="DV174" s="297"/>
      <c r="DW174" s="298"/>
      <c r="DX174" s="351">
        <v>1</v>
      </c>
      <c r="DY174" s="297"/>
      <c r="DZ174" s="297"/>
      <c r="EA174" s="297"/>
      <c r="EB174" s="297"/>
      <c r="EC174" s="297"/>
      <c r="ED174" s="297"/>
      <c r="EE174" s="297"/>
      <c r="EF174" s="298"/>
      <c r="EG174" s="326"/>
      <c r="EH174" s="290"/>
      <c r="EI174" s="290"/>
      <c r="EJ174" s="290"/>
      <c r="EK174" s="290"/>
      <c r="EL174" s="290"/>
      <c r="EM174" s="290"/>
      <c r="EN174" s="290"/>
      <c r="EO174" s="290"/>
      <c r="EP174" s="303"/>
    </row>
    <row r="175" spans="1:146" x14ac:dyDescent="0.2">
      <c r="A175" s="302"/>
      <c r="B175" s="290"/>
      <c r="C175" s="290"/>
      <c r="D175" s="290"/>
      <c r="E175" s="290"/>
      <c r="F175" s="290"/>
      <c r="G175" s="290"/>
      <c r="H175" s="290"/>
      <c r="I175" s="302"/>
      <c r="J175" s="290"/>
      <c r="K175" s="290"/>
      <c r="L175" s="290"/>
      <c r="M175" s="290"/>
      <c r="N175" s="290"/>
      <c r="O175" s="290"/>
      <c r="P175" s="290"/>
      <c r="Q175" s="290"/>
      <c r="R175" s="290"/>
      <c r="S175" s="290"/>
      <c r="T175" s="290"/>
      <c r="U175" s="290"/>
      <c r="V175" s="290"/>
      <c r="W175" s="290"/>
      <c r="X175" s="290"/>
      <c r="Y175" s="290"/>
      <c r="Z175" s="290"/>
      <c r="AA175" s="290"/>
      <c r="AB175" s="290"/>
      <c r="AC175" s="290"/>
      <c r="AD175" s="290"/>
      <c r="AE175" s="290"/>
      <c r="AF175" s="290"/>
      <c r="AG175" s="290"/>
      <c r="AH175" s="290"/>
      <c r="AI175" s="290"/>
      <c r="AJ175" s="290"/>
      <c r="AK175" s="290"/>
      <c r="AL175" s="290"/>
      <c r="AM175" s="290"/>
      <c r="AN175" s="290"/>
      <c r="AO175" s="290"/>
      <c r="AP175" s="290"/>
      <c r="AQ175" s="290"/>
      <c r="AR175" s="290"/>
      <c r="AS175" s="290"/>
      <c r="AT175" s="303"/>
      <c r="AU175" s="302"/>
      <c r="AV175" s="290"/>
      <c r="AW175" s="290"/>
      <c r="AX175" s="290"/>
      <c r="AY175" s="290"/>
      <c r="AZ175" s="290"/>
      <c r="BA175" s="290"/>
      <c r="BB175" s="290"/>
      <c r="BC175" s="290"/>
      <c r="BD175" s="290"/>
      <c r="BE175" s="290"/>
      <c r="BF175" s="303"/>
      <c r="BG175" s="308" t="s">
        <v>54</v>
      </c>
      <c r="BH175" s="297"/>
      <c r="BI175" s="297"/>
      <c r="BJ175" s="297"/>
      <c r="BK175" s="297"/>
      <c r="BL175" s="298"/>
      <c r="BM175" s="352">
        <v>0</v>
      </c>
      <c r="BN175" s="297"/>
      <c r="BO175" s="297"/>
      <c r="BP175" s="297"/>
      <c r="BQ175" s="297"/>
      <c r="BR175" s="297"/>
      <c r="BS175" s="297"/>
      <c r="BT175" s="297"/>
      <c r="BU175" s="297"/>
      <c r="BV175" s="297"/>
      <c r="BW175" s="298"/>
      <c r="BX175" s="352">
        <v>0</v>
      </c>
      <c r="BY175" s="297"/>
      <c r="BZ175" s="297"/>
      <c r="CA175" s="297"/>
      <c r="CB175" s="297"/>
      <c r="CC175" s="297"/>
      <c r="CD175" s="297"/>
      <c r="CE175" s="297"/>
      <c r="CF175" s="297"/>
      <c r="CG175" s="297"/>
      <c r="CH175" s="298"/>
      <c r="CI175" s="352">
        <v>1</v>
      </c>
      <c r="CJ175" s="297"/>
      <c r="CK175" s="297"/>
      <c r="CL175" s="297"/>
      <c r="CM175" s="297"/>
      <c r="CN175" s="297"/>
      <c r="CO175" s="297"/>
      <c r="CP175" s="297"/>
      <c r="CQ175" s="297"/>
      <c r="CR175" s="297"/>
      <c r="CS175" s="298"/>
      <c r="CT175" s="352">
        <v>0</v>
      </c>
      <c r="CU175" s="297"/>
      <c r="CV175" s="297"/>
      <c r="CW175" s="297"/>
      <c r="CX175" s="297"/>
      <c r="CY175" s="297"/>
      <c r="CZ175" s="297"/>
      <c r="DA175" s="297"/>
      <c r="DB175" s="297"/>
      <c r="DC175" s="297"/>
      <c r="DD175" s="297"/>
      <c r="DE175" s="297"/>
      <c r="DF175" s="297"/>
      <c r="DG175" s="297"/>
      <c r="DH175" s="297"/>
      <c r="DI175" s="297"/>
      <c r="DJ175" s="297"/>
      <c r="DK175" s="298"/>
      <c r="DL175" s="352">
        <v>0</v>
      </c>
      <c r="DM175" s="297"/>
      <c r="DN175" s="297"/>
      <c r="DO175" s="297"/>
      <c r="DP175" s="297"/>
      <c r="DQ175" s="297"/>
      <c r="DR175" s="297"/>
      <c r="DS175" s="297"/>
      <c r="DT175" s="297"/>
      <c r="DU175" s="297"/>
      <c r="DV175" s="297"/>
      <c r="DW175" s="298"/>
      <c r="DX175" s="352">
        <v>1</v>
      </c>
      <c r="DY175" s="297"/>
      <c r="DZ175" s="297"/>
      <c r="EA175" s="297"/>
      <c r="EB175" s="297"/>
      <c r="EC175" s="297"/>
      <c r="ED175" s="297"/>
      <c r="EE175" s="297"/>
      <c r="EF175" s="298"/>
      <c r="EG175" s="326"/>
      <c r="EH175" s="290"/>
      <c r="EI175" s="290"/>
      <c r="EJ175" s="290"/>
      <c r="EK175" s="290"/>
      <c r="EL175" s="290"/>
      <c r="EM175" s="290"/>
      <c r="EN175" s="290"/>
      <c r="EO175" s="290"/>
      <c r="EP175" s="303"/>
    </row>
    <row r="176" spans="1:146" x14ac:dyDescent="0.2">
      <c r="A176" s="302"/>
      <c r="B176" s="290"/>
      <c r="C176" s="290"/>
      <c r="D176" s="290"/>
      <c r="E176" s="290"/>
      <c r="F176" s="290"/>
      <c r="G176" s="290"/>
      <c r="H176" s="290"/>
      <c r="I176" s="304"/>
      <c r="J176" s="305"/>
      <c r="K176" s="305"/>
      <c r="L176" s="305"/>
      <c r="M176" s="305"/>
      <c r="N176" s="305"/>
      <c r="O176" s="305"/>
      <c r="P176" s="305"/>
      <c r="Q176" s="305"/>
      <c r="R176" s="305"/>
      <c r="S176" s="305"/>
      <c r="T176" s="305"/>
      <c r="U176" s="305"/>
      <c r="V176" s="305"/>
      <c r="W176" s="305"/>
      <c r="X176" s="305"/>
      <c r="Y176" s="305"/>
      <c r="Z176" s="305"/>
      <c r="AA176" s="305"/>
      <c r="AB176" s="305"/>
      <c r="AC176" s="305"/>
      <c r="AD176" s="305"/>
      <c r="AE176" s="305"/>
      <c r="AF176" s="305"/>
      <c r="AG176" s="305"/>
      <c r="AH176" s="305"/>
      <c r="AI176" s="305"/>
      <c r="AJ176" s="305"/>
      <c r="AK176" s="305"/>
      <c r="AL176" s="305"/>
      <c r="AM176" s="305"/>
      <c r="AN176" s="305"/>
      <c r="AO176" s="305"/>
      <c r="AP176" s="305"/>
      <c r="AQ176" s="305"/>
      <c r="AR176" s="305"/>
      <c r="AS176" s="305"/>
      <c r="AT176" s="306"/>
      <c r="AU176" s="304"/>
      <c r="AV176" s="305"/>
      <c r="AW176" s="305"/>
      <c r="AX176" s="305"/>
      <c r="AY176" s="305"/>
      <c r="AZ176" s="305"/>
      <c r="BA176" s="305"/>
      <c r="BB176" s="305"/>
      <c r="BC176" s="305"/>
      <c r="BD176" s="305"/>
      <c r="BE176" s="305"/>
      <c r="BF176" s="306"/>
      <c r="BG176" s="292" t="s">
        <v>55</v>
      </c>
      <c r="BH176" s="297"/>
      <c r="BI176" s="297"/>
      <c r="BJ176" s="297"/>
      <c r="BK176" s="297"/>
      <c r="BL176" s="298"/>
      <c r="BM176" s="350">
        <v>0</v>
      </c>
      <c r="BN176" s="297"/>
      <c r="BO176" s="297"/>
      <c r="BP176" s="297"/>
      <c r="BQ176" s="297"/>
      <c r="BR176" s="297"/>
      <c r="BS176" s="297"/>
      <c r="BT176" s="297"/>
      <c r="BU176" s="297"/>
      <c r="BV176" s="297"/>
      <c r="BW176" s="298"/>
      <c r="BX176" s="295"/>
      <c r="BY176" s="297"/>
      <c r="BZ176" s="297"/>
      <c r="CA176" s="297"/>
      <c r="CB176" s="297"/>
      <c r="CC176" s="297"/>
      <c r="CD176" s="297"/>
      <c r="CE176" s="297"/>
      <c r="CF176" s="297"/>
      <c r="CG176" s="297"/>
      <c r="CH176" s="298"/>
      <c r="CI176" s="295"/>
      <c r="CJ176" s="297"/>
      <c r="CK176" s="297"/>
      <c r="CL176" s="297"/>
      <c r="CM176" s="297"/>
      <c r="CN176" s="297"/>
      <c r="CO176" s="297"/>
      <c r="CP176" s="297"/>
      <c r="CQ176" s="297"/>
      <c r="CR176" s="297"/>
      <c r="CS176" s="298"/>
      <c r="CT176" s="295"/>
      <c r="CU176" s="297"/>
      <c r="CV176" s="297"/>
      <c r="CW176" s="297"/>
      <c r="CX176" s="297"/>
      <c r="CY176" s="297"/>
      <c r="CZ176" s="297"/>
      <c r="DA176" s="297"/>
      <c r="DB176" s="297"/>
      <c r="DC176" s="297"/>
      <c r="DD176" s="297"/>
      <c r="DE176" s="297"/>
      <c r="DF176" s="297"/>
      <c r="DG176" s="297"/>
      <c r="DH176" s="297"/>
      <c r="DI176" s="297"/>
      <c r="DJ176" s="297"/>
      <c r="DK176" s="298"/>
      <c r="DL176" s="295"/>
      <c r="DM176" s="297"/>
      <c r="DN176" s="297"/>
      <c r="DO176" s="297"/>
      <c r="DP176" s="297"/>
      <c r="DQ176" s="297"/>
      <c r="DR176" s="297"/>
      <c r="DS176" s="297"/>
      <c r="DT176" s="297"/>
      <c r="DU176" s="297"/>
      <c r="DV176" s="297"/>
      <c r="DW176" s="298"/>
      <c r="DX176" s="350">
        <v>0</v>
      </c>
      <c r="DY176" s="297"/>
      <c r="DZ176" s="297"/>
      <c r="EA176" s="297"/>
      <c r="EB176" s="297"/>
      <c r="EC176" s="297"/>
      <c r="ED176" s="297"/>
      <c r="EE176" s="297"/>
      <c r="EF176" s="298"/>
      <c r="EG176" s="327"/>
      <c r="EH176" s="305"/>
      <c r="EI176" s="305"/>
      <c r="EJ176" s="305"/>
      <c r="EK176" s="305"/>
      <c r="EL176" s="305"/>
      <c r="EM176" s="305"/>
      <c r="EN176" s="305"/>
      <c r="EO176" s="305"/>
      <c r="EP176" s="306"/>
    </row>
    <row r="177" spans="1:146" ht="18" customHeight="1" x14ac:dyDescent="0.2">
      <c r="A177" s="299" t="s">
        <v>137</v>
      </c>
      <c r="B177" s="300"/>
      <c r="C177" s="300"/>
      <c r="D177" s="300"/>
      <c r="E177" s="300"/>
      <c r="F177" s="300"/>
      <c r="G177" s="300"/>
      <c r="H177" s="300"/>
      <c r="I177" s="300"/>
      <c r="J177" s="300"/>
      <c r="K177" s="300"/>
      <c r="L177" s="300"/>
      <c r="M177" s="300"/>
      <c r="N177" s="300"/>
      <c r="O177" s="300"/>
      <c r="P177" s="300"/>
      <c r="Q177" s="300"/>
      <c r="R177" s="300"/>
      <c r="S177" s="300"/>
      <c r="T177" s="300"/>
      <c r="U177" s="300"/>
      <c r="V177" s="300"/>
      <c r="W177" s="300"/>
      <c r="X177" s="300"/>
      <c r="Y177" s="300"/>
      <c r="Z177" s="300"/>
      <c r="AA177" s="300"/>
      <c r="AB177" s="300"/>
      <c r="AC177" s="301"/>
      <c r="AD177" s="353"/>
      <c r="AE177" s="354"/>
      <c r="AF177" s="354"/>
      <c r="AG177" s="354"/>
      <c r="AH177" s="354"/>
      <c r="AI177" s="354"/>
      <c r="AJ177" s="354"/>
      <c r="AK177" s="354"/>
      <c r="AL177" s="354"/>
      <c r="AM177" s="354"/>
      <c r="AN177" s="354"/>
      <c r="AO177" s="354"/>
      <c r="AP177" s="355"/>
      <c r="AR177" s="358" t="s">
        <v>138</v>
      </c>
      <c r="AS177" s="300"/>
      <c r="AT177" s="300"/>
      <c r="AU177" s="300"/>
      <c r="AV177" s="300"/>
      <c r="AW177" s="300"/>
      <c r="AX177" s="300"/>
      <c r="AY177" s="300"/>
      <c r="AZ177" s="300"/>
      <c r="BA177" s="301"/>
      <c r="BB177" s="310" t="s">
        <v>53</v>
      </c>
      <c r="BC177" s="297"/>
      <c r="BD177" s="297"/>
      <c r="BE177" s="297"/>
      <c r="BF177" s="297"/>
      <c r="BG177" s="297"/>
      <c r="BH177" s="297"/>
      <c r="BI177" s="298"/>
      <c r="BJ177" s="351">
        <v>0</v>
      </c>
      <c r="BK177" s="297"/>
      <c r="BL177" s="297"/>
      <c r="BM177" s="297"/>
      <c r="BN177" s="297"/>
      <c r="BO177" s="297"/>
      <c r="BP177" s="297"/>
      <c r="BQ177" s="297"/>
      <c r="BR177" s="297"/>
      <c r="BS177" s="297"/>
      <c r="BT177" s="297"/>
      <c r="BU177" s="298"/>
      <c r="BV177" s="351">
        <v>0</v>
      </c>
      <c r="BW177" s="297"/>
      <c r="BX177" s="297"/>
      <c r="BY177" s="297"/>
      <c r="BZ177" s="297"/>
      <c r="CA177" s="297"/>
      <c r="CB177" s="297"/>
      <c r="CC177" s="297"/>
      <c r="CD177" s="298"/>
      <c r="CE177" s="351">
        <v>0</v>
      </c>
      <c r="CF177" s="297"/>
      <c r="CG177" s="297"/>
      <c r="CH177" s="297"/>
      <c r="CI177" s="297"/>
      <c r="CJ177" s="297"/>
      <c r="CK177" s="297"/>
      <c r="CL177" s="297"/>
      <c r="CM177" s="297"/>
      <c r="CN177" s="297"/>
      <c r="CO177" s="297"/>
      <c r="CP177" s="298"/>
      <c r="CQ177" s="351">
        <v>0</v>
      </c>
      <c r="CR177" s="297"/>
      <c r="CS177" s="297"/>
      <c r="CT177" s="297"/>
      <c r="CU177" s="297"/>
      <c r="CV177" s="297"/>
      <c r="CW177" s="297"/>
      <c r="CX177" s="297"/>
      <c r="CY177" s="297"/>
      <c r="CZ177" s="297"/>
      <c r="DA177" s="297"/>
      <c r="DB177" s="297"/>
      <c r="DC177" s="297"/>
      <c r="DD177" s="297"/>
      <c r="DE177" s="297"/>
      <c r="DF177" s="297"/>
      <c r="DG177" s="297"/>
      <c r="DH177" s="297"/>
      <c r="DI177" s="298"/>
      <c r="DJ177" s="351">
        <v>1</v>
      </c>
      <c r="DK177" s="297"/>
      <c r="DL177" s="297"/>
      <c r="DM177" s="297"/>
      <c r="DN177" s="297"/>
      <c r="DO177" s="297"/>
      <c r="DP177" s="297"/>
      <c r="DQ177" s="297"/>
      <c r="DR177" s="297"/>
      <c r="DS177" s="297"/>
      <c r="DT177" s="297"/>
      <c r="DU177" s="298"/>
      <c r="DV177" s="351">
        <v>1</v>
      </c>
      <c r="DW177" s="297"/>
      <c r="DX177" s="297"/>
      <c r="DY177" s="297"/>
      <c r="DZ177" s="297"/>
      <c r="EA177" s="297"/>
      <c r="EB177" s="297"/>
      <c r="EC177" s="297"/>
      <c r="ED177" s="298"/>
      <c r="EE177" s="161"/>
      <c r="EF177" s="162"/>
      <c r="EG177" s="332" t="s">
        <v>139</v>
      </c>
      <c r="EH177" s="300"/>
      <c r="EI177" s="300"/>
      <c r="EJ177" s="300"/>
      <c r="EK177" s="300"/>
      <c r="EL177" s="300"/>
      <c r="EM177" s="300"/>
      <c r="EN177" s="300"/>
      <c r="EO177" s="300"/>
      <c r="EP177" s="301"/>
    </row>
    <row r="178" spans="1:146" ht="14.5" customHeight="1" x14ac:dyDescent="0.2">
      <c r="A178" s="302"/>
      <c r="B178" s="290"/>
      <c r="C178" s="290"/>
      <c r="D178" s="290"/>
      <c r="E178" s="290"/>
      <c r="F178" s="290"/>
      <c r="G178" s="290"/>
      <c r="H178" s="290"/>
      <c r="I178" s="290"/>
      <c r="J178" s="290"/>
      <c r="K178" s="290"/>
      <c r="L178" s="290"/>
      <c r="M178" s="290"/>
      <c r="N178" s="290"/>
      <c r="O178" s="290"/>
      <c r="P178" s="290"/>
      <c r="Q178" s="290"/>
      <c r="R178" s="290"/>
      <c r="S178" s="290"/>
      <c r="T178" s="290"/>
      <c r="U178" s="290"/>
      <c r="V178" s="290"/>
      <c r="W178" s="290"/>
      <c r="X178" s="290"/>
      <c r="Y178" s="290"/>
      <c r="Z178" s="290"/>
      <c r="AA178" s="290"/>
      <c r="AB178" s="290"/>
      <c r="AC178" s="303"/>
      <c r="AD178" s="356"/>
      <c r="AE178" s="305"/>
      <c r="AF178" s="305"/>
      <c r="AG178" s="305"/>
      <c r="AH178" s="305"/>
      <c r="AI178" s="305"/>
      <c r="AJ178" s="305"/>
      <c r="AK178" s="305"/>
      <c r="AL178" s="305"/>
      <c r="AM178" s="305"/>
      <c r="AN178" s="305"/>
      <c r="AO178" s="305"/>
      <c r="AP178" s="357"/>
      <c r="AR178" s="302"/>
      <c r="AS178" s="290"/>
      <c r="AT178" s="290"/>
      <c r="AU178" s="290"/>
      <c r="AV178" s="290"/>
      <c r="AW178" s="290"/>
      <c r="AX178" s="290"/>
      <c r="AY178" s="290"/>
      <c r="AZ178" s="290"/>
      <c r="BA178" s="303"/>
      <c r="BB178" s="308" t="s">
        <v>54</v>
      </c>
      <c r="BC178" s="300"/>
      <c r="BD178" s="300"/>
      <c r="BE178" s="300"/>
      <c r="BF178" s="300"/>
      <c r="BG178" s="300"/>
      <c r="BH178" s="300"/>
      <c r="BI178" s="301"/>
      <c r="BJ178" s="352">
        <v>0</v>
      </c>
      <c r="BK178" s="300"/>
      <c r="BL178" s="300"/>
      <c r="BM178" s="300"/>
      <c r="BN178" s="300"/>
      <c r="BO178" s="300"/>
      <c r="BP178" s="300"/>
      <c r="BQ178" s="300"/>
      <c r="BR178" s="300"/>
      <c r="BS178" s="300"/>
      <c r="BT178" s="300"/>
      <c r="BU178" s="301"/>
      <c r="BV178" s="352">
        <v>0</v>
      </c>
      <c r="BW178" s="300"/>
      <c r="BX178" s="300"/>
      <c r="BY178" s="300"/>
      <c r="BZ178" s="300"/>
      <c r="CA178" s="300"/>
      <c r="CB178" s="300"/>
      <c r="CC178" s="300"/>
      <c r="CD178" s="301"/>
      <c r="CE178" s="352">
        <v>0</v>
      </c>
      <c r="CF178" s="300"/>
      <c r="CG178" s="300"/>
      <c r="CH178" s="300"/>
      <c r="CI178" s="300"/>
      <c r="CJ178" s="300"/>
      <c r="CK178" s="300"/>
      <c r="CL178" s="300"/>
      <c r="CM178" s="300"/>
      <c r="CN178" s="300"/>
      <c r="CO178" s="300"/>
      <c r="CP178" s="301"/>
      <c r="CQ178" s="352">
        <v>0</v>
      </c>
      <c r="CR178" s="300"/>
      <c r="CS178" s="300"/>
      <c r="CT178" s="300"/>
      <c r="CU178" s="300"/>
      <c r="CV178" s="300"/>
      <c r="CW178" s="300"/>
      <c r="CX178" s="300"/>
      <c r="CY178" s="300"/>
      <c r="CZ178" s="300"/>
      <c r="DA178" s="300"/>
      <c r="DB178" s="300"/>
      <c r="DC178" s="300"/>
      <c r="DD178" s="300"/>
      <c r="DE178" s="300"/>
      <c r="DF178" s="300"/>
      <c r="DG178" s="300"/>
      <c r="DH178" s="300"/>
      <c r="DI178" s="301"/>
      <c r="DJ178" s="352">
        <v>1</v>
      </c>
      <c r="DK178" s="300"/>
      <c r="DL178" s="300"/>
      <c r="DM178" s="300"/>
      <c r="DN178" s="300"/>
      <c r="DO178" s="300"/>
      <c r="DP178" s="300"/>
      <c r="DQ178" s="300"/>
      <c r="DR178" s="300"/>
      <c r="DS178" s="300"/>
      <c r="DT178" s="300"/>
      <c r="DU178" s="301"/>
      <c r="DV178" s="352">
        <v>1</v>
      </c>
      <c r="DW178" s="300"/>
      <c r="DX178" s="300"/>
      <c r="DY178" s="300"/>
      <c r="DZ178" s="300"/>
      <c r="EA178" s="300"/>
      <c r="EB178" s="300"/>
      <c r="EC178" s="300"/>
      <c r="ED178" s="301"/>
      <c r="EF178" s="163"/>
      <c r="EG178" s="326"/>
      <c r="EH178" s="290"/>
      <c r="EI178" s="290"/>
      <c r="EJ178" s="290"/>
      <c r="EK178" s="290"/>
      <c r="EL178" s="290"/>
      <c r="EM178" s="290"/>
      <c r="EN178" s="290"/>
      <c r="EO178" s="290"/>
      <c r="EP178" s="303"/>
    </row>
    <row r="179" spans="1:146" x14ac:dyDescent="0.2">
      <c r="A179" s="302"/>
      <c r="B179" s="290"/>
      <c r="C179" s="290"/>
      <c r="D179" s="290"/>
      <c r="E179" s="290"/>
      <c r="F179" s="290"/>
      <c r="G179" s="290"/>
      <c r="H179" s="290"/>
      <c r="I179" s="290"/>
      <c r="J179" s="290"/>
      <c r="K179" s="290"/>
      <c r="L179" s="290"/>
      <c r="M179" s="290"/>
      <c r="N179" s="290"/>
      <c r="O179" s="290"/>
      <c r="P179" s="290"/>
      <c r="Q179" s="290"/>
      <c r="R179" s="290"/>
      <c r="S179" s="290"/>
      <c r="T179" s="290"/>
      <c r="U179" s="290"/>
      <c r="V179" s="290"/>
      <c r="W179" s="290"/>
      <c r="X179" s="290"/>
      <c r="Y179" s="290"/>
      <c r="Z179" s="290"/>
      <c r="AA179" s="290"/>
      <c r="AB179" s="290"/>
      <c r="AC179" s="303"/>
      <c r="AD179" s="156"/>
      <c r="AP179" s="157"/>
      <c r="AR179" s="302"/>
      <c r="AS179" s="290"/>
      <c r="AT179" s="290"/>
      <c r="AU179" s="290"/>
      <c r="AV179" s="290"/>
      <c r="AW179" s="290"/>
      <c r="AX179" s="290"/>
      <c r="AY179" s="290"/>
      <c r="AZ179" s="290"/>
      <c r="BA179" s="303"/>
      <c r="BB179" s="304"/>
      <c r="BC179" s="305"/>
      <c r="BD179" s="305"/>
      <c r="BE179" s="305"/>
      <c r="BF179" s="305"/>
      <c r="BG179" s="305"/>
      <c r="BH179" s="305"/>
      <c r="BI179" s="306"/>
      <c r="BJ179" s="304"/>
      <c r="BK179" s="305"/>
      <c r="BL179" s="305"/>
      <c r="BM179" s="305"/>
      <c r="BN179" s="305"/>
      <c r="BO179" s="305"/>
      <c r="BP179" s="305"/>
      <c r="BQ179" s="305"/>
      <c r="BR179" s="305"/>
      <c r="BS179" s="305"/>
      <c r="BT179" s="305"/>
      <c r="BU179" s="306"/>
      <c r="BV179" s="304"/>
      <c r="BW179" s="305"/>
      <c r="BX179" s="305"/>
      <c r="BY179" s="305"/>
      <c r="BZ179" s="305"/>
      <c r="CA179" s="305"/>
      <c r="CB179" s="305"/>
      <c r="CC179" s="305"/>
      <c r="CD179" s="306"/>
      <c r="CE179" s="304"/>
      <c r="CF179" s="305"/>
      <c r="CG179" s="305"/>
      <c r="CH179" s="305"/>
      <c r="CI179" s="305"/>
      <c r="CJ179" s="305"/>
      <c r="CK179" s="305"/>
      <c r="CL179" s="305"/>
      <c r="CM179" s="305"/>
      <c r="CN179" s="305"/>
      <c r="CO179" s="305"/>
      <c r="CP179" s="306"/>
      <c r="CQ179" s="304"/>
      <c r="CR179" s="305"/>
      <c r="CS179" s="305"/>
      <c r="CT179" s="305"/>
      <c r="CU179" s="305"/>
      <c r="CV179" s="305"/>
      <c r="CW179" s="305"/>
      <c r="CX179" s="305"/>
      <c r="CY179" s="305"/>
      <c r="CZ179" s="305"/>
      <c r="DA179" s="305"/>
      <c r="DB179" s="305"/>
      <c r="DC179" s="305"/>
      <c r="DD179" s="305"/>
      <c r="DE179" s="305"/>
      <c r="DF179" s="305"/>
      <c r="DG179" s="305"/>
      <c r="DH179" s="305"/>
      <c r="DI179" s="306"/>
      <c r="DJ179" s="304"/>
      <c r="DK179" s="305"/>
      <c r="DL179" s="305"/>
      <c r="DM179" s="305"/>
      <c r="DN179" s="305"/>
      <c r="DO179" s="305"/>
      <c r="DP179" s="305"/>
      <c r="DQ179" s="305"/>
      <c r="DR179" s="305"/>
      <c r="DS179" s="305"/>
      <c r="DT179" s="305"/>
      <c r="DU179" s="306"/>
      <c r="DV179" s="304"/>
      <c r="DW179" s="305"/>
      <c r="DX179" s="305"/>
      <c r="DY179" s="305"/>
      <c r="DZ179" s="305"/>
      <c r="EA179" s="305"/>
      <c r="EB179" s="305"/>
      <c r="EC179" s="305"/>
      <c r="ED179" s="306"/>
      <c r="EF179" s="163"/>
      <c r="EG179" s="326"/>
      <c r="EH179" s="290"/>
      <c r="EI179" s="290"/>
      <c r="EJ179" s="290"/>
      <c r="EK179" s="290"/>
      <c r="EL179" s="290"/>
      <c r="EM179" s="290"/>
      <c r="EN179" s="290"/>
      <c r="EO179" s="290"/>
      <c r="EP179" s="303"/>
    </row>
    <row r="180" spans="1:146" x14ac:dyDescent="0.2">
      <c r="A180" s="304"/>
      <c r="B180" s="305"/>
      <c r="C180" s="305"/>
      <c r="D180" s="305"/>
      <c r="E180" s="305"/>
      <c r="F180" s="305"/>
      <c r="G180" s="305"/>
      <c r="H180" s="305"/>
      <c r="I180" s="305"/>
      <c r="J180" s="305"/>
      <c r="K180" s="305"/>
      <c r="L180" s="305"/>
      <c r="M180" s="305"/>
      <c r="N180" s="305"/>
      <c r="O180" s="305"/>
      <c r="P180" s="305"/>
      <c r="Q180" s="305"/>
      <c r="R180" s="305"/>
      <c r="S180" s="305"/>
      <c r="T180" s="305"/>
      <c r="U180" s="305"/>
      <c r="V180" s="305"/>
      <c r="W180" s="305"/>
      <c r="X180" s="305"/>
      <c r="Y180" s="305"/>
      <c r="Z180" s="305"/>
      <c r="AA180" s="305"/>
      <c r="AB180" s="305"/>
      <c r="AC180" s="306"/>
      <c r="AD180" s="158"/>
      <c r="AE180" s="159"/>
      <c r="AF180" s="159"/>
      <c r="AG180" s="159"/>
      <c r="AH180" s="159"/>
      <c r="AI180" s="159"/>
      <c r="AJ180" s="159"/>
      <c r="AK180" s="159"/>
      <c r="AL180" s="159"/>
      <c r="AM180" s="159"/>
      <c r="AN180" s="159"/>
      <c r="AO180" s="159"/>
      <c r="AP180" s="160"/>
      <c r="AR180" s="304"/>
      <c r="AS180" s="305"/>
      <c r="AT180" s="305"/>
      <c r="AU180" s="305"/>
      <c r="AV180" s="305"/>
      <c r="AW180" s="305"/>
      <c r="AX180" s="305"/>
      <c r="AY180" s="305"/>
      <c r="AZ180" s="305"/>
      <c r="BA180" s="306"/>
      <c r="BB180" s="292" t="s">
        <v>55</v>
      </c>
      <c r="BC180" s="297"/>
      <c r="BD180" s="297"/>
      <c r="BE180" s="297"/>
      <c r="BF180" s="297"/>
      <c r="BG180" s="297"/>
      <c r="BH180" s="297"/>
      <c r="BI180" s="298"/>
      <c r="BJ180" s="350">
        <v>0</v>
      </c>
      <c r="BK180" s="297"/>
      <c r="BL180" s="297"/>
      <c r="BM180" s="297"/>
      <c r="BN180" s="297"/>
      <c r="BO180" s="297"/>
      <c r="BP180" s="297"/>
      <c r="BQ180" s="297"/>
      <c r="BR180" s="297"/>
      <c r="BS180" s="297"/>
      <c r="BT180" s="297"/>
      <c r="BU180" s="298"/>
      <c r="BV180" s="295"/>
      <c r="BW180" s="297"/>
      <c r="BX180" s="297"/>
      <c r="BY180" s="297"/>
      <c r="BZ180" s="297"/>
      <c r="CA180" s="297"/>
      <c r="CB180" s="297"/>
      <c r="CC180" s="297"/>
      <c r="CD180" s="298"/>
      <c r="CE180" s="295"/>
      <c r="CF180" s="297"/>
      <c r="CG180" s="297"/>
      <c r="CH180" s="297"/>
      <c r="CI180" s="297"/>
      <c r="CJ180" s="297"/>
      <c r="CK180" s="297"/>
      <c r="CL180" s="297"/>
      <c r="CM180" s="297"/>
      <c r="CN180" s="297"/>
      <c r="CO180" s="297"/>
      <c r="CP180" s="298"/>
      <c r="CQ180" s="295"/>
      <c r="CR180" s="297"/>
      <c r="CS180" s="297"/>
      <c r="CT180" s="297"/>
      <c r="CU180" s="297"/>
      <c r="CV180" s="297"/>
      <c r="CW180" s="297"/>
      <c r="CX180" s="297"/>
      <c r="CY180" s="297"/>
      <c r="CZ180" s="297"/>
      <c r="DA180" s="297"/>
      <c r="DB180" s="297"/>
      <c r="DC180" s="297"/>
      <c r="DD180" s="297"/>
      <c r="DE180" s="297"/>
      <c r="DF180" s="297"/>
      <c r="DG180" s="297"/>
      <c r="DH180" s="297"/>
      <c r="DI180" s="298"/>
      <c r="DJ180" s="295"/>
      <c r="DK180" s="297"/>
      <c r="DL180" s="297"/>
      <c r="DM180" s="297"/>
      <c r="DN180" s="297"/>
      <c r="DO180" s="297"/>
      <c r="DP180" s="297"/>
      <c r="DQ180" s="297"/>
      <c r="DR180" s="297"/>
      <c r="DS180" s="297"/>
      <c r="DT180" s="297"/>
      <c r="DU180" s="298"/>
      <c r="DV180" s="350">
        <v>0</v>
      </c>
      <c r="DW180" s="297"/>
      <c r="DX180" s="297"/>
      <c r="DY180" s="297"/>
      <c r="DZ180" s="297"/>
      <c r="EA180" s="297"/>
      <c r="EB180" s="297"/>
      <c r="EC180" s="297"/>
      <c r="ED180" s="298"/>
      <c r="EE180" s="164"/>
      <c r="EF180" s="165"/>
      <c r="EG180" s="327"/>
      <c r="EH180" s="305"/>
      <c r="EI180" s="305"/>
      <c r="EJ180" s="305"/>
      <c r="EK180" s="305"/>
      <c r="EL180" s="305"/>
      <c r="EM180" s="305"/>
      <c r="EN180" s="305"/>
      <c r="EO180" s="305"/>
      <c r="EP180" s="306"/>
    </row>
    <row r="181" spans="1:146" x14ac:dyDescent="0.2">
      <c r="A181" s="359" t="s">
        <v>6</v>
      </c>
      <c r="B181" s="290"/>
      <c r="C181" s="290"/>
      <c r="D181" s="290"/>
      <c r="E181" s="290"/>
      <c r="F181" s="290"/>
      <c r="G181" s="290"/>
      <c r="H181" s="290"/>
      <c r="I181" s="360" t="s">
        <v>91</v>
      </c>
      <c r="J181" s="297"/>
      <c r="K181" s="297"/>
      <c r="L181" s="297"/>
      <c r="M181" s="297"/>
      <c r="N181" s="297"/>
      <c r="O181" s="297"/>
      <c r="P181" s="297"/>
      <c r="Q181" s="297"/>
      <c r="R181" s="297"/>
      <c r="S181" s="297"/>
      <c r="T181" s="297"/>
      <c r="U181" s="297"/>
      <c r="V181" s="297"/>
      <c r="W181" s="297"/>
      <c r="X181" s="297"/>
      <c r="Y181" s="297"/>
      <c r="Z181" s="297"/>
      <c r="AA181" s="297"/>
      <c r="AB181" s="297"/>
      <c r="AC181" s="297"/>
      <c r="AD181" s="297"/>
      <c r="AE181" s="297"/>
      <c r="AF181" s="297"/>
      <c r="AG181" s="297"/>
      <c r="AH181" s="297"/>
      <c r="AI181" s="297"/>
      <c r="AJ181" s="297"/>
      <c r="AK181" s="297"/>
      <c r="AL181" s="297"/>
      <c r="AM181" s="297"/>
      <c r="AN181" s="297"/>
      <c r="AO181" s="297"/>
      <c r="AP181" s="297"/>
      <c r="AQ181" s="297"/>
      <c r="AR181" s="297"/>
      <c r="AS181" s="297"/>
      <c r="AT181" s="297"/>
      <c r="AU181" s="297"/>
      <c r="AV181" s="297"/>
      <c r="AW181" s="297"/>
      <c r="AX181" s="297"/>
      <c r="AY181" s="297"/>
      <c r="AZ181" s="297"/>
      <c r="BA181" s="297"/>
      <c r="BB181" s="297"/>
      <c r="BC181" s="297"/>
      <c r="BD181" s="297"/>
      <c r="BE181" s="297"/>
      <c r="BF181" s="298"/>
      <c r="BG181" s="361" t="s">
        <v>6</v>
      </c>
      <c r="BH181" s="297"/>
      <c r="BI181" s="297"/>
      <c r="BJ181" s="297"/>
      <c r="BK181" s="297"/>
      <c r="BL181" s="297"/>
      <c r="BM181" s="297"/>
      <c r="BN181" s="297"/>
      <c r="BO181" s="297"/>
      <c r="BP181" s="297"/>
      <c r="BQ181" s="297"/>
      <c r="BR181" s="297"/>
      <c r="BS181" s="297"/>
      <c r="BT181" s="297"/>
      <c r="BU181" s="297"/>
      <c r="BV181" s="297"/>
      <c r="BW181" s="297"/>
      <c r="BX181" s="297"/>
      <c r="BY181" s="297"/>
      <c r="BZ181" s="297"/>
      <c r="CA181" s="297"/>
      <c r="CB181" s="297"/>
      <c r="CC181" s="297"/>
      <c r="CD181" s="297"/>
      <c r="CE181" s="297"/>
      <c r="CF181" s="297"/>
      <c r="CG181" s="297"/>
      <c r="CH181" s="297"/>
      <c r="CI181" s="297"/>
      <c r="CJ181" s="297"/>
      <c r="CK181" s="297"/>
      <c r="CL181" s="297"/>
      <c r="CM181" s="297"/>
      <c r="CN181" s="297"/>
      <c r="CO181" s="297"/>
      <c r="CP181" s="297"/>
      <c r="CQ181" s="297"/>
      <c r="CR181" s="297"/>
      <c r="CS181" s="297"/>
      <c r="CT181" s="297"/>
      <c r="CU181" s="297"/>
      <c r="CV181" s="297"/>
      <c r="CW181" s="297"/>
      <c r="CX181" s="297"/>
      <c r="CY181" s="297"/>
      <c r="CZ181" s="297"/>
      <c r="DA181" s="297"/>
      <c r="DB181" s="297"/>
      <c r="DC181" s="297"/>
      <c r="DD181" s="297"/>
      <c r="DE181" s="297"/>
      <c r="DF181" s="297"/>
      <c r="DG181" s="297"/>
      <c r="DH181" s="297"/>
      <c r="DI181" s="297"/>
      <c r="DJ181" s="297"/>
      <c r="DK181" s="297"/>
      <c r="DL181" s="297"/>
      <c r="DM181" s="297"/>
      <c r="DN181" s="297"/>
      <c r="DO181" s="297"/>
      <c r="DP181" s="297"/>
      <c r="DQ181" s="297"/>
      <c r="DR181" s="297"/>
      <c r="DS181" s="297"/>
      <c r="DT181" s="297"/>
      <c r="DU181" s="297"/>
      <c r="DV181" s="297"/>
      <c r="DW181" s="297"/>
      <c r="DX181" s="297"/>
      <c r="DY181" s="297"/>
      <c r="DZ181" s="297"/>
      <c r="EA181" s="297"/>
      <c r="EB181" s="297"/>
      <c r="EC181" s="297"/>
      <c r="ED181" s="297"/>
      <c r="EE181" s="297"/>
      <c r="EF181" s="298"/>
      <c r="EG181" s="332" t="s">
        <v>6</v>
      </c>
      <c r="EH181" s="300"/>
      <c r="EI181" s="300"/>
      <c r="EJ181" s="300"/>
      <c r="EK181" s="300"/>
      <c r="EL181" s="300"/>
      <c r="EM181" s="300"/>
      <c r="EN181" s="300"/>
      <c r="EO181" s="300"/>
      <c r="EP181" s="301"/>
    </row>
    <row r="182" spans="1:146" x14ac:dyDescent="0.2">
      <c r="A182" s="302"/>
      <c r="B182" s="290"/>
      <c r="C182" s="290"/>
      <c r="D182" s="290"/>
      <c r="E182" s="290"/>
      <c r="F182" s="290"/>
      <c r="G182" s="290"/>
      <c r="H182" s="290"/>
      <c r="I182" s="299" t="s">
        <v>140</v>
      </c>
      <c r="J182" s="300"/>
      <c r="K182" s="300"/>
      <c r="L182" s="300"/>
      <c r="M182" s="300"/>
      <c r="N182" s="300"/>
      <c r="O182" s="300"/>
      <c r="P182" s="300"/>
      <c r="Q182" s="300"/>
      <c r="R182" s="300"/>
      <c r="S182" s="300"/>
      <c r="T182" s="300"/>
      <c r="U182" s="300"/>
      <c r="V182" s="300"/>
      <c r="W182" s="300"/>
      <c r="X182" s="300"/>
      <c r="Y182" s="300"/>
      <c r="Z182" s="300"/>
      <c r="AA182" s="300"/>
      <c r="AB182" s="300"/>
      <c r="AC182" s="300"/>
      <c r="AD182" s="300"/>
      <c r="AE182" s="300"/>
      <c r="AF182" s="300"/>
      <c r="AG182" s="300"/>
      <c r="AH182" s="300"/>
      <c r="AI182" s="300"/>
      <c r="AJ182" s="300"/>
      <c r="AK182" s="300"/>
      <c r="AL182" s="300"/>
      <c r="AM182" s="300"/>
      <c r="AN182" s="300"/>
      <c r="AO182" s="300"/>
      <c r="AP182" s="300"/>
      <c r="AQ182" s="300"/>
      <c r="AR182" s="300"/>
      <c r="AS182" s="300"/>
      <c r="AT182" s="301"/>
      <c r="AU182" s="299" t="s">
        <v>97</v>
      </c>
      <c r="AV182" s="300"/>
      <c r="AW182" s="300"/>
      <c r="AX182" s="300"/>
      <c r="AY182" s="300"/>
      <c r="AZ182" s="300"/>
      <c r="BA182" s="300"/>
      <c r="BB182" s="300"/>
      <c r="BC182" s="300"/>
      <c r="BD182" s="300"/>
      <c r="BE182" s="300"/>
      <c r="BF182" s="301"/>
      <c r="BG182" s="310" t="s">
        <v>53</v>
      </c>
      <c r="BH182" s="297"/>
      <c r="BI182" s="297"/>
      <c r="BJ182" s="297"/>
      <c r="BK182" s="297"/>
      <c r="BL182" s="298"/>
      <c r="BM182" s="351">
        <v>0</v>
      </c>
      <c r="BN182" s="297"/>
      <c r="BO182" s="297"/>
      <c r="BP182" s="297"/>
      <c r="BQ182" s="297"/>
      <c r="BR182" s="297"/>
      <c r="BS182" s="297"/>
      <c r="BT182" s="297"/>
      <c r="BU182" s="297"/>
      <c r="BV182" s="297"/>
      <c r="BW182" s="298"/>
      <c r="BX182" s="351">
        <v>0</v>
      </c>
      <c r="BY182" s="297"/>
      <c r="BZ182" s="297"/>
      <c r="CA182" s="297"/>
      <c r="CB182" s="297"/>
      <c r="CC182" s="297"/>
      <c r="CD182" s="297"/>
      <c r="CE182" s="297"/>
      <c r="CF182" s="297"/>
      <c r="CG182" s="297"/>
      <c r="CH182" s="298"/>
      <c r="CI182" s="351">
        <v>1</v>
      </c>
      <c r="CJ182" s="297"/>
      <c r="CK182" s="297"/>
      <c r="CL182" s="297"/>
      <c r="CM182" s="297"/>
      <c r="CN182" s="297"/>
      <c r="CO182" s="297"/>
      <c r="CP182" s="297"/>
      <c r="CQ182" s="297"/>
      <c r="CR182" s="297"/>
      <c r="CS182" s="298"/>
      <c r="CT182" s="351">
        <v>0</v>
      </c>
      <c r="CU182" s="297"/>
      <c r="CV182" s="297"/>
      <c r="CW182" s="297"/>
      <c r="CX182" s="297"/>
      <c r="CY182" s="297"/>
      <c r="CZ182" s="297"/>
      <c r="DA182" s="297"/>
      <c r="DB182" s="297"/>
      <c r="DC182" s="297"/>
      <c r="DD182" s="297"/>
      <c r="DE182" s="297"/>
      <c r="DF182" s="297"/>
      <c r="DG182" s="297"/>
      <c r="DH182" s="297"/>
      <c r="DI182" s="297"/>
      <c r="DJ182" s="297"/>
      <c r="DK182" s="298"/>
      <c r="DL182" s="351">
        <v>0</v>
      </c>
      <c r="DM182" s="297"/>
      <c r="DN182" s="297"/>
      <c r="DO182" s="297"/>
      <c r="DP182" s="297"/>
      <c r="DQ182" s="297"/>
      <c r="DR182" s="297"/>
      <c r="DS182" s="297"/>
      <c r="DT182" s="297"/>
      <c r="DU182" s="297"/>
      <c r="DV182" s="297"/>
      <c r="DW182" s="298"/>
      <c r="DX182" s="351">
        <v>1</v>
      </c>
      <c r="DY182" s="297"/>
      <c r="DZ182" s="297"/>
      <c r="EA182" s="297"/>
      <c r="EB182" s="297"/>
      <c r="EC182" s="297"/>
      <c r="ED182" s="297"/>
      <c r="EE182" s="297"/>
      <c r="EF182" s="298"/>
      <c r="EG182" s="326"/>
      <c r="EH182" s="290"/>
      <c r="EI182" s="290"/>
      <c r="EJ182" s="290"/>
      <c r="EK182" s="290"/>
      <c r="EL182" s="290"/>
      <c r="EM182" s="290"/>
      <c r="EN182" s="290"/>
      <c r="EO182" s="290"/>
      <c r="EP182" s="303"/>
    </row>
    <row r="183" spans="1:146" x14ac:dyDescent="0.2">
      <c r="A183" s="302"/>
      <c r="B183" s="290"/>
      <c r="C183" s="290"/>
      <c r="D183" s="290"/>
      <c r="E183" s="290"/>
      <c r="F183" s="290"/>
      <c r="G183" s="290"/>
      <c r="H183" s="290"/>
      <c r="I183" s="302"/>
      <c r="J183" s="290"/>
      <c r="K183" s="290"/>
      <c r="L183" s="290"/>
      <c r="M183" s="290"/>
      <c r="N183" s="290"/>
      <c r="O183" s="290"/>
      <c r="P183" s="290"/>
      <c r="Q183" s="290"/>
      <c r="R183" s="290"/>
      <c r="S183" s="290"/>
      <c r="T183" s="290"/>
      <c r="U183" s="290"/>
      <c r="V183" s="290"/>
      <c r="W183" s="290"/>
      <c r="X183" s="290"/>
      <c r="Y183" s="290"/>
      <c r="Z183" s="290"/>
      <c r="AA183" s="290"/>
      <c r="AB183" s="290"/>
      <c r="AC183" s="290"/>
      <c r="AD183" s="290"/>
      <c r="AE183" s="290"/>
      <c r="AF183" s="290"/>
      <c r="AG183" s="290"/>
      <c r="AH183" s="290"/>
      <c r="AI183" s="290"/>
      <c r="AJ183" s="290"/>
      <c r="AK183" s="290"/>
      <c r="AL183" s="290"/>
      <c r="AM183" s="290"/>
      <c r="AN183" s="290"/>
      <c r="AO183" s="290"/>
      <c r="AP183" s="290"/>
      <c r="AQ183" s="290"/>
      <c r="AR183" s="290"/>
      <c r="AS183" s="290"/>
      <c r="AT183" s="303"/>
      <c r="AU183" s="302"/>
      <c r="AV183" s="290"/>
      <c r="AW183" s="290"/>
      <c r="AX183" s="290"/>
      <c r="AY183" s="290"/>
      <c r="AZ183" s="290"/>
      <c r="BA183" s="290"/>
      <c r="BB183" s="290"/>
      <c r="BC183" s="290"/>
      <c r="BD183" s="290"/>
      <c r="BE183" s="290"/>
      <c r="BF183" s="303"/>
      <c r="BG183" s="308" t="s">
        <v>54</v>
      </c>
      <c r="BH183" s="297"/>
      <c r="BI183" s="297"/>
      <c r="BJ183" s="297"/>
      <c r="BK183" s="297"/>
      <c r="BL183" s="298"/>
      <c r="BM183" s="352">
        <v>0</v>
      </c>
      <c r="BN183" s="297"/>
      <c r="BO183" s="297"/>
      <c r="BP183" s="297"/>
      <c r="BQ183" s="297"/>
      <c r="BR183" s="297"/>
      <c r="BS183" s="297"/>
      <c r="BT183" s="297"/>
      <c r="BU183" s="297"/>
      <c r="BV183" s="297"/>
      <c r="BW183" s="298"/>
      <c r="BX183" s="352">
        <v>0</v>
      </c>
      <c r="BY183" s="297"/>
      <c r="BZ183" s="297"/>
      <c r="CA183" s="297"/>
      <c r="CB183" s="297"/>
      <c r="CC183" s="297"/>
      <c r="CD183" s="297"/>
      <c r="CE183" s="297"/>
      <c r="CF183" s="297"/>
      <c r="CG183" s="297"/>
      <c r="CH183" s="298"/>
      <c r="CI183" s="352">
        <v>1</v>
      </c>
      <c r="CJ183" s="297"/>
      <c r="CK183" s="297"/>
      <c r="CL183" s="297"/>
      <c r="CM183" s="297"/>
      <c r="CN183" s="297"/>
      <c r="CO183" s="297"/>
      <c r="CP183" s="297"/>
      <c r="CQ183" s="297"/>
      <c r="CR183" s="297"/>
      <c r="CS183" s="298"/>
      <c r="CT183" s="352">
        <v>0</v>
      </c>
      <c r="CU183" s="297"/>
      <c r="CV183" s="297"/>
      <c r="CW183" s="297"/>
      <c r="CX183" s="297"/>
      <c r="CY183" s="297"/>
      <c r="CZ183" s="297"/>
      <c r="DA183" s="297"/>
      <c r="DB183" s="297"/>
      <c r="DC183" s="297"/>
      <c r="DD183" s="297"/>
      <c r="DE183" s="297"/>
      <c r="DF183" s="297"/>
      <c r="DG183" s="297"/>
      <c r="DH183" s="297"/>
      <c r="DI183" s="297"/>
      <c r="DJ183" s="297"/>
      <c r="DK183" s="298"/>
      <c r="DL183" s="352">
        <v>0</v>
      </c>
      <c r="DM183" s="297"/>
      <c r="DN183" s="297"/>
      <c r="DO183" s="297"/>
      <c r="DP183" s="297"/>
      <c r="DQ183" s="297"/>
      <c r="DR183" s="297"/>
      <c r="DS183" s="297"/>
      <c r="DT183" s="297"/>
      <c r="DU183" s="297"/>
      <c r="DV183" s="297"/>
      <c r="DW183" s="298"/>
      <c r="DX183" s="352">
        <v>1</v>
      </c>
      <c r="DY183" s="297"/>
      <c r="DZ183" s="297"/>
      <c r="EA183" s="297"/>
      <c r="EB183" s="297"/>
      <c r="EC183" s="297"/>
      <c r="ED183" s="297"/>
      <c r="EE183" s="297"/>
      <c r="EF183" s="298"/>
      <c r="EG183" s="326"/>
      <c r="EH183" s="290"/>
      <c r="EI183" s="290"/>
      <c r="EJ183" s="290"/>
      <c r="EK183" s="290"/>
      <c r="EL183" s="290"/>
      <c r="EM183" s="290"/>
      <c r="EN183" s="290"/>
      <c r="EO183" s="290"/>
      <c r="EP183" s="303"/>
    </row>
    <row r="184" spans="1:146" x14ac:dyDescent="0.2">
      <c r="A184" s="302"/>
      <c r="B184" s="290"/>
      <c r="C184" s="290"/>
      <c r="D184" s="290"/>
      <c r="E184" s="290"/>
      <c r="F184" s="290"/>
      <c r="G184" s="290"/>
      <c r="H184" s="290"/>
      <c r="I184" s="304"/>
      <c r="J184" s="305"/>
      <c r="K184" s="305"/>
      <c r="L184" s="305"/>
      <c r="M184" s="305"/>
      <c r="N184" s="305"/>
      <c r="O184" s="305"/>
      <c r="P184" s="305"/>
      <c r="Q184" s="305"/>
      <c r="R184" s="305"/>
      <c r="S184" s="305"/>
      <c r="T184" s="305"/>
      <c r="U184" s="305"/>
      <c r="V184" s="305"/>
      <c r="W184" s="305"/>
      <c r="X184" s="305"/>
      <c r="Y184" s="305"/>
      <c r="Z184" s="305"/>
      <c r="AA184" s="305"/>
      <c r="AB184" s="305"/>
      <c r="AC184" s="305"/>
      <c r="AD184" s="305"/>
      <c r="AE184" s="305"/>
      <c r="AF184" s="305"/>
      <c r="AG184" s="305"/>
      <c r="AH184" s="305"/>
      <c r="AI184" s="305"/>
      <c r="AJ184" s="305"/>
      <c r="AK184" s="305"/>
      <c r="AL184" s="305"/>
      <c r="AM184" s="305"/>
      <c r="AN184" s="305"/>
      <c r="AO184" s="305"/>
      <c r="AP184" s="305"/>
      <c r="AQ184" s="305"/>
      <c r="AR184" s="305"/>
      <c r="AS184" s="305"/>
      <c r="AT184" s="306"/>
      <c r="AU184" s="304"/>
      <c r="AV184" s="305"/>
      <c r="AW184" s="305"/>
      <c r="AX184" s="305"/>
      <c r="AY184" s="305"/>
      <c r="AZ184" s="305"/>
      <c r="BA184" s="305"/>
      <c r="BB184" s="305"/>
      <c r="BC184" s="305"/>
      <c r="BD184" s="305"/>
      <c r="BE184" s="305"/>
      <c r="BF184" s="306"/>
      <c r="BG184" s="292" t="s">
        <v>55</v>
      </c>
      <c r="BH184" s="297"/>
      <c r="BI184" s="297"/>
      <c r="BJ184" s="297"/>
      <c r="BK184" s="297"/>
      <c r="BL184" s="298"/>
      <c r="BM184" s="350">
        <v>0</v>
      </c>
      <c r="BN184" s="297"/>
      <c r="BO184" s="297"/>
      <c r="BP184" s="297"/>
      <c r="BQ184" s="297"/>
      <c r="BR184" s="297"/>
      <c r="BS184" s="297"/>
      <c r="BT184" s="297"/>
      <c r="BU184" s="297"/>
      <c r="BV184" s="297"/>
      <c r="BW184" s="298"/>
      <c r="BX184" s="295"/>
      <c r="BY184" s="297"/>
      <c r="BZ184" s="297"/>
      <c r="CA184" s="297"/>
      <c r="CB184" s="297"/>
      <c r="CC184" s="297"/>
      <c r="CD184" s="297"/>
      <c r="CE184" s="297"/>
      <c r="CF184" s="297"/>
      <c r="CG184" s="297"/>
      <c r="CH184" s="298"/>
      <c r="CI184" s="295"/>
      <c r="CJ184" s="297"/>
      <c r="CK184" s="297"/>
      <c r="CL184" s="297"/>
      <c r="CM184" s="297"/>
      <c r="CN184" s="297"/>
      <c r="CO184" s="297"/>
      <c r="CP184" s="297"/>
      <c r="CQ184" s="297"/>
      <c r="CR184" s="297"/>
      <c r="CS184" s="298"/>
      <c r="CT184" s="295"/>
      <c r="CU184" s="297"/>
      <c r="CV184" s="297"/>
      <c r="CW184" s="297"/>
      <c r="CX184" s="297"/>
      <c r="CY184" s="297"/>
      <c r="CZ184" s="297"/>
      <c r="DA184" s="297"/>
      <c r="DB184" s="297"/>
      <c r="DC184" s="297"/>
      <c r="DD184" s="297"/>
      <c r="DE184" s="297"/>
      <c r="DF184" s="297"/>
      <c r="DG184" s="297"/>
      <c r="DH184" s="297"/>
      <c r="DI184" s="297"/>
      <c r="DJ184" s="297"/>
      <c r="DK184" s="298"/>
      <c r="DL184" s="295"/>
      <c r="DM184" s="297"/>
      <c r="DN184" s="297"/>
      <c r="DO184" s="297"/>
      <c r="DP184" s="297"/>
      <c r="DQ184" s="297"/>
      <c r="DR184" s="297"/>
      <c r="DS184" s="297"/>
      <c r="DT184" s="297"/>
      <c r="DU184" s="297"/>
      <c r="DV184" s="297"/>
      <c r="DW184" s="298"/>
      <c r="DX184" s="350">
        <v>0</v>
      </c>
      <c r="DY184" s="297"/>
      <c r="DZ184" s="297"/>
      <c r="EA184" s="297"/>
      <c r="EB184" s="297"/>
      <c r="EC184" s="297"/>
      <c r="ED184" s="297"/>
      <c r="EE184" s="297"/>
      <c r="EF184" s="298"/>
      <c r="EG184" s="327"/>
      <c r="EH184" s="305"/>
      <c r="EI184" s="305"/>
      <c r="EJ184" s="305"/>
      <c r="EK184" s="305"/>
      <c r="EL184" s="305"/>
      <c r="EM184" s="305"/>
      <c r="EN184" s="305"/>
      <c r="EO184" s="305"/>
      <c r="EP184" s="306"/>
    </row>
    <row r="185" spans="1:146" ht="18" customHeight="1" x14ac:dyDescent="0.2">
      <c r="A185" s="299" t="s">
        <v>141</v>
      </c>
      <c r="B185" s="300"/>
      <c r="C185" s="300"/>
      <c r="D185" s="300"/>
      <c r="E185" s="300"/>
      <c r="F185" s="300"/>
      <c r="G185" s="300"/>
      <c r="H185" s="300"/>
      <c r="I185" s="300"/>
      <c r="J185" s="300"/>
      <c r="K185" s="300"/>
      <c r="L185" s="300"/>
      <c r="M185" s="300"/>
      <c r="N185" s="300"/>
      <c r="O185" s="300"/>
      <c r="P185" s="300"/>
      <c r="Q185" s="300"/>
      <c r="R185" s="300"/>
      <c r="S185" s="300"/>
      <c r="T185" s="300"/>
      <c r="U185" s="300"/>
      <c r="V185" s="300"/>
      <c r="W185" s="300"/>
      <c r="X185" s="300"/>
      <c r="Y185" s="300"/>
      <c r="Z185" s="300"/>
      <c r="AA185" s="300"/>
      <c r="AB185" s="300"/>
      <c r="AC185" s="301"/>
      <c r="AD185" s="353"/>
      <c r="AE185" s="354"/>
      <c r="AF185" s="354"/>
      <c r="AG185" s="354"/>
      <c r="AH185" s="354"/>
      <c r="AI185" s="354"/>
      <c r="AJ185" s="354"/>
      <c r="AK185" s="354"/>
      <c r="AL185" s="354"/>
      <c r="AM185" s="354"/>
      <c r="AN185" s="354"/>
      <c r="AO185" s="354"/>
      <c r="AP185" s="355"/>
      <c r="AR185" s="358" t="s">
        <v>88</v>
      </c>
      <c r="AS185" s="300"/>
      <c r="AT185" s="300"/>
      <c r="AU185" s="300"/>
      <c r="AV185" s="300"/>
      <c r="AW185" s="300"/>
      <c r="AX185" s="300"/>
      <c r="AY185" s="300"/>
      <c r="AZ185" s="300"/>
      <c r="BA185" s="301"/>
      <c r="BB185" s="310" t="s">
        <v>53</v>
      </c>
      <c r="BC185" s="297"/>
      <c r="BD185" s="297"/>
      <c r="BE185" s="297"/>
      <c r="BF185" s="297"/>
      <c r="BG185" s="297"/>
      <c r="BH185" s="297"/>
      <c r="BI185" s="298"/>
      <c r="BJ185" s="351">
        <v>0</v>
      </c>
      <c r="BK185" s="297"/>
      <c r="BL185" s="297"/>
      <c r="BM185" s="297"/>
      <c r="BN185" s="297"/>
      <c r="BO185" s="297"/>
      <c r="BP185" s="297"/>
      <c r="BQ185" s="297"/>
      <c r="BR185" s="297"/>
      <c r="BS185" s="297"/>
      <c r="BT185" s="297"/>
      <c r="BU185" s="298"/>
      <c r="BV185" s="351">
        <v>0</v>
      </c>
      <c r="BW185" s="297"/>
      <c r="BX185" s="297"/>
      <c r="BY185" s="297"/>
      <c r="BZ185" s="297"/>
      <c r="CA185" s="297"/>
      <c r="CB185" s="297"/>
      <c r="CC185" s="297"/>
      <c r="CD185" s="298"/>
      <c r="CE185" s="351">
        <v>1</v>
      </c>
      <c r="CF185" s="297"/>
      <c r="CG185" s="297"/>
      <c r="CH185" s="297"/>
      <c r="CI185" s="297"/>
      <c r="CJ185" s="297"/>
      <c r="CK185" s="297"/>
      <c r="CL185" s="297"/>
      <c r="CM185" s="297"/>
      <c r="CN185" s="297"/>
      <c r="CO185" s="297"/>
      <c r="CP185" s="298"/>
      <c r="CQ185" s="351">
        <v>0</v>
      </c>
      <c r="CR185" s="297"/>
      <c r="CS185" s="297"/>
      <c r="CT185" s="297"/>
      <c r="CU185" s="297"/>
      <c r="CV185" s="297"/>
      <c r="CW185" s="297"/>
      <c r="CX185" s="297"/>
      <c r="CY185" s="297"/>
      <c r="CZ185" s="297"/>
      <c r="DA185" s="297"/>
      <c r="DB185" s="297"/>
      <c r="DC185" s="297"/>
      <c r="DD185" s="297"/>
      <c r="DE185" s="297"/>
      <c r="DF185" s="297"/>
      <c r="DG185" s="297"/>
      <c r="DH185" s="297"/>
      <c r="DI185" s="298"/>
      <c r="DJ185" s="351">
        <v>0</v>
      </c>
      <c r="DK185" s="297"/>
      <c r="DL185" s="297"/>
      <c r="DM185" s="297"/>
      <c r="DN185" s="297"/>
      <c r="DO185" s="297"/>
      <c r="DP185" s="297"/>
      <c r="DQ185" s="297"/>
      <c r="DR185" s="297"/>
      <c r="DS185" s="297"/>
      <c r="DT185" s="297"/>
      <c r="DU185" s="298"/>
      <c r="DV185" s="351">
        <v>1</v>
      </c>
      <c r="DW185" s="297"/>
      <c r="DX185" s="297"/>
      <c r="DY185" s="297"/>
      <c r="DZ185" s="297"/>
      <c r="EA185" s="297"/>
      <c r="EB185" s="297"/>
      <c r="EC185" s="297"/>
      <c r="ED185" s="298"/>
      <c r="EE185" s="161"/>
      <c r="EF185" s="162"/>
      <c r="EG185" s="332"/>
      <c r="EH185" s="300"/>
      <c r="EI185" s="300"/>
      <c r="EJ185" s="300"/>
      <c r="EK185" s="300"/>
      <c r="EL185" s="300"/>
      <c r="EM185" s="300"/>
      <c r="EN185" s="300"/>
      <c r="EO185" s="300"/>
      <c r="EP185" s="301"/>
    </row>
    <row r="186" spans="1:146" ht="14.5" customHeight="1" x14ac:dyDescent="0.2">
      <c r="A186" s="302"/>
      <c r="B186" s="290"/>
      <c r="C186" s="290"/>
      <c r="D186" s="290"/>
      <c r="E186" s="290"/>
      <c r="F186" s="290"/>
      <c r="G186" s="290"/>
      <c r="H186" s="290"/>
      <c r="I186" s="290"/>
      <c r="J186" s="290"/>
      <c r="K186" s="290"/>
      <c r="L186" s="290"/>
      <c r="M186" s="290"/>
      <c r="N186" s="290"/>
      <c r="O186" s="290"/>
      <c r="P186" s="290"/>
      <c r="Q186" s="290"/>
      <c r="R186" s="290"/>
      <c r="S186" s="290"/>
      <c r="T186" s="290"/>
      <c r="U186" s="290"/>
      <c r="V186" s="290"/>
      <c r="W186" s="290"/>
      <c r="X186" s="290"/>
      <c r="Y186" s="290"/>
      <c r="Z186" s="290"/>
      <c r="AA186" s="290"/>
      <c r="AB186" s="290"/>
      <c r="AC186" s="303"/>
      <c r="AD186" s="356"/>
      <c r="AE186" s="305"/>
      <c r="AF186" s="305"/>
      <c r="AG186" s="305"/>
      <c r="AH186" s="305"/>
      <c r="AI186" s="305"/>
      <c r="AJ186" s="305"/>
      <c r="AK186" s="305"/>
      <c r="AL186" s="305"/>
      <c r="AM186" s="305"/>
      <c r="AN186" s="305"/>
      <c r="AO186" s="305"/>
      <c r="AP186" s="357"/>
      <c r="AR186" s="302"/>
      <c r="AS186" s="290"/>
      <c r="AT186" s="290"/>
      <c r="AU186" s="290"/>
      <c r="AV186" s="290"/>
      <c r="AW186" s="290"/>
      <c r="AX186" s="290"/>
      <c r="AY186" s="290"/>
      <c r="AZ186" s="290"/>
      <c r="BA186" s="303"/>
      <c r="BB186" s="308" t="s">
        <v>54</v>
      </c>
      <c r="BC186" s="300"/>
      <c r="BD186" s="300"/>
      <c r="BE186" s="300"/>
      <c r="BF186" s="300"/>
      <c r="BG186" s="300"/>
      <c r="BH186" s="300"/>
      <c r="BI186" s="301"/>
      <c r="BJ186" s="352">
        <v>0</v>
      </c>
      <c r="BK186" s="300"/>
      <c r="BL186" s="300"/>
      <c r="BM186" s="300"/>
      <c r="BN186" s="300"/>
      <c r="BO186" s="300"/>
      <c r="BP186" s="300"/>
      <c r="BQ186" s="300"/>
      <c r="BR186" s="300"/>
      <c r="BS186" s="300"/>
      <c r="BT186" s="300"/>
      <c r="BU186" s="301"/>
      <c r="BV186" s="352">
        <v>0</v>
      </c>
      <c r="BW186" s="300"/>
      <c r="BX186" s="300"/>
      <c r="BY186" s="300"/>
      <c r="BZ186" s="300"/>
      <c r="CA186" s="300"/>
      <c r="CB186" s="300"/>
      <c r="CC186" s="300"/>
      <c r="CD186" s="301"/>
      <c r="CE186" s="352">
        <v>1</v>
      </c>
      <c r="CF186" s="300"/>
      <c r="CG186" s="300"/>
      <c r="CH186" s="300"/>
      <c r="CI186" s="300"/>
      <c r="CJ186" s="300"/>
      <c r="CK186" s="300"/>
      <c r="CL186" s="300"/>
      <c r="CM186" s="300"/>
      <c r="CN186" s="300"/>
      <c r="CO186" s="300"/>
      <c r="CP186" s="301"/>
      <c r="CQ186" s="352">
        <v>0</v>
      </c>
      <c r="CR186" s="300"/>
      <c r="CS186" s="300"/>
      <c r="CT186" s="300"/>
      <c r="CU186" s="300"/>
      <c r="CV186" s="300"/>
      <c r="CW186" s="300"/>
      <c r="CX186" s="300"/>
      <c r="CY186" s="300"/>
      <c r="CZ186" s="300"/>
      <c r="DA186" s="300"/>
      <c r="DB186" s="300"/>
      <c r="DC186" s="300"/>
      <c r="DD186" s="300"/>
      <c r="DE186" s="300"/>
      <c r="DF186" s="300"/>
      <c r="DG186" s="300"/>
      <c r="DH186" s="300"/>
      <c r="DI186" s="301"/>
      <c r="DJ186" s="352">
        <v>0</v>
      </c>
      <c r="DK186" s="300"/>
      <c r="DL186" s="300"/>
      <c r="DM186" s="300"/>
      <c r="DN186" s="300"/>
      <c r="DO186" s="300"/>
      <c r="DP186" s="300"/>
      <c r="DQ186" s="300"/>
      <c r="DR186" s="300"/>
      <c r="DS186" s="300"/>
      <c r="DT186" s="300"/>
      <c r="DU186" s="301"/>
      <c r="DV186" s="352">
        <v>1</v>
      </c>
      <c r="DW186" s="300"/>
      <c r="DX186" s="300"/>
      <c r="DY186" s="300"/>
      <c r="DZ186" s="300"/>
      <c r="EA186" s="300"/>
      <c r="EB186" s="300"/>
      <c r="EC186" s="300"/>
      <c r="ED186" s="301"/>
      <c r="EF186" s="163"/>
      <c r="EG186" s="326"/>
      <c r="EH186" s="290"/>
      <c r="EI186" s="290"/>
      <c r="EJ186" s="290"/>
      <c r="EK186" s="290"/>
      <c r="EL186" s="290"/>
      <c r="EM186" s="290"/>
      <c r="EN186" s="290"/>
      <c r="EO186" s="290"/>
      <c r="EP186" s="303"/>
    </row>
    <row r="187" spans="1:146" x14ac:dyDescent="0.2">
      <c r="A187" s="302"/>
      <c r="B187" s="290"/>
      <c r="C187" s="290"/>
      <c r="D187" s="290"/>
      <c r="E187" s="290"/>
      <c r="F187" s="290"/>
      <c r="G187" s="290"/>
      <c r="H187" s="290"/>
      <c r="I187" s="290"/>
      <c r="J187" s="290"/>
      <c r="K187" s="290"/>
      <c r="L187" s="290"/>
      <c r="M187" s="290"/>
      <c r="N187" s="290"/>
      <c r="O187" s="290"/>
      <c r="P187" s="290"/>
      <c r="Q187" s="290"/>
      <c r="R187" s="290"/>
      <c r="S187" s="290"/>
      <c r="T187" s="290"/>
      <c r="U187" s="290"/>
      <c r="V187" s="290"/>
      <c r="W187" s="290"/>
      <c r="X187" s="290"/>
      <c r="Y187" s="290"/>
      <c r="Z187" s="290"/>
      <c r="AA187" s="290"/>
      <c r="AB187" s="290"/>
      <c r="AC187" s="303"/>
      <c r="AD187" s="156"/>
      <c r="AP187" s="157"/>
      <c r="AR187" s="302"/>
      <c r="AS187" s="290"/>
      <c r="AT187" s="290"/>
      <c r="AU187" s="290"/>
      <c r="AV187" s="290"/>
      <c r="AW187" s="290"/>
      <c r="AX187" s="290"/>
      <c r="AY187" s="290"/>
      <c r="AZ187" s="290"/>
      <c r="BA187" s="303"/>
      <c r="BB187" s="304"/>
      <c r="BC187" s="305"/>
      <c r="BD187" s="305"/>
      <c r="BE187" s="305"/>
      <c r="BF187" s="305"/>
      <c r="BG187" s="305"/>
      <c r="BH187" s="305"/>
      <c r="BI187" s="306"/>
      <c r="BJ187" s="304"/>
      <c r="BK187" s="305"/>
      <c r="BL187" s="305"/>
      <c r="BM187" s="305"/>
      <c r="BN187" s="305"/>
      <c r="BO187" s="305"/>
      <c r="BP187" s="305"/>
      <c r="BQ187" s="305"/>
      <c r="BR187" s="305"/>
      <c r="BS187" s="305"/>
      <c r="BT187" s="305"/>
      <c r="BU187" s="306"/>
      <c r="BV187" s="304"/>
      <c r="BW187" s="305"/>
      <c r="BX187" s="305"/>
      <c r="BY187" s="305"/>
      <c r="BZ187" s="305"/>
      <c r="CA187" s="305"/>
      <c r="CB187" s="305"/>
      <c r="CC187" s="305"/>
      <c r="CD187" s="306"/>
      <c r="CE187" s="304"/>
      <c r="CF187" s="305"/>
      <c r="CG187" s="305"/>
      <c r="CH187" s="305"/>
      <c r="CI187" s="305"/>
      <c r="CJ187" s="305"/>
      <c r="CK187" s="305"/>
      <c r="CL187" s="305"/>
      <c r="CM187" s="305"/>
      <c r="CN187" s="305"/>
      <c r="CO187" s="305"/>
      <c r="CP187" s="306"/>
      <c r="CQ187" s="304"/>
      <c r="CR187" s="305"/>
      <c r="CS187" s="305"/>
      <c r="CT187" s="305"/>
      <c r="CU187" s="305"/>
      <c r="CV187" s="305"/>
      <c r="CW187" s="305"/>
      <c r="CX187" s="305"/>
      <c r="CY187" s="305"/>
      <c r="CZ187" s="305"/>
      <c r="DA187" s="305"/>
      <c r="DB187" s="305"/>
      <c r="DC187" s="305"/>
      <c r="DD187" s="305"/>
      <c r="DE187" s="305"/>
      <c r="DF187" s="305"/>
      <c r="DG187" s="305"/>
      <c r="DH187" s="305"/>
      <c r="DI187" s="306"/>
      <c r="DJ187" s="304"/>
      <c r="DK187" s="305"/>
      <c r="DL187" s="305"/>
      <c r="DM187" s="305"/>
      <c r="DN187" s="305"/>
      <c r="DO187" s="305"/>
      <c r="DP187" s="305"/>
      <c r="DQ187" s="305"/>
      <c r="DR187" s="305"/>
      <c r="DS187" s="305"/>
      <c r="DT187" s="305"/>
      <c r="DU187" s="306"/>
      <c r="DV187" s="304"/>
      <c r="DW187" s="305"/>
      <c r="DX187" s="305"/>
      <c r="DY187" s="305"/>
      <c r="DZ187" s="305"/>
      <c r="EA187" s="305"/>
      <c r="EB187" s="305"/>
      <c r="EC187" s="305"/>
      <c r="ED187" s="306"/>
      <c r="EF187" s="163"/>
      <c r="EG187" s="326"/>
      <c r="EH187" s="290"/>
      <c r="EI187" s="290"/>
      <c r="EJ187" s="290"/>
      <c r="EK187" s="290"/>
      <c r="EL187" s="290"/>
      <c r="EM187" s="290"/>
      <c r="EN187" s="290"/>
      <c r="EO187" s="290"/>
      <c r="EP187" s="303"/>
    </row>
    <row r="188" spans="1:146" x14ac:dyDescent="0.2">
      <c r="A188" s="304"/>
      <c r="B188" s="305"/>
      <c r="C188" s="305"/>
      <c r="D188" s="305"/>
      <c r="E188" s="305"/>
      <c r="F188" s="305"/>
      <c r="G188" s="305"/>
      <c r="H188" s="305"/>
      <c r="I188" s="305"/>
      <c r="J188" s="305"/>
      <c r="K188" s="305"/>
      <c r="L188" s="305"/>
      <c r="M188" s="305"/>
      <c r="N188" s="305"/>
      <c r="O188" s="305"/>
      <c r="P188" s="305"/>
      <c r="Q188" s="305"/>
      <c r="R188" s="305"/>
      <c r="S188" s="305"/>
      <c r="T188" s="305"/>
      <c r="U188" s="305"/>
      <c r="V188" s="305"/>
      <c r="W188" s="305"/>
      <c r="X188" s="305"/>
      <c r="Y188" s="305"/>
      <c r="Z188" s="305"/>
      <c r="AA188" s="305"/>
      <c r="AB188" s="305"/>
      <c r="AC188" s="306"/>
      <c r="AD188" s="158"/>
      <c r="AE188" s="159"/>
      <c r="AF188" s="159"/>
      <c r="AG188" s="159"/>
      <c r="AH188" s="159"/>
      <c r="AI188" s="159"/>
      <c r="AJ188" s="159"/>
      <c r="AK188" s="159"/>
      <c r="AL188" s="159"/>
      <c r="AM188" s="159"/>
      <c r="AN188" s="159"/>
      <c r="AO188" s="159"/>
      <c r="AP188" s="160"/>
      <c r="AR188" s="304"/>
      <c r="AS188" s="305"/>
      <c r="AT188" s="305"/>
      <c r="AU188" s="305"/>
      <c r="AV188" s="305"/>
      <c r="AW188" s="305"/>
      <c r="AX188" s="305"/>
      <c r="AY188" s="305"/>
      <c r="AZ188" s="305"/>
      <c r="BA188" s="306"/>
      <c r="BB188" s="292" t="s">
        <v>55</v>
      </c>
      <c r="BC188" s="297"/>
      <c r="BD188" s="297"/>
      <c r="BE188" s="297"/>
      <c r="BF188" s="297"/>
      <c r="BG188" s="297"/>
      <c r="BH188" s="297"/>
      <c r="BI188" s="298"/>
      <c r="BJ188" s="350">
        <v>0</v>
      </c>
      <c r="BK188" s="297"/>
      <c r="BL188" s="297"/>
      <c r="BM188" s="297"/>
      <c r="BN188" s="297"/>
      <c r="BO188" s="297"/>
      <c r="BP188" s="297"/>
      <c r="BQ188" s="297"/>
      <c r="BR188" s="297"/>
      <c r="BS188" s="297"/>
      <c r="BT188" s="297"/>
      <c r="BU188" s="298"/>
      <c r="BV188" s="295"/>
      <c r="BW188" s="297"/>
      <c r="BX188" s="297"/>
      <c r="BY188" s="297"/>
      <c r="BZ188" s="297"/>
      <c r="CA188" s="297"/>
      <c r="CB188" s="297"/>
      <c r="CC188" s="297"/>
      <c r="CD188" s="298"/>
      <c r="CE188" s="295"/>
      <c r="CF188" s="297"/>
      <c r="CG188" s="297"/>
      <c r="CH188" s="297"/>
      <c r="CI188" s="297"/>
      <c r="CJ188" s="297"/>
      <c r="CK188" s="297"/>
      <c r="CL188" s="297"/>
      <c r="CM188" s="297"/>
      <c r="CN188" s="297"/>
      <c r="CO188" s="297"/>
      <c r="CP188" s="298"/>
      <c r="CQ188" s="295"/>
      <c r="CR188" s="297"/>
      <c r="CS188" s="297"/>
      <c r="CT188" s="297"/>
      <c r="CU188" s="297"/>
      <c r="CV188" s="297"/>
      <c r="CW188" s="297"/>
      <c r="CX188" s="297"/>
      <c r="CY188" s="297"/>
      <c r="CZ188" s="297"/>
      <c r="DA188" s="297"/>
      <c r="DB188" s="297"/>
      <c r="DC188" s="297"/>
      <c r="DD188" s="297"/>
      <c r="DE188" s="297"/>
      <c r="DF188" s="297"/>
      <c r="DG188" s="297"/>
      <c r="DH188" s="297"/>
      <c r="DI188" s="298"/>
      <c r="DJ188" s="295"/>
      <c r="DK188" s="297"/>
      <c r="DL188" s="297"/>
      <c r="DM188" s="297"/>
      <c r="DN188" s="297"/>
      <c r="DO188" s="297"/>
      <c r="DP188" s="297"/>
      <c r="DQ188" s="297"/>
      <c r="DR188" s="297"/>
      <c r="DS188" s="297"/>
      <c r="DT188" s="297"/>
      <c r="DU188" s="298"/>
      <c r="DV188" s="350">
        <v>0</v>
      </c>
      <c r="DW188" s="297"/>
      <c r="DX188" s="297"/>
      <c r="DY188" s="297"/>
      <c r="DZ188" s="297"/>
      <c r="EA188" s="297"/>
      <c r="EB188" s="297"/>
      <c r="EC188" s="297"/>
      <c r="ED188" s="298"/>
      <c r="EE188" s="164"/>
      <c r="EF188" s="165"/>
      <c r="EG188" s="327"/>
      <c r="EH188" s="305"/>
      <c r="EI188" s="305"/>
      <c r="EJ188" s="305"/>
      <c r="EK188" s="305"/>
      <c r="EL188" s="305"/>
      <c r="EM188" s="305"/>
      <c r="EN188" s="305"/>
      <c r="EO188" s="305"/>
      <c r="EP188" s="306"/>
    </row>
    <row r="189" spans="1:146" ht="18" customHeight="1" x14ac:dyDescent="0.2">
      <c r="A189" s="299" t="s">
        <v>142</v>
      </c>
      <c r="B189" s="300"/>
      <c r="C189" s="300"/>
      <c r="D189" s="300"/>
      <c r="E189" s="300"/>
      <c r="F189" s="300"/>
      <c r="G189" s="300"/>
      <c r="H189" s="300"/>
      <c r="I189" s="300"/>
      <c r="J189" s="300"/>
      <c r="K189" s="300"/>
      <c r="L189" s="300"/>
      <c r="M189" s="300"/>
      <c r="N189" s="300"/>
      <c r="O189" s="300"/>
      <c r="P189" s="300"/>
      <c r="Q189" s="300"/>
      <c r="R189" s="300"/>
      <c r="S189" s="300"/>
      <c r="T189" s="300"/>
      <c r="U189" s="300"/>
      <c r="V189" s="300"/>
      <c r="W189" s="300"/>
      <c r="X189" s="300"/>
      <c r="Y189" s="300"/>
      <c r="Z189" s="300"/>
      <c r="AA189" s="300"/>
      <c r="AB189" s="300"/>
      <c r="AC189" s="301"/>
      <c r="AD189" s="353"/>
      <c r="AE189" s="354"/>
      <c r="AF189" s="354"/>
      <c r="AG189" s="354"/>
      <c r="AH189" s="354"/>
      <c r="AI189" s="354"/>
      <c r="AJ189" s="354"/>
      <c r="AK189" s="354"/>
      <c r="AL189" s="354"/>
      <c r="AM189" s="354"/>
      <c r="AN189" s="354"/>
      <c r="AO189" s="354"/>
      <c r="AP189" s="355"/>
      <c r="AR189" s="358" t="s">
        <v>88</v>
      </c>
      <c r="AS189" s="300"/>
      <c r="AT189" s="300"/>
      <c r="AU189" s="300"/>
      <c r="AV189" s="300"/>
      <c r="AW189" s="300"/>
      <c r="AX189" s="300"/>
      <c r="AY189" s="300"/>
      <c r="AZ189" s="300"/>
      <c r="BA189" s="301"/>
      <c r="BB189" s="310" t="s">
        <v>53</v>
      </c>
      <c r="BC189" s="297"/>
      <c r="BD189" s="297"/>
      <c r="BE189" s="297"/>
      <c r="BF189" s="297"/>
      <c r="BG189" s="297"/>
      <c r="BH189" s="297"/>
      <c r="BI189" s="298"/>
      <c r="BJ189" s="351">
        <v>0</v>
      </c>
      <c r="BK189" s="297"/>
      <c r="BL189" s="297"/>
      <c r="BM189" s="297"/>
      <c r="BN189" s="297"/>
      <c r="BO189" s="297"/>
      <c r="BP189" s="297"/>
      <c r="BQ189" s="297"/>
      <c r="BR189" s="297"/>
      <c r="BS189" s="297"/>
      <c r="BT189" s="297"/>
      <c r="BU189" s="298"/>
      <c r="BV189" s="351">
        <v>0</v>
      </c>
      <c r="BW189" s="297"/>
      <c r="BX189" s="297"/>
      <c r="BY189" s="297"/>
      <c r="BZ189" s="297"/>
      <c r="CA189" s="297"/>
      <c r="CB189" s="297"/>
      <c r="CC189" s="297"/>
      <c r="CD189" s="298"/>
      <c r="CE189" s="351">
        <v>1</v>
      </c>
      <c r="CF189" s="297"/>
      <c r="CG189" s="297"/>
      <c r="CH189" s="297"/>
      <c r="CI189" s="297"/>
      <c r="CJ189" s="297"/>
      <c r="CK189" s="297"/>
      <c r="CL189" s="297"/>
      <c r="CM189" s="297"/>
      <c r="CN189" s="297"/>
      <c r="CO189" s="297"/>
      <c r="CP189" s="298"/>
      <c r="CQ189" s="351">
        <v>0</v>
      </c>
      <c r="CR189" s="297"/>
      <c r="CS189" s="297"/>
      <c r="CT189" s="297"/>
      <c r="CU189" s="297"/>
      <c r="CV189" s="297"/>
      <c r="CW189" s="297"/>
      <c r="CX189" s="297"/>
      <c r="CY189" s="297"/>
      <c r="CZ189" s="297"/>
      <c r="DA189" s="297"/>
      <c r="DB189" s="297"/>
      <c r="DC189" s="297"/>
      <c r="DD189" s="297"/>
      <c r="DE189" s="297"/>
      <c r="DF189" s="297"/>
      <c r="DG189" s="297"/>
      <c r="DH189" s="297"/>
      <c r="DI189" s="298"/>
      <c r="DJ189" s="351">
        <v>0</v>
      </c>
      <c r="DK189" s="297"/>
      <c r="DL189" s="297"/>
      <c r="DM189" s="297"/>
      <c r="DN189" s="297"/>
      <c r="DO189" s="297"/>
      <c r="DP189" s="297"/>
      <c r="DQ189" s="297"/>
      <c r="DR189" s="297"/>
      <c r="DS189" s="297"/>
      <c r="DT189" s="297"/>
      <c r="DU189" s="298"/>
      <c r="DV189" s="351">
        <v>1</v>
      </c>
      <c r="DW189" s="297"/>
      <c r="DX189" s="297"/>
      <c r="DY189" s="297"/>
      <c r="DZ189" s="297"/>
      <c r="EA189" s="297"/>
      <c r="EB189" s="297"/>
      <c r="EC189" s="297"/>
      <c r="ED189" s="298"/>
      <c r="EE189" s="161"/>
      <c r="EF189" s="162"/>
      <c r="EG189" s="332"/>
      <c r="EH189" s="300"/>
      <c r="EI189" s="300"/>
      <c r="EJ189" s="300"/>
      <c r="EK189" s="300"/>
      <c r="EL189" s="300"/>
      <c r="EM189" s="300"/>
      <c r="EN189" s="300"/>
      <c r="EO189" s="300"/>
      <c r="EP189" s="301"/>
    </row>
    <row r="190" spans="1:146" ht="14.5" customHeight="1" x14ac:dyDescent="0.2">
      <c r="A190" s="302"/>
      <c r="B190" s="290"/>
      <c r="C190" s="290"/>
      <c r="D190" s="290"/>
      <c r="E190" s="290"/>
      <c r="F190" s="290"/>
      <c r="G190" s="290"/>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303"/>
      <c r="AD190" s="356"/>
      <c r="AE190" s="305"/>
      <c r="AF190" s="305"/>
      <c r="AG190" s="305"/>
      <c r="AH190" s="305"/>
      <c r="AI190" s="305"/>
      <c r="AJ190" s="305"/>
      <c r="AK190" s="305"/>
      <c r="AL190" s="305"/>
      <c r="AM190" s="305"/>
      <c r="AN190" s="305"/>
      <c r="AO190" s="305"/>
      <c r="AP190" s="357"/>
      <c r="AR190" s="302"/>
      <c r="AS190" s="290"/>
      <c r="AT190" s="290"/>
      <c r="AU190" s="290"/>
      <c r="AV190" s="290"/>
      <c r="AW190" s="290"/>
      <c r="AX190" s="290"/>
      <c r="AY190" s="290"/>
      <c r="AZ190" s="290"/>
      <c r="BA190" s="303"/>
      <c r="BB190" s="308" t="s">
        <v>54</v>
      </c>
      <c r="BC190" s="300"/>
      <c r="BD190" s="300"/>
      <c r="BE190" s="300"/>
      <c r="BF190" s="300"/>
      <c r="BG190" s="300"/>
      <c r="BH190" s="300"/>
      <c r="BI190" s="301"/>
      <c r="BJ190" s="352">
        <v>0</v>
      </c>
      <c r="BK190" s="300"/>
      <c r="BL190" s="300"/>
      <c r="BM190" s="300"/>
      <c r="BN190" s="300"/>
      <c r="BO190" s="300"/>
      <c r="BP190" s="300"/>
      <c r="BQ190" s="300"/>
      <c r="BR190" s="300"/>
      <c r="BS190" s="300"/>
      <c r="BT190" s="300"/>
      <c r="BU190" s="301"/>
      <c r="BV190" s="352">
        <v>0</v>
      </c>
      <c r="BW190" s="300"/>
      <c r="BX190" s="300"/>
      <c r="BY190" s="300"/>
      <c r="BZ190" s="300"/>
      <c r="CA190" s="300"/>
      <c r="CB190" s="300"/>
      <c r="CC190" s="300"/>
      <c r="CD190" s="301"/>
      <c r="CE190" s="352">
        <v>1</v>
      </c>
      <c r="CF190" s="300"/>
      <c r="CG190" s="300"/>
      <c r="CH190" s="300"/>
      <c r="CI190" s="300"/>
      <c r="CJ190" s="300"/>
      <c r="CK190" s="300"/>
      <c r="CL190" s="300"/>
      <c r="CM190" s="300"/>
      <c r="CN190" s="300"/>
      <c r="CO190" s="300"/>
      <c r="CP190" s="301"/>
      <c r="CQ190" s="352">
        <v>0</v>
      </c>
      <c r="CR190" s="300"/>
      <c r="CS190" s="300"/>
      <c r="CT190" s="300"/>
      <c r="CU190" s="300"/>
      <c r="CV190" s="300"/>
      <c r="CW190" s="300"/>
      <c r="CX190" s="300"/>
      <c r="CY190" s="300"/>
      <c r="CZ190" s="300"/>
      <c r="DA190" s="300"/>
      <c r="DB190" s="300"/>
      <c r="DC190" s="300"/>
      <c r="DD190" s="300"/>
      <c r="DE190" s="300"/>
      <c r="DF190" s="300"/>
      <c r="DG190" s="300"/>
      <c r="DH190" s="300"/>
      <c r="DI190" s="301"/>
      <c r="DJ190" s="352">
        <v>0</v>
      </c>
      <c r="DK190" s="300"/>
      <c r="DL190" s="300"/>
      <c r="DM190" s="300"/>
      <c r="DN190" s="300"/>
      <c r="DO190" s="300"/>
      <c r="DP190" s="300"/>
      <c r="DQ190" s="300"/>
      <c r="DR190" s="300"/>
      <c r="DS190" s="300"/>
      <c r="DT190" s="300"/>
      <c r="DU190" s="301"/>
      <c r="DV190" s="352">
        <v>1</v>
      </c>
      <c r="DW190" s="300"/>
      <c r="DX190" s="300"/>
      <c r="DY190" s="300"/>
      <c r="DZ190" s="300"/>
      <c r="EA190" s="300"/>
      <c r="EB190" s="300"/>
      <c r="EC190" s="300"/>
      <c r="ED190" s="301"/>
      <c r="EF190" s="163"/>
      <c r="EG190" s="326"/>
      <c r="EH190" s="290"/>
      <c r="EI190" s="290"/>
      <c r="EJ190" s="290"/>
      <c r="EK190" s="290"/>
      <c r="EL190" s="290"/>
      <c r="EM190" s="290"/>
      <c r="EN190" s="290"/>
      <c r="EO190" s="290"/>
      <c r="EP190" s="303"/>
    </row>
    <row r="191" spans="1:146" x14ac:dyDescent="0.2">
      <c r="A191" s="302"/>
      <c r="B191" s="290"/>
      <c r="C191" s="290"/>
      <c r="D191" s="290"/>
      <c r="E191" s="290"/>
      <c r="F191" s="290"/>
      <c r="G191" s="290"/>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303"/>
      <c r="AD191" s="156"/>
      <c r="AP191" s="157"/>
      <c r="AR191" s="302"/>
      <c r="AS191" s="290"/>
      <c r="AT191" s="290"/>
      <c r="AU191" s="290"/>
      <c r="AV191" s="290"/>
      <c r="AW191" s="290"/>
      <c r="AX191" s="290"/>
      <c r="AY191" s="290"/>
      <c r="AZ191" s="290"/>
      <c r="BA191" s="303"/>
      <c r="BB191" s="304"/>
      <c r="BC191" s="305"/>
      <c r="BD191" s="305"/>
      <c r="BE191" s="305"/>
      <c r="BF191" s="305"/>
      <c r="BG191" s="305"/>
      <c r="BH191" s="305"/>
      <c r="BI191" s="306"/>
      <c r="BJ191" s="304"/>
      <c r="BK191" s="305"/>
      <c r="BL191" s="305"/>
      <c r="BM191" s="305"/>
      <c r="BN191" s="305"/>
      <c r="BO191" s="305"/>
      <c r="BP191" s="305"/>
      <c r="BQ191" s="305"/>
      <c r="BR191" s="305"/>
      <c r="BS191" s="305"/>
      <c r="BT191" s="305"/>
      <c r="BU191" s="306"/>
      <c r="BV191" s="304"/>
      <c r="BW191" s="305"/>
      <c r="BX191" s="305"/>
      <c r="BY191" s="305"/>
      <c r="BZ191" s="305"/>
      <c r="CA191" s="305"/>
      <c r="CB191" s="305"/>
      <c r="CC191" s="305"/>
      <c r="CD191" s="306"/>
      <c r="CE191" s="304"/>
      <c r="CF191" s="305"/>
      <c r="CG191" s="305"/>
      <c r="CH191" s="305"/>
      <c r="CI191" s="305"/>
      <c r="CJ191" s="305"/>
      <c r="CK191" s="305"/>
      <c r="CL191" s="305"/>
      <c r="CM191" s="305"/>
      <c r="CN191" s="305"/>
      <c r="CO191" s="305"/>
      <c r="CP191" s="306"/>
      <c r="CQ191" s="304"/>
      <c r="CR191" s="305"/>
      <c r="CS191" s="305"/>
      <c r="CT191" s="305"/>
      <c r="CU191" s="305"/>
      <c r="CV191" s="305"/>
      <c r="CW191" s="305"/>
      <c r="CX191" s="305"/>
      <c r="CY191" s="305"/>
      <c r="CZ191" s="305"/>
      <c r="DA191" s="305"/>
      <c r="DB191" s="305"/>
      <c r="DC191" s="305"/>
      <c r="DD191" s="305"/>
      <c r="DE191" s="305"/>
      <c r="DF191" s="305"/>
      <c r="DG191" s="305"/>
      <c r="DH191" s="305"/>
      <c r="DI191" s="306"/>
      <c r="DJ191" s="304"/>
      <c r="DK191" s="305"/>
      <c r="DL191" s="305"/>
      <c r="DM191" s="305"/>
      <c r="DN191" s="305"/>
      <c r="DO191" s="305"/>
      <c r="DP191" s="305"/>
      <c r="DQ191" s="305"/>
      <c r="DR191" s="305"/>
      <c r="DS191" s="305"/>
      <c r="DT191" s="305"/>
      <c r="DU191" s="306"/>
      <c r="DV191" s="304"/>
      <c r="DW191" s="305"/>
      <c r="DX191" s="305"/>
      <c r="DY191" s="305"/>
      <c r="DZ191" s="305"/>
      <c r="EA191" s="305"/>
      <c r="EB191" s="305"/>
      <c r="EC191" s="305"/>
      <c r="ED191" s="306"/>
      <c r="EF191" s="163"/>
      <c r="EG191" s="326"/>
      <c r="EH191" s="290"/>
      <c r="EI191" s="290"/>
      <c r="EJ191" s="290"/>
      <c r="EK191" s="290"/>
      <c r="EL191" s="290"/>
      <c r="EM191" s="290"/>
      <c r="EN191" s="290"/>
      <c r="EO191" s="290"/>
      <c r="EP191" s="303"/>
    </row>
    <row r="192" spans="1:146" x14ac:dyDescent="0.2">
      <c r="A192" s="304"/>
      <c r="B192" s="305"/>
      <c r="C192" s="305"/>
      <c r="D192" s="305"/>
      <c r="E192" s="305"/>
      <c r="F192" s="305"/>
      <c r="G192" s="305"/>
      <c r="H192" s="305"/>
      <c r="I192" s="305"/>
      <c r="J192" s="305"/>
      <c r="K192" s="305"/>
      <c r="L192" s="305"/>
      <c r="M192" s="305"/>
      <c r="N192" s="305"/>
      <c r="O192" s="305"/>
      <c r="P192" s="305"/>
      <c r="Q192" s="305"/>
      <c r="R192" s="305"/>
      <c r="S192" s="305"/>
      <c r="T192" s="305"/>
      <c r="U192" s="305"/>
      <c r="V192" s="305"/>
      <c r="W192" s="305"/>
      <c r="X192" s="305"/>
      <c r="Y192" s="305"/>
      <c r="Z192" s="305"/>
      <c r="AA192" s="305"/>
      <c r="AB192" s="305"/>
      <c r="AC192" s="306"/>
      <c r="AD192" s="158"/>
      <c r="AE192" s="159"/>
      <c r="AF192" s="159"/>
      <c r="AG192" s="159"/>
      <c r="AH192" s="159"/>
      <c r="AI192" s="159"/>
      <c r="AJ192" s="159"/>
      <c r="AK192" s="159"/>
      <c r="AL192" s="159"/>
      <c r="AM192" s="159"/>
      <c r="AN192" s="159"/>
      <c r="AO192" s="159"/>
      <c r="AP192" s="160"/>
      <c r="AR192" s="304"/>
      <c r="AS192" s="305"/>
      <c r="AT192" s="305"/>
      <c r="AU192" s="305"/>
      <c r="AV192" s="305"/>
      <c r="AW192" s="305"/>
      <c r="AX192" s="305"/>
      <c r="AY192" s="305"/>
      <c r="AZ192" s="305"/>
      <c r="BA192" s="306"/>
      <c r="BB192" s="292" t="s">
        <v>55</v>
      </c>
      <c r="BC192" s="297"/>
      <c r="BD192" s="297"/>
      <c r="BE192" s="297"/>
      <c r="BF192" s="297"/>
      <c r="BG192" s="297"/>
      <c r="BH192" s="297"/>
      <c r="BI192" s="298"/>
      <c r="BJ192" s="350">
        <v>0</v>
      </c>
      <c r="BK192" s="297"/>
      <c r="BL192" s="297"/>
      <c r="BM192" s="297"/>
      <c r="BN192" s="297"/>
      <c r="BO192" s="297"/>
      <c r="BP192" s="297"/>
      <c r="BQ192" s="297"/>
      <c r="BR192" s="297"/>
      <c r="BS192" s="297"/>
      <c r="BT192" s="297"/>
      <c r="BU192" s="298"/>
      <c r="BV192" s="295"/>
      <c r="BW192" s="297"/>
      <c r="BX192" s="297"/>
      <c r="BY192" s="297"/>
      <c r="BZ192" s="297"/>
      <c r="CA192" s="297"/>
      <c r="CB192" s="297"/>
      <c r="CC192" s="297"/>
      <c r="CD192" s="298"/>
      <c r="CE192" s="295"/>
      <c r="CF192" s="297"/>
      <c r="CG192" s="297"/>
      <c r="CH192" s="297"/>
      <c r="CI192" s="297"/>
      <c r="CJ192" s="297"/>
      <c r="CK192" s="297"/>
      <c r="CL192" s="297"/>
      <c r="CM192" s="297"/>
      <c r="CN192" s="297"/>
      <c r="CO192" s="297"/>
      <c r="CP192" s="298"/>
      <c r="CQ192" s="295"/>
      <c r="CR192" s="297"/>
      <c r="CS192" s="297"/>
      <c r="CT192" s="297"/>
      <c r="CU192" s="297"/>
      <c r="CV192" s="297"/>
      <c r="CW192" s="297"/>
      <c r="CX192" s="297"/>
      <c r="CY192" s="297"/>
      <c r="CZ192" s="297"/>
      <c r="DA192" s="297"/>
      <c r="DB192" s="297"/>
      <c r="DC192" s="297"/>
      <c r="DD192" s="297"/>
      <c r="DE192" s="297"/>
      <c r="DF192" s="297"/>
      <c r="DG192" s="297"/>
      <c r="DH192" s="297"/>
      <c r="DI192" s="298"/>
      <c r="DJ192" s="295"/>
      <c r="DK192" s="297"/>
      <c r="DL192" s="297"/>
      <c r="DM192" s="297"/>
      <c r="DN192" s="297"/>
      <c r="DO192" s="297"/>
      <c r="DP192" s="297"/>
      <c r="DQ192" s="297"/>
      <c r="DR192" s="297"/>
      <c r="DS192" s="297"/>
      <c r="DT192" s="297"/>
      <c r="DU192" s="298"/>
      <c r="DV192" s="350">
        <v>0</v>
      </c>
      <c r="DW192" s="297"/>
      <c r="DX192" s="297"/>
      <c r="DY192" s="297"/>
      <c r="DZ192" s="297"/>
      <c r="EA192" s="297"/>
      <c r="EB192" s="297"/>
      <c r="EC192" s="297"/>
      <c r="ED192" s="298"/>
      <c r="EE192" s="164"/>
      <c r="EF192" s="165"/>
      <c r="EG192" s="327"/>
      <c r="EH192" s="305"/>
      <c r="EI192" s="305"/>
      <c r="EJ192" s="305"/>
      <c r="EK192" s="305"/>
      <c r="EL192" s="305"/>
      <c r="EM192" s="305"/>
      <c r="EN192" s="305"/>
      <c r="EO192" s="305"/>
      <c r="EP192" s="306"/>
    </row>
    <row r="193" spans="1:146" x14ac:dyDescent="0.2">
      <c r="A193" s="359" t="s">
        <v>6</v>
      </c>
      <c r="B193" s="290"/>
      <c r="C193" s="290"/>
      <c r="D193" s="290"/>
      <c r="E193" s="290"/>
      <c r="F193" s="290"/>
      <c r="G193" s="290"/>
      <c r="H193" s="290"/>
      <c r="I193" s="360" t="s">
        <v>91</v>
      </c>
      <c r="J193" s="297"/>
      <c r="K193" s="297"/>
      <c r="L193" s="297"/>
      <c r="M193" s="297"/>
      <c r="N193" s="297"/>
      <c r="O193" s="297"/>
      <c r="P193" s="297"/>
      <c r="Q193" s="297"/>
      <c r="R193" s="297"/>
      <c r="S193" s="297"/>
      <c r="T193" s="297"/>
      <c r="U193" s="297"/>
      <c r="V193" s="297"/>
      <c r="W193" s="297"/>
      <c r="X193" s="297"/>
      <c r="Y193" s="297"/>
      <c r="Z193" s="297"/>
      <c r="AA193" s="297"/>
      <c r="AB193" s="297"/>
      <c r="AC193" s="297"/>
      <c r="AD193" s="297"/>
      <c r="AE193" s="297"/>
      <c r="AF193" s="297"/>
      <c r="AG193" s="297"/>
      <c r="AH193" s="297"/>
      <c r="AI193" s="297"/>
      <c r="AJ193" s="297"/>
      <c r="AK193" s="297"/>
      <c r="AL193" s="297"/>
      <c r="AM193" s="297"/>
      <c r="AN193" s="297"/>
      <c r="AO193" s="297"/>
      <c r="AP193" s="297"/>
      <c r="AQ193" s="297"/>
      <c r="AR193" s="297"/>
      <c r="AS193" s="297"/>
      <c r="AT193" s="297"/>
      <c r="AU193" s="297"/>
      <c r="AV193" s="297"/>
      <c r="AW193" s="297"/>
      <c r="AX193" s="297"/>
      <c r="AY193" s="297"/>
      <c r="AZ193" s="297"/>
      <c r="BA193" s="297"/>
      <c r="BB193" s="297"/>
      <c r="BC193" s="297"/>
      <c r="BD193" s="297"/>
      <c r="BE193" s="297"/>
      <c r="BF193" s="298"/>
      <c r="BG193" s="361" t="s">
        <v>6</v>
      </c>
      <c r="BH193" s="297"/>
      <c r="BI193" s="297"/>
      <c r="BJ193" s="297"/>
      <c r="BK193" s="297"/>
      <c r="BL193" s="297"/>
      <c r="BM193" s="297"/>
      <c r="BN193" s="297"/>
      <c r="BO193" s="297"/>
      <c r="BP193" s="297"/>
      <c r="BQ193" s="297"/>
      <c r="BR193" s="297"/>
      <c r="BS193" s="297"/>
      <c r="BT193" s="297"/>
      <c r="BU193" s="297"/>
      <c r="BV193" s="297"/>
      <c r="BW193" s="297"/>
      <c r="BX193" s="297"/>
      <c r="BY193" s="297"/>
      <c r="BZ193" s="297"/>
      <c r="CA193" s="297"/>
      <c r="CB193" s="297"/>
      <c r="CC193" s="297"/>
      <c r="CD193" s="297"/>
      <c r="CE193" s="297"/>
      <c r="CF193" s="297"/>
      <c r="CG193" s="297"/>
      <c r="CH193" s="297"/>
      <c r="CI193" s="297"/>
      <c r="CJ193" s="297"/>
      <c r="CK193" s="297"/>
      <c r="CL193" s="297"/>
      <c r="CM193" s="297"/>
      <c r="CN193" s="297"/>
      <c r="CO193" s="297"/>
      <c r="CP193" s="297"/>
      <c r="CQ193" s="297"/>
      <c r="CR193" s="297"/>
      <c r="CS193" s="297"/>
      <c r="CT193" s="297"/>
      <c r="CU193" s="297"/>
      <c r="CV193" s="297"/>
      <c r="CW193" s="297"/>
      <c r="CX193" s="297"/>
      <c r="CY193" s="297"/>
      <c r="CZ193" s="297"/>
      <c r="DA193" s="297"/>
      <c r="DB193" s="297"/>
      <c r="DC193" s="297"/>
      <c r="DD193" s="297"/>
      <c r="DE193" s="297"/>
      <c r="DF193" s="297"/>
      <c r="DG193" s="297"/>
      <c r="DH193" s="297"/>
      <c r="DI193" s="297"/>
      <c r="DJ193" s="297"/>
      <c r="DK193" s="297"/>
      <c r="DL193" s="297"/>
      <c r="DM193" s="297"/>
      <c r="DN193" s="297"/>
      <c r="DO193" s="297"/>
      <c r="DP193" s="297"/>
      <c r="DQ193" s="297"/>
      <c r="DR193" s="297"/>
      <c r="DS193" s="297"/>
      <c r="DT193" s="297"/>
      <c r="DU193" s="297"/>
      <c r="DV193" s="297"/>
      <c r="DW193" s="297"/>
      <c r="DX193" s="297"/>
      <c r="DY193" s="297"/>
      <c r="DZ193" s="297"/>
      <c r="EA193" s="297"/>
      <c r="EB193" s="297"/>
      <c r="EC193" s="297"/>
      <c r="ED193" s="297"/>
      <c r="EE193" s="297"/>
      <c r="EF193" s="298"/>
      <c r="EG193" s="332" t="s">
        <v>6</v>
      </c>
      <c r="EH193" s="300"/>
      <c r="EI193" s="300"/>
      <c r="EJ193" s="300"/>
      <c r="EK193" s="300"/>
      <c r="EL193" s="300"/>
      <c r="EM193" s="300"/>
      <c r="EN193" s="300"/>
      <c r="EO193" s="300"/>
      <c r="EP193" s="301"/>
    </row>
    <row r="194" spans="1:146" x14ac:dyDescent="0.2">
      <c r="A194" s="302"/>
      <c r="B194" s="290"/>
      <c r="C194" s="290"/>
      <c r="D194" s="290"/>
      <c r="E194" s="290"/>
      <c r="F194" s="290"/>
      <c r="G194" s="290"/>
      <c r="H194" s="290"/>
      <c r="I194" s="299" t="s">
        <v>143</v>
      </c>
      <c r="J194" s="300"/>
      <c r="K194" s="300"/>
      <c r="L194" s="300"/>
      <c r="M194" s="300"/>
      <c r="N194" s="300"/>
      <c r="O194" s="300"/>
      <c r="P194" s="300"/>
      <c r="Q194" s="300"/>
      <c r="R194" s="300"/>
      <c r="S194" s="300"/>
      <c r="T194" s="300"/>
      <c r="U194" s="300"/>
      <c r="V194" s="300"/>
      <c r="W194" s="300"/>
      <c r="X194" s="300"/>
      <c r="Y194" s="300"/>
      <c r="Z194" s="300"/>
      <c r="AA194" s="300"/>
      <c r="AB194" s="300"/>
      <c r="AC194" s="300"/>
      <c r="AD194" s="300"/>
      <c r="AE194" s="300"/>
      <c r="AF194" s="300"/>
      <c r="AG194" s="300"/>
      <c r="AH194" s="300"/>
      <c r="AI194" s="300"/>
      <c r="AJ194" s="300"/>
      <c r="AK194" s="300"/>
      <c r="AL194" s="300"/>
      <c r="AM194" s="300"/>
      <c r="AN194" s="300"/>
      <c r="AO194" s="300"/>
      <c r="AP194" s="300"/>
      <c r="AQ194" s="300"/>
      <c r="AR194" s="300"/>
      <c r="AS194" s="300"/>
      <c r="AT194" s="301"/>
      <c r="AU194" s="299" t="s">
        <v>88</v>
      </c>
      <c r="AV194" s="300"/>
      <c r="AW194" s="300"/>
      <c r="AX194" s="300"/>
      <c r="AY194" s="300"/>
      <c r="AZ194" s="300"/>
      <c r="BA194" s="300"/>
      <c r="BB194" s="300"/>
      <c r="BC194" s="300"/>
      <c r="BD194" s="300"/>
      <c r="BE194" s="300"/>
      <c r="BF194" s="301"/>
      <c r="BG194" s="310" t="s">
        <v>53</v>
      </c>
      <c r="BH194" s="297"/>
      <c r="BI194" s="297"/>
      <c r="BJ194" s="297"/>
      <c r="BK194" s="297"/>
      <c r="BL194" s="298"/>
      <c r="BM194" s="351">
        <v>0</v>
      </c>
      <c r="BN194" s="297"/>
      <c r="BO194" s="297"/>
      <c r="BP194" s="297"/>
      <c r="BQ194" s="297"/>
      <c r="BR194" s="297"/>
      <c r="BS194" s="297"/>
      <c r="BT194" s="297"/>
      <c r="BU194" s="297"/>
      <c r="BV194" s="297"/>
      <c r="BW194" s="298"/>
      <c r="BX194" s="351">
        <v>1</v>
      </c>
      <c r="BY194" s="297"/>
      <c r="BZ194" s="297"/>
      <c r="CA194" s="297"/>
      <c r="CB194" s="297"/>
      <c r="CC194" s="297"/>
      <c r="CD194" s="297"/>
      <c r="CE194" s="297"/>
      <c r="CF194" s="297"/>
      <c r="CG194" s="297"/>
      <c r="CH194" s="298"/>
      <c r="CI194" s="351">
        <v>0</v>
      </c>
      <c r="CJ194" s="297"/>
      <c r="CK194" s="297"/>
      <c r="CL194" s="297"/>
      <c r="CM194" s="297"/>
      <c r="CN194" s="297"/>
      <c r="CO194" s="297"/>
      <c r="CP194" s="297"/>
      <c r="CQ194" s="297"/>
      <c r="CR194" s="297"/>
      <c r="CS194" s="298"/>
      <c r="CT194" s="351">
        <v>0</v>
      </c>
      <c r="CU194" s="297"/>
      <c r="CV194" s="297"/>
      <c r="CW194" s="297"/>
      <c r="CX194" s="297"/>
      <c r="CY194" s="297"/>
      <c r="CZ194" s="297"/>
      <c r="DA194" s="297"/>
      <c r="DB194" s="297"/>
      <c r="DC194" s="297"/>
      <c r="DD194" s="297"/>
      <c r="DE194" s="297"/>
      <c r="DF194" s="297"/>
      <c r="DG194" s="297"/>
      <c r="DH194" s="297"/>
      <c r="DI194" s="297"/>
      <c r="DJ194" s="297"/>
      <c r="DK194" s="298"/>
      <c r="DL194" s="351">
        <v>0</v>
      </c>
      <c r="DM194" s="297"/>
      <c r="DN194" s="297"/>
      <c r="DO194" s="297"/>
      <c r="DP194" s="297"/>
      <c r="DQ194" s="297"/>
      <c r="DR194" s="297"/>
      <c r="DS194" s="297"/>
      <c r="DT194" s="297"/>
      <c r="DU194" s="297"/>
      <c r="DV194" s="297"/>
      <c r="DW194" s="298"/>
      <c r="DX194" s="351">
        <v>1</v>
      </c>
      <c r="DY194" s="297"/>
      <c r="DZ194" s="297"/>
      <c r="EA194" s="297"/>
      <c r="EB194" s="297"/>
      <c r="EC194" s="297"/>
      <c r="ED194" s="297"/>
      <c r="EE194" s="297"/>
      <c r="EF194" s="298"/>
      <c r="EG194" s="326"/>
      <c r="EH194" s="290"/>
      <c r="EI194" s="290"/>
      <c r="EJ194" s="290"/>
      <c r="EK194" s="290"/>
      <c r="EL194" s="290"/>
      <c r="EM194" s="290"/>
      <c r="EN194" s="290"/>
      <c r="EO194" s="290"/>
      <c r="EP194" s="303"/>
    </row>
    <row r="195" spans="1:146" x14ac:dyDescent="0.2">
      <c r="A195" s="302"/>
      <c r="B195" s="290"/>
      <c r="C195" s="290"/>
      <c r="D195" s="290"/>
      <c r="E195" s="290"/>
      <c r="F195" s="290"/>
      <c r="G195" s="290"/>
      <c r="H195" s="290"/>
      <c r="I195" s="302"/>
      <c r="J195" s="290"/>
      <c r="K195" s="290"/>
      <c r="L195" s="290"/>
      <c r="M195" s="290"/>
      <c r="N195" s="290"/>
      <c r="O195" s="290"/>
      <c r="P195" s="290"/>
      <c r="Q195" s="290"/>
      <c r="R195" s="290"/>
      <c r="S195" s="290"/>
      <c r="T195" s="290"/>
      <c r="U195" s="290"/>
      <c r="V195" s="290"/>
      <c r="W195" s="290"/>
      <c r="X195" s="290"/>
      <c r="Y195" s="290"/>
      <c r="Z195" s="290"/>
      <c r="AA195" s="290"/>
      <c r="AB195" s="290"/>
      <c r="AC195" s="290"/>
      <c r="AD195" s="290"/>
      <c r="AE195" s="290"/>
      <c r="AF195" s="290"/>
      <c r="AG195" s="290"/>
      <c r="AH195" s="290"/>
      <c r="AI195" s="290"/>
      <c r="AJ195" s="290"/>
      <c r="AK195" s="290"/>
      <c r="AL195" s="290"/>
      <c r="AM195" s="290"/>
      <c r="AN195" s="290"/>
      <c r="AO195" s="290"/>
      <c r="AP195" s="290"/>
      <c r="AQ195" s="290"/>
      <c r="AR195" s="290"/>
      <c r="AS195" s="290"/>
      <c r="AT195" s="303"/>
      <c r="AU195" s="302"/>
      <c r="AV195" s="290"/>
      <c r="AW195" s="290"/>
      <c r="AX195" s="290"/>
      <c r="AY195" s="290"/>
      <c r="AZ195" s="290"/>
      <c r="BA195" s="290"/>
      <c r="BB195" s="290"/>
      <c r="BC195" s="290"/>
      <c r="BD195" s="290"/>
      <c r="BE195" s="290"/>
      <c r="BF195" s="303"/>
      <c r="BG195" s="308" t="s">
        <v>54</v>
      </c>
      <c r="BH195" s="297"/>
      <c r="BI195" s="297"/>
      <c r="BJ195" s="297"/>
      <c r="BK195" s="297"/>
      <c r="BL195" s="298"/>
      <c r="BM195" s="352">
        <v>0</v>
      </c>
      <c r="BN195" s="297"/>
      <c r="BO195" s="297"/>
      <c r="BP195" s="297"/>
      <c r="BQ195" s="297"/>
      <c r="BR195" s="297"/>
      <c r="BS195" s="297"/>
      <c r="BT195" s="297"/>
      <c r="BU195" s="297"/>
      <c r="BV195" s="297"/>
      <c r="BW195" s="298"/>
      <c r="BX195" s="352">
        <v>1</v>
      </c>
      <c r="BY195" s="297"/>
      <c r="BZ195" s="297"/>
      <c r="CA195" s="297"/>
      <c r="CB195" s="297"/>
      <c r="CC195" s="297"/>
      <c r="CD195" s="297"/>
      <c r="CE195" s="297"/>
      <c r="CF195" s="297"/>
      <c r="CG195" s="297"/>
      <c r="CH195" s="298"/>
      <c r="CI195" s="352">
        <v>0</v>
      </c>
      <c r="CJ195" s="297"/>
      <c r="CK195" s="297"/>
      <c r="CL195" s="297"/>
      <c r="CM195" s="297"/>
      <c r="CN195" s="297"/>
      <c r="CO195" s="297"/>
      <c r="CP195" s="297"/>
      <c r="CQ195" s="297"/>
      <c r="CR195" s="297"/>
      <c r="CS195" s="298"/>
      <c r="CT195" s="352">
        <v>0</v>
      </c>
      <c r="CU195" s="297"/>
      <c r="CV195" s="297"/>
      <c r="CW195" s="297"/>
      <c r="CX195" s="297"/>
      <c r="CY195" s="297"/>
      <c r="CZ195" s="297"/>
      <c r="DA195" s="297"/>
      <c r="DB195" s="297"/>
      <c r="DC195" s="297"/>
      <c r="DD195" s="297"/>
      <c r="DE195" s="297"/>
      <c r="DF195" s="297"/>
      <c r="DG195" s="297"/>
      <c r="DH195" s="297"/>
      <c r="DI195" s="297"/>
      <c r="DJ195" s="297"/>
      <c r="DK195" s="298"/>
      <c r="DL195" s="352">
        <v>0</v>
      </c>
      <c r="DM195" s="297"/>
      <c r="DN195" s="297"/>
      <c r="DO195" s="297"/>
      <c r="DP195" s="297"/>
      <c r="DQ195" s="297"/>
      <c r="DR195" s="297"/>
      <c r="DS195" s="297"/>
      <c r="DT195" s="297"/>
      <c r="DU195" s="297"/>
      <c r="DV195" s="297"/>
      <c r="DW195" s="298"/>
      <c r="DX195" s="352">
        <v>1</v>
      </c>
      <c r="DY195" s="297"/>
      <c r="DZ195" s="297"/>
      <c r="EA195" s="297"/>
      <c r="EB195" s="297"/>
      <c r="EC195" s="297"/>
      <c r="ED195" s="297"/>
      <c r="EE195" s="297"/>
      <c r="EF195" s="298"/>
      <c r="EG195" s="326"/>
      <c r="EH195" s="290"/>
      <c r="EI195" s="290"/>
      <c r="EJ195" s="290"/>
      <c r="EK195" s="290"/>
      <c r="EL195" s="290"/>
      <c r="EM195" s="290"/>
      <c r="EN195" s="290"/>
      <c r="EO195" s="290"/>
      <c r="EP195" s="303"/>
    </row>
    <row r="196" spans="1:146" x14ac:dyDescent="0.2">
      <c r="A196" s="302"/>
      <c r="B196" s="290"/>
      <c r="C196" s="290"/>
      <c r="D196" s="290"/>
      <c r="E196" s="290"/>
      <c r="F196" s="290"/>
      <c r="G196" s="290"/>
      <c r="H196" s="290"/>
      <c r="I196" s="304"/>
      <c r="J196" s="305"/>
      <c r="K196" s="305"/>
      <c r="L196" s="305"/>
      <c r="M196" s="305"/>
      <c r="N196" s="305"/>
      <c r="O196" s="305"/>
      <c r="P196" s="305"/>
      <c r="Q196" s="305"/>
      <c r="R196" s="305"/>
      <c r="S196" s="305"/>
      <c r="T196" s="305"/>
      <c r="U196" s="305"/>
      <c r="V196" s="305"/>
      <c r="W196" s="305"/>
      <c r="X196" s="305"/>
      <c r="Y196" s="305"/>
      <c r="Z196" s="305"/>
      <c r="AA196" s="305"/>
      <c r="AB196" s="305"/>
      <c r="AC196" s="305"/>
      <c r="AD196" s="305"/>
      <c r="AE196" s="305"/>
      <c r="AF196" s="305"/>
      <c r="AG196" s="305"/>
      <c r="AH196" s="305"/>
      <c r="AI196" s="305"/>
      <c r="AJ196" s="305"/>
      <c r="AK196" s="305"/>
      <c r="AL196" s="305"/>
      <c r="AM196" s="305"/>
      <c r="AN196" s="305"/>
      <c r="AO196" s="305"/>
      <c r="AP196" s="305"/>
      <c r="AQ196" s="305"/>
      <c r="AR196" s="305"/>
      <c r="AS196" s="305"/>
      <c r="AT196" s="306"/>
      <c r="AU196" s="304"/>
      <c r="AV196" s="305"/>
      <c r="AW196" s="305"/>
      <c r="AX196" s="305"/>
      <c r="AY196" s="305"/>
      <c r="AZ196" s="305"/>
      <c r="BA196" s="305"/>
      <c r="BB196" s="305"/>
      <c r="BC196" s="305"/>
      <c r="BD196" s="305"/>
      <c r="BE196" s="305"/>
      <c r="BF196" s="306"/>
      <c r="BG196" s="292" t="s">
        <v>55</v>
      </c>
      <c r="BH196" s="297"/>
      <c r="BI196" s="297"/>
      <c r="BJ196" s="297"/>
      <c r="BK196" s="297"/>
      <c r="BL196" s="298"/>
      <c r="BM196" s="350">
        <v>0</v>
      </c>
      <c r="BN196" s="297"/>
      <c r="BO196" s="297"/>
      <c r="BP196" s="297"/>
      <c r="BQ196" s="297"/>
      <c r="BR196" s="297"/>
      <c r="BS196" s="297"/>
      <c r="BT196" s="297"/>
      <c r="BU196" s="297"/>
      <c r="BV196" s="297"/>
      <c r="BW196" s="298"/>
      <c r="BX196" s="295"/>
      <c r="BY196" s="297"/>
      <c r="BZ196" s="297"/>
      <c r="CA196" s="297"/>
      <c r="CB196" s="297"/>
      <c r="CC196" s="297"/>
      <c r="CD196" s="297"/>
      <c r="CE196" s="297"/>
      <c r="CF196" s="297"/>
      <c r="CG196" s="297"/>
      <c r="CH196" s="298"/>
      <c r="CI196" s="295"/>
      <c r="CJ196" s="297"/>
      <c r="CK196" s="297"/>
      <c r="CL196" s="297"/>
      <c r="CM196" s="297"/>
      <c r="CN196" s="297"/>
      <c r="CO196" s="297"/>
      <c r="CP196" s="297"/>
      <c r="CQ196" s="297"/>
      <c r="CR196" s="297"/>
      <c r="CS196" s="298"/>
      <c r="CT196" s="295"/>
      <c r="CU196" s="297"/>
      <c r="CV196" s="297"/>
      <c r="CW196" s="297"/>
      <c r="CX196" s="297"/>
      <c r="CY196" s="297"/>
      <c r="CZ196" s="297"/>
      <c r="DA196" s="297"/>
      <c r="DB196" s="297"/>
      <c r="DC196" s="297"/>
      <c r="DD196" s="297"/>
      <c r="DE196" s="297"/>
      <c r="DF196" s="297"/>
      <c r="DG196" s="297"/>
      <c r="DH196" s="297"/>
      <c r="DI196" s="297"/>
      <c r="DJ196" s="297"/>
      <c r="DK196" s="298"/>
      <c r="DL196" s="295"/>
      <c r="DM196" s="297"/>
      <c r="DN196" s="297"/>
      <c r="DO196" s="297"/>
      <c r="DP196" s="297"/>
      <c r="DQ196" s="297"/>
      <c r="DR196" s="297"/>
      <c r="DS196" s="297"/>
      <c r="DT196" s="297"/>
      <c r="DU196" s="297"/>
      <c r="DV196" s="297"/>
      <c r="DW196" s="298"/>
      <c r="DX196" s="350">
        <v>0</v>
      </c>
      <c r="DY196" s="297"/>
      <c r="DZ196" s="297"/>
      <c r="EA196" s="297"/>
      <c r="EB196" s="297"/>
      <c r="EC196" s="297"/>
      <c r="ED196" s="297"/>
      <c r="EE196" s="297"/>
      <c r="EF196" s="298"/>
      <c r="EG196" s="327"/>
      <c r="EH196" s="305"/>
      <c r="EI196" s="305"/>
      <c r="EJ196" s="305"/>
      <c r="EK196" s="305"/>
      <c r="EL196" s="305"/>
      <c r="EM196" s="305"/>
      <c r="EN196" s="305"/>
      <c r="EO196" s="305"/>
      <c r="EP196" s="306"/>
    </row>
    <row r="197" spans="1:146" ht="18" customHeight="1" x14ac:dyDescent="0.2">
      <c r="A197" s="299" t="s">
        <v>144</v>
      </c>
      <c r="B197" s="300"/>
      <c r="C197" s="300"/>
      <c r="D197" s="300"/>
      <c r="E197" s="300"/>
      <c r="F197" s="300"/>
      <c r="G197" s="300"/>
      <c r="H197" s="300"/>
      <c r="I197" s="300"/>
      <c r="J197" s="300"/>
      <c r="K197" s="300"/>
      <c r="L197" s="300"/>
      <c r="M197" s="300"/>
      <c r="N197" s="300"/>
      <c r="O197" s="300"/>
      <c r="P197" s="300"/>
      <c r="Q197" s="300"/>
      <c r="R197" s="300"/>
      <c r="S197" s="300"/>
      <c r="T197" s="300"/>
      <c r="U197" s="300"/>
      <c r="V197" s="300"/>
      <c r="W197" s="300"/>
      <c r="X197" s="300"/>
      <c r="Y197" s="300"/>
      <c r="Z197" s="300"/>
      <c r="AA197" s="300"/>
      <c r="AB197" s="300"/>
      <c r="AC197" s="301"/>
      <c r="AD197" s="353"/>
      <c r="AE197" s="354"/>
      <c r="AF197" s="354"/>
      <c r="AG197" s="354"/>
      <c r="AH197" s="354"/>
      <c r="AI197" s="354"/>
      <c r="AJ197" s="354"/>
      <c r="AK197" s="354"/>
      <c r="AL197" s="354"/>
      <c r="AM197" s="354"/>
      <c r="AN197" s="354"/>
      <c r="AO197" s="354"/>
      <c r="AP197" s="355"/>
      <c r="AR197" s="358" t="s">
        <v>145</v>
      </c>
      <c r="AS197" s="300"/>
      <c r="AT197" s="300"/>
      <c r="AU197" s="300"/>
      <c r="AV197" s="300"/>
      <c r="AW197" s="300"/>
      <c r="AX197" s="300"/>
      <c r="AY197" s="300"/>
      <c r="AZ197" s="300"/>
      <c r="BA197" s="301"/>
      <c r="BB197" s="310" t="s">
        <v>53</v>
      </c>
      <c r="BC197" s="297"/>
      <c r="BD197" s="297"/>
      <c r="BE197" s="297"/>
      <c r="BF197" s="297"/>
      <c r="BG197" s="297"/>
      <c r="BH197" s="297"/>
      <c r="BI197" s="298"/>
      <c r="BJ197" s="351">
        <v>0</v>
      </c>
      <c r="BK197" s="297"/>
      <c r="BL197" s="297"/>
      <c r="BM197" s="297"/>
      <c r="BN197" s="297"/>
      <c r="BO197" s="297"/>
      <c r="BP197" s="297"/>
      <c r="BQ197" s="297"/>
      <c r="BR197" s="297"/>
      <c r="BS197" s="297"/>
      <c r="BT197" s="297"/>
      <c r="BU197" s="298"/>
      <c r="BV197" s="351">
        <v>0</v>
      </c>
      <c r="BW197" s="297"/>
      <c r="BX197" s="297"/>
      <c r="BY197" s="297"/>
      <c r="BZ197" s="297"/>
      <c r="CA197" s="297"/>
      <c r="CB197" s="297"/>
      <c r="CC197" s="297"/>
      <c r="CD197" s="298"/>
      <c r="CE197" s="351">
        <v>0</v>
      </c>
      <c r="CF197" s="297"/>
      <c r="CG197" s="297"/>
      <c r="CH197" s="297"/>
      <c r="CI197" s="297"/>
      <c r="CJ197" s="297"/>
      <c r="CK197" s="297"/>
      <c r="CL197" s="297"/>
      <c r="CM197" s="297"/>
      <c r="CN197" s="297"/>
      <c r="CO197" s="297"/>
      <c r="CP197" s="298"/>
      <c r="CQ197" s="351">
        <v>1</v>
      </c>
      <c r="CR197" s="297"/>
      <c r="CS197" s="297"/>
      <c r="CT197" s="297"/>
      <c r="CU197" s="297"/>
      <c r="CV197" s="297"/>
      <c r="CW197" s="297"/>
      <c r="CX197" s="297"/>
      <c r="CY197" s="297"/>
      <c r="CZ197" s="297"/>
      <c r="DA197" s="297"/>
      <c r="DB197" s="297"/>
      <c r="DC197" s="297"/>
      <c r="DD197" s="297"/>
      <c r="DE197" s="297"/>
      <c r="DF197" s="297"/>
      <c r="DG197" s="297"/>
      <c r="DH197" s="297"/>
      <c r="DI197" s="298"/>
      <c r="DJ197" s="351">
        <v>0</v>
      </c>
      <c r="DK197" s="297"/>
      <c r="DL197" s="297"/>
      <c r="DM197" s="297"/>
      <c r="DN197" s="297"/>
      <c r="DO197" s="297"/>
      <c r="DP197" s="297"/>
      <c r="DQ197" s="297"/>
      <c r="DR197" s="297"/>
      <c r="DS197" s="297"/>
      <c r="DT197" s="297"/>
      <c r="DU197" s="298"/>
      <c r="DV197" s="351">
        <v>1</v>
      </c>
      <c r="DW197" s="297"/>
      <c r="DX197" s="297"/>
      <c r="DY197" s="297"/>
      <c r="DZ197" s="297"/>
      <c r="EA197" s="297"/>
      <c r="EB197" s="297"/>
      <c r="EC197" s="297"/>
      <c r="ED197" s="298"/>
      <c r="EE197" s="161"/>
      <c r="EF197" s="162"/>
      <c r="EG197" s="332" t="s">
        <v>146</v>
      </c>
      <c r="EH197" s="300"/>
      <c r="EI197" s="300"/>
      <c r="EJ197" s="300"/>
      <c r="EK197" s="300"/>
      <c r="EL197" s="300"/>
      <c r="EM197" s="300"/>
      <c r="EN197" s="300"/>
      <c r="EO197" s="300"/>
      <c r="EP197" s="301"/>
    </row>
    <row r="198" spans="1:146" ht="14.5" customHeight="1" x14ac:dyDescent="0.2">
      <c r="A198" s="302"/>
      <c r="B198" s="290"/>
      <c r="C198" s="290"/>
      <c r="D198" s="290"/>
      <c r="E198" s="290"/>
      <c r="F198" s="290"/>
      <c r="G198" s="290"/>
      <c r="H198" s="290"/>
      <c r="I198" s="290"/>
      <c r="J198" s="290"/>
      <c r="K198" s="290"/>
      <c r="L198" s="290"/>
      <c r="M198" s="290"/>
      <c r="N198" s="290"/>
      <c r="O198" s="290"/>
      <c r="P198" s="290"/>
      <c r="Q198" s="290"/>
      <c r="R198" s="290"/>
      <c r="S198" s="290"/>
      <c r="T198" s="290"/>
      <c r="U198" s="290"/>
      <c r="V198" s="290"/>
      <c r="W198" s="290"/>
      <c r="X198" s="290"/>
      <c r="Y198" s="290"/>
      <c r="Z198" s="290"/>
      <c r="AA198" s="290"/>
      <c r="AB198" s="290"/>
      <c r="AC198" s="303"/>
      <c r="AD198" s="356"/>
      <c r="AE198" s="305"/>
      <c r="AF198" s="305"/>
      <c r="AG198" s="305"/>
      <c r="AH198" s="305"/>
      <c r="AI198" s="305"/>
      <c r="AJ198" s="305"/>
      <c r="AK198" s="305"/>
      <c r="AL198" s="305"/>
      <c r="AM198" s="305"/>
      <c r="AN198" s="305"/>
      <c r="AO198" s="305"/>
      <c r="AP198" s="357"/>
      <c r="AR198" s="302"/>
      <c r="AS198" s="290"/>
      <c r="AT198" s="290"/>
      <c r="AU198" s="290"/>
      <c r="AV198" s="290"/>
      <c r="AW198" s="290"/>
      <c r="AX198" s="290"/>
      <c r="AY198" s="290"/>
      <c r="AZ198" s="290"/>
      <c r="BA198" s="303"/>
      <c r="BB198" s="308" t="s">
        <v>54</v>
      </c>
      <c r="BC198" s="300"/>
      <c r="BD198" s="300"/>
      <c r="BE198" s="300"/>
      <c r="BF198" s="300"/>
      <c r="BG198" s="300"/>
      <c r="BH198" s="300"/>
      <c r="BI198" s="301"/>
      <c r="BJ198" s="352">
        <v>0</v>
      </c>
      <c r="BK198" s="300"/>
      <c r="BL198" s="300"/>
      <c r="BM198" s="300"/>
      <c r="BN198" s="300"/>
      <c r="BO198" s="300"/>
      <c r="BP198" s="300"/>
      <c r="BQ198" s="300"/>
      <c r="BR198" s="300"/>
      <c r="BS198" s="300"/>
      <c r="BT198" s="300"/>
      <c r="BU198" s="301"/>
      <c r="BV198" s="352">
        <v>0</v>
      </c>
      <c r="BW198" s="300"/>
      <c r="BX198" s="300"/>
      <c r="BY198" s="300"/>
      <c r="BZ198" s="300"/>
      <c r="CA198" s="300"/>
      <c r="CB198" s="300"/>
      <c r="CC198" s="300"/>
      <c r="CD198" s="301"/>
      <c r="CE198" s="352">
        <v>0</v>
      </c>
      <c r="CF198" s="300"/>
      <c r="CG198" s="300"/>
      <c r="CH198" s="300"/>
      <c r="CI198" s="300"/>
      <c r="CJ198" s="300"/>
      <c r="CK198" s="300"/>
      <c r="CL198" s="300"/>
      <c r="CM198" s="300"/>
      <c r="CN198" s="300"/>
      <c r="CO198" s="300"/>
      <c r="CP198" s="301"/>
      <c r="CQ198" s="352">
        <v>1</v>
      </c>
      <c r="CR198" s="300"/>
      <c r="CS198" s="300"/>
      <c r="CT198" s="300"/>
      <c r="CU198" s="300"/>
      <c r="CV198" s="300"/>
      <c r="CW198" s="300"/>
      <c r="CX198" s="300"/>
      <c r="CY198" s="300"/>
      <c r="CZ198" s="300"/>
      <c r="DA198" s="300"/>
      <c r="DB198" s="300"/>
      <c r="DC198" s="300"/>
      <c r="DD198" s="300"/>
      <c r="DE198" s="300"/>
      <c r="DF198" s="300"/>
      <c r="DG198" s="300"/>
      <c r="DH198" s="300"/>
      <c r="DI198" s="301"/>
      <c r="DJ198" s="352">
        <v>0</v>
      </c>
      <c r="DK198" s="300"/>
      <c r="DL198" s="300"/>
      <c r="DM198" s="300"/>
      <c r="DN198" s="300"/>
      <c r="DO198" s="300"/>
      <c r="DP198" s="300"/>
      <c r="DQ198" s="300"/>
      <c r="DR198" s="300"/>
      <c r="DS198" s="300"/>
      <c r="DT198" s="300"/>
      <c r="DU198" s="301"/>
      <c r="DV198" s="352">
        <v>1</v>
      </c>
      <c r="DW198" s="300"/>
      <c r="DX198" s="300"/>
      <c r="DY198" s="300"/>
      <c r="DZ198" s="300"/>
      <c r="EA198" s="300"/>
      <c r="EB198" s="300"/>
      <c r="EC198" s="300"/>
      <c r="ED198" s="301"/>
      <c r="EF198" s="163"/>
      <c r="EG198" s="326"/>
      <c r="EH198" s="290"/>
      <c r="EI198" s="290"/>
      <c r="EJ198" s="290"/>
      <c r="EK198" s="290"/>
      <c r="EL198" s="290"/>
      <c r="EM198" s="290"/>
      <c r="EN198" s="290"/>
      <c r="EO198" s="290"/>
      <c r="EP198" s="303"/>
    </row>
    <row r="199" spans="1:146" x14ac:dyDescent="0.2">
      <c r="A199" s="302"/>
      <c r="B199" s="290"/>
      <c r="C199" s="290"/>
      <c r="D199" s="290"/>
      <c r="E199" s="290"/>
      <c r="F199" s="290"/>
      <c r="G199" s="290"/>
      <c r="H199" s="290"/>
      <c r="I199" s="290"/>
      <c r="J199" s="290"/>
      <c r="K199" s="290"/>
      <c r="L199" s="290"/>
      <c r="M199" s="290"/>
      <c r="N199" s="290"/>
      <c r="O199" s="290"/>
      <c r="P199" s="290"/>
      <c r="Q199" s="290"/>
      <c r="R199" s="290"/>
      <c r="S199" s="290"/>
      <c r="T199" s="290"/>
      <c r="U199" s="290"/>
      <c r="V199" s="290"/>
      <c r="W199" s="290"/>
      <c r="X199" s="290"/>
      <c r="Y199" s="290"/>
      <c r="Z199" s="290"/>
      <c r="AA199" s="290"/>
      <c r="AB199" s="290"/>
      <c r="AC199" s="303"/>
      <c r="AD199" s="156"/>
      <c r="AP199" s="157"/>
      <c r="AR199" s="302"/>
      <c r="AS199" s="290"/>
      <c r="AT199" s="290"/>
      <c r="AU199" s="290"/>
      <c r="AV199" s="290"/>
      <c r="AW199" s="290"/>
      <c r="AX199" s="290"/>
      <c r="AY199" s="290"/>
      <c r="AZ199" s="290"/>
      <c r="BA199" s="303"/>
      <c r="BB199" s="304"/>
      <c r="BC199" s="305"/>
      <c r="BD199" s="305"/>
      <c r="BE199" s="305"/>
      <c r="BF199" s="305"/>
      <c r="BG199" s="305"/>
      <c r="BH199" s="305"/>
      <c r="BI199" s="306"/>
      <c r="BJ199" s="304"/>
      <c r="BK199" s="305"/>
      <c r="BL199" s="305"/>
      <c r="BM199" s="305"/>
      <c r="BN199" s="305"/>
      <c r="BO199" s="305"/>
      <c r="BP199" s="305"/>
      <c r="BQ199" s="305"/>
      <c r="BR199" s="305"/>
      <c r="BS199" s="305"/>
      <c r="BT199" s="305"/>
      <c r="BU199" s="306"/>
      <c r="BV199" s="304"/>
      <c r="BW199" s="305"/>
      <c r="BX199" s="305"/>
      <c r="BY199" s="305"/>
      <c r="BZ199" s="305"/>
      <c r="CA199" s="305"/>
      <c r="CB199" s="305"/>
      <c r="CC199" s="305"/>
      <c r="CD199" s="306"/>
      <c r="CE199" s="304"/>
      <c r="CF199" s="305"/>
      <c r="CG199" s="305"/>
      <c r="CH199" s="305"/>
      <c r="CI199" s="305"/>
      <c r="CJ199" s="305"/>
      <c r="CK199" s="305"/>
      <c r="CL199" s="305"/>
      <c r="CM199" s="305"/>
      <c r="CN199" s="305"/>
      <c r="CO199" s="305"/>
      <c r="CP199" s="306"/>
      <c r="CQ199" s="304"/>
      <c r="CR199" s="305"/>
      <c r="CS199" s="305"/>
      <c r="CT199" s="305"/>
      <c r="CU199" s="305"/>
      <c r="CV199" s="305"/>
      <c r="CW199" s="305"/>
      <c r="CX199" s="305"/>
      <c r="CY199" s="305"/>
      <c r="CZ199" s="305"/>
      <c r="DA199" s="305"/>
      <c r="DB199" s="305"/>
      <c r="DC199" s="305"/>
      <c r="DD199" s="305"/>
      <c r="DE199" s="305"/>
      <c r="DF199" s="305"/>
      <c r="DG199" s="305"/>
      <c r="DH199" s="305"/>
      <c r="DI199" s="306"/>
      <c r="DJ199" s="304"/>
      <c r="DK199" s="305"/>
      <c r="DL199" s="305"/>
      <c r="DM199" s="305"/>
      <c r="DN199" s="305"/>
      <c r="DO199" s="305"/>
      <c r="DP199" s="305"/>
      <c r="DQ199" s="305"/>
      <c r="DR199" s="305"/>
      <c r="DS199" s="305"/>
      <c r="DT199" s="305"/>
      <c r="DU199" s="306"/>
      <c r="DV199" s="304"/>
      <c r="DW199" s="305"/>
      <c r="DX199" s="305"/>
      <c r="DY199" s="305"/>
      <c r="DZ199" s="305"/>
      <c r="EA199" s="305"/>
      <c r="EB199" s="305"/>
      <c r="EC199" s="305"/>
      <c r="ED199" s="306"/>
      <c r="EF199" s="163"/>
      <c r="EG199" s="326"/>
      <c r="EH199" s="290"/>
      <c r="EI199" s="290"/>
      <c r="EJ199" s="290"/>
      <c r="EK199" s="290"/>
      <c r="EL199" s="290"/>
      <c r="EM199" s="290"/>
      <c r="EN199" s="290"/>
      <c r="EO199" s="290"/>
      <c r="EP199" s="303"/>
    </row>
    <row r="200" spans="1:146" x14ac:dyDescent="0.2">
      <c r="A200" s="304"/>
      <c r="B200" s="305"/>
      <c r="C200" s="305"/>
      <c r="D200" s="305"/>
      <c r="E200" s="305"/>
      <c r="F200" s="305"/>
      <c r="G200" s="305"/>
      <c r="H200" s="305"/>
      <c r="I200" s="305"/>
      <c r="J200" s="305"/>
      <c r="K200" s="305"/>
      <c r="L200" s="305"/>
      <c r="M200" s="305"/>
      <c r="N200" s="305"/>
      <c r="O200" s="305"/>
      <c r="P200" s="305"/>
      <c r="Q200" s="305"/>
      <c r="R200" s="305"/>
      <c r="S200" s="305"/>
      <c r="T200" s="305"/>
      <c r="U200" s="305"/>
      <c r="V200" s="305"/>
      <c r="W200" s="305"/>
      <c r="X200" s="305"/>
      <c r="Y200" s="305"/>
      <c r="Z200" s="305"/>
      <c r="AA200" s="305"/>
      <c r="AB200" s="305"/>
      <c r="AC200" s="306"/>
      <c r="AD200" s="158"/>
      <c r="AE200" s="159"/>
      <c r="AF200" s="159"/>
      <c r="AG200" s="159"/>
      <c r="AH200" s="159"/>
      <c r="AI200" s="159"/>
      <c r="AJ200" s="159"/>
      <c r="AK200" s="159"/>
      <c r="AL200" s="159"/>
      <c r="AM200" s="159"/>
      <c r="AN200" s="159"/>
      <c r="AO200" s="159"/>
      <c r="AP200" s="160"/>
      <c r="AR200" s="304"/>
      <c r="AS200" s="305"/>
      <c r="AT200" s="305"/>
      <c r="AU200" s="305"/>
      <c r="AV200" s="305"/>
      <c r="AW200" s="305"/>
      <c r="AX200" s="305"/>
      <c r="AY200" s="305"/>
      <c r="AZ200" s="305"/>
      <c r="BA200" s="306"/>
      <c r="BB200" s="292" t="s">
        <v>55</v>
      </c>
      <c r="BC200" s="297"/>
      <c r="BD200" s="297"/>
      <c r="BE200" s="297"/>
      <c r="BF200" s="297"/>
      <c r="BG200" s="297"/>
      <c r="BH200" s="297"/>
      <c r="BI200" s="298"/>
      <c r="BJ200" s="350">
        <v>0</v>
      </c>
      <c r="BK200" s="297"/>
      <c r="BL200" s="297"/>
      <c r="BM200" s="297"/>
      <c r="BN200" s="297"/>
      <c r="BO200" s="297"/>
      <c r="BP200" s="297"/>
      <c r="BQ200" s="297"/>
      <c r="BR200" s="297"/>
      <c r="BS200" s="297"/>
      <c r="BT200" s="297"/>
      <c r="BU200" s="298"/>
      <c r="BV200" s="295"/>
      <c r="BW200" s="297"/>
      <c r="BX200" s="297"/>
      <c r="BY200" s="297"/>
      <c r="BZ200" s="297"/>
      <c r="CA200" s="297"/>
      <c r="CB200" s="297"/>
      <c r="CC200" s="297"/>
      <c r="CD200" s="298"/>
      <c r="CE200" s="295"/>
      <c r="CF200" s="297"/>
      <c r="CG200" s="297"/>
      <c r="CH200" s="297"/>
      <c r="CI200" s="297"/>
      <c r="CJ200" s="297"/>
      <c r="CK200" s="297"/>
      <c r="CL200" s="297"/>
      <c r="CM200" s="297"/>
      <c r="CN200" s="297"/>
      <c r="CO200" s="297"/>
      <c r="CP200" s="298"/>
      <c r="CQ200" s="295"/>
      <c r="CR200" s="297"/>
      <c r="CS200" s="297"/>
      <c r="CT200" s="297"/>
      <c r="CU200" s="297"/>
      <c r="CV200" s="297"/>
      <c r="CW200" s="297"/>
      <c r="CX200" s="297"/>
      <c r="CY200" s="297"/>
      <c r="CZ200" s="297"/>
      <c r="DA200" s="297"/>
      <c r="DB200" s="297"/>
      <c r="DC200" s="297"/>
      <c r="DD200" s="297"/>
      <c r="DE200" s="297"/>
      <c r="DF200" s="297"/>
      <c r="DG200" s="297"/>
      <c r="DH200" s="297"/>
      <c r="DI200" s="298"/>
      <c r="DJ200" s="295"/>
      <c r="DK200" s="297"/>
      <c r="DL200" s="297"/>
      <c r="DM200" s="297"/>
      <c r="DN200" s="297"/>
      <c r="DO200" s="297"/>
      <c r="DP200" s="297"/>
      <c r="DQ200" s="297"/>
      <c r="DR200" s="297"/>
      <c r="DS200" s="297"/>
      <c r="DT200" s="297"/>
      <c r="DU200" s="298"/>
      <c r="DV200" s="350">
        <v>0</v>
      </c>
      <c r="DW200" s="297"/>
      <c r="DX200" s="297"/>
      <c r="DY200" s="297"/>
      <c r="DZ200" s="297"/>
      <c r="EA200" s="297"/>
      <c r="EB200" s="297"/>
      <c r="EC200" s="297"/>
      <c r="ED200" s="298"/>
      <c r="EE200" s="164"/>
      <c r="EF200" s="165"/>
      <c r="EG200" s="327"/>
      <c r="EH200" s="305"/>
      <c r="EI200" s="305"/>
      <c r="EJ200" s="305"/>
      <c r="EK200" s="305"/>
      <c r="EL200" s="305"/>
      <c r="EM200" s="305"/>
      <c r="EN200" s="305"/>
      <c r="EO200" s="305"/>
      <c r="EP200" s="306"/>
    </row>
    <row r="201" spans="1:146" x14ac:dyDescent="0.2">
      <c r="A201" s="359" t="s">
        <v>6</v>
      </c>
      <c r="B201" s="290"/>
      <c r="C201" s="290"/>
      <c r="D201" s="290"/>
      <c r="E201" s="290"/>
      <c r="F201" s="290"/>
      <c r="G201" s="290"/>
      <c r="H201" s="290"/>
      <c r="I201" s="360" t="s">
        <v>91</v>
      </c>
      <c r="J201" s="297"/>
      <c r="K201" s="297"/>
      <c r="L201" s="297"/>
      <c r="M201" s="297"/>
      <c r="N201" s="297"/>
      <c r="O201" s="297"/>
      <c r="P201" s="297"/>
      <c r="Q201" s="297"/>
      <c r="R201" s="297"/>
      <c r="S201" s="297"/>
      <c r="T201" s="297"/>
      <c r="U201" s="297"/>
      <c r="V201" s="297"/>
      <c r="W201" s="297"/>
      <c r="X201" s="297"/>
      <c r="Y201" s="297"/>
      <c r="Z201" s="297"/>
      <c r="AA201" s="297"/>
      <c r="AB201" s="297"/>
      <c r="AC201" s="297"/>
      <c r="AD201" s="297"/>
      <c r="AE201" s="297"/>
      <c r="AF201" s="297"/>
      <c r="AG201" s="297"/>
      <c r="AH201" s="297"/>
      <c r="AI201" s="297"/>
      <c r="AJ201" s="297"/>
      <c r="AK201" s="297"/>
      <c r="AL201" s="297"/>
      <c r="AM201" s="297"/>
      <c r="AN201" s="297"/>
      <c r="AO201" s="297"/>
      <c r="AP201" s="297"/>
      <c r="AQ201" s="297"/>
      <c r="AR201" s="297"/>
      <c r="AS201" s="297"/>
      <c r="AT201" s="297"/>
      <c r="AU201" s="297"/>
      <c r="AV201" s="297"/>
      <c r="AW201" s="297"/>
      <c r="AX201" s="297"/>
      <c r="AY201" s="297"/>
      <c r="AZ201" s="297"/>
      <c r="BA201" s="297"/>
      <c r="BB201" s="297"/>
      <c r="BC201" s="297"/>
      <c r="BD201" s="297"/>
      <c r="BE201" s="297"/>
      <c r="BF201" s="298"/>
      <c r="BG201" s="361" t="s">
        <v>6</v>
      </c>
      <c r="BH201" s="297"/>
      <c r="BI201" s="297"/>
      <c r="BJ201" s="297"/>
      <c r="BK201" s="297"/>
      <c r="BL201" s="297"/>
      <c r="BM201" s="297"/>
      <c r="BN201" s="297"/>
      <c r="BO201" s="297"/>
      <c r="BP201" s="297"/>
      <c r="BQ201" s="297"/>
      <c r="BR201" s="297"/>
      <c r="BS201" s="297"/>
      <c r="BT201" s="297"/>
      <c r="BU201" s="297"/>
      <c r="BV201" s="297"/>
      <c r="BW201" s="297"/>
      <c r="BX201" s="297"/>
      <c r="BY201" s="297"/>
      <c r="BZ201" s="297"/>
      <c r="CA201" s="297"/>
      <c r="CB201" s="297"/>
      <c r="CC201" s="297"/>
      <c r="CD201" s="297"/>
      <c r="CE201" s="297"/>
      <c r="CF201" s="297"/>
      <c r="CG201" s="297"/>
      <c r="CH201" s="297"/>
      <c r="CI201" s="297"/>
      <c r="CJ201" s="297"/>
      <c r="CK201" s="297"/>
      <c r="CL201" s="297"/>
      <c r="CM201" s="297"/>
      <c r="CN201" s="297"/>
      <c r="CO201" s="297"/>
      <c r="CP201" s="297"/>
      <c r="CQ201" s="297"/>
      <c r="CR201" s="297"/>
      <c r="CS201" s="297"/>
      <c r="CT201" s="297"/>
      <c r="CU201" s="297"/>
      <c r="CV201" s="297"/>
      <c r="CW201" s="297"/>
      <c r="CX201" s="297"/>
      <c r="CY201" s="297"/>
      <c r="CZ201" s="297"/>
      <c r="DA201" s="297"/>
      <c r="DB201" s="297"/>
      <c r="DC201" s="297"/>
      <c r="DD201" s="297"/>
      <c r="DE201" s="297"/>
      <c r="DF201" s="297"/>
      <c r="DG201" s="297"/>
      <c r="DH201" s="297"/>
      <c r="DI201" s="297"/>
      <c r="DJ201" s="297"/>
      <c r="DK201" s="297"/>
      <c r="DL201" s="297"/>
      <c r="DM201" s="297"/>
      <c r="DN201" s="297"/>
      <c r="DO201" s="297"/>
      <c r="DP201" s="297"/>
      <c r="DQ201" s="297"/>
      <c r="DR201" s="297"/>
      <c r="DS201" s="297"/>
      <c r="DT201" s="297"/>
      <c r="DU201" s="297"/>
      <c r="DV201" s="297"/>
      <c r="DW201" s="297"/>
      <c r="DX201" s="297"/>
      <c r="DY201" s="297"/>
      <c r="DZ201" s="297"/>
      <c r="EA201" s="297"/>
      <c r="EB201" s="297"/>
      <c r="EC201" s="297"/>
      <c r="ED201" s="297"/>
      <c r="EE201" s="297"/>
      <c r="EF201" s="298"/>
      <c r="EG201" s="332" t="s">
        <v>6</v>
      </c>
      <c r="EH201" s="300"/>
      <c r="EI201" s="300"/>
      <c r="EJ201" s="300"/>
      <c r="EK201" s="300"/>
      <c r="EL201" s="300"/>
      <c r="EM201" s="300"/>
      <c r="EN201" s="300"/>
      <c r="EO201" s="300"/>
      <c r="EP201" s="301"/>
    </row>
    <row r="202" spans="1:146" x14ac:dyDescent="0.2">
      <c r="A202" s="302"/>
      <c r="B202" s="290"/>
      <c r="C202" s="290"/>
      <c r="D202" s="290"/>
      <c r="E202" s="290"/>
      <c r="F202" s="290"/>
      <c r="G202" s="290"/>
      <c r="H202" s="290"/>
      <c r="I202" s="299" t="s">
        <v>147</v>
      </c>
      <c r="J202" s="300"/>
      <c r="K202" s="300"/>
      <c r="L202" s="300"/>
      <c r="M202" s="300"/>
      <c r="N202" s="300"/>
      <c r="O202" s="300"/>
      <c r="P202" s="300"/>
      <c r="Q202" s="300"/>
      <c r="R202" s="300"/>
      <c r="S202" s="300"/>
      <c r="T202" s="300"/>
      <c r="U202" s="300"/>
      <c r="V202" s="300"/>
      <c r="W202" s="300"/>
      <c r="X202" s="300"/>
      <c r="Y202" s="300"/>
      <c r="Z202" s="300"/>
      <c r="AA202" s="300"/>
      <c r="AB202" s="300"/>
      <c r="AC202" s="300"/>
      <c r="AD202" s="300"/>
      <c r="AE202" s="300"/>
      <c r="AF202" s="300"/>
      <c r="AG202" s="300"/>
      <c r="AH202" s="300"/>
      <c r="AI202" s="300"/>
      <c r="AJ202" s="300"/>
      <c r="AK202" s="300"/>
      <c r="AL202" s="300"/>
      <c r="AM202" s="300"/>
      <c r="AN202" s="300"/>
      <c r="AO202" s="300"/>
      <c r="AP202" s="300"/>
      <c r="AQ202" s="300"/>
      <c r="AR202" s="300"/>
      <c r="AS202" s="300"/>
      <c r="AT202" s="301"/>
      <c r="AU202" s="299" t="s">
        <v>88</v>
      </c>
      <c r="AV202" s="300"/>
      <c r="AW202" s="300"/>
      <c r="AX202" s="300"/>
      <c r="AY202" s="300"/>
      <c r="AZ202" s="300"/>
      <c r="BA202" s="300"/>
      <c r="BB202" s="300"/>
      <c r="BC202" s="300"/>
      <c r="BD202" s="300"/>
      <c r="BE202" s="300"/>
      <c r="BF202" s="301"/>
      <c r="BG202" s="310" t="s">
        <v>53</v>
      </c>
      <c r="BH202" s="297"/>
      <c r="BI202" s="297"/>
      <c r="BJ202" s="297"/>
      <c r="BK202" s="297"/>
      <c r="BL202" s="298"/>
      <c r="BM202" s="351">
        <v>0</v>
      </c>
      <c r="BN202" s="297"/>
      <c r="BO202" s="297"/>
      <c r="BP202" s="297"/>
      <c r="BQ202" s="297"/>
      <c r="BR202" s="297"/>
      <c r="BS202" s="297"/>
      <c r="BT202" s="297"/>
      <c r="BU202" s="297"/>
      <c r="BV202" s="297"/>
      <c r="BW202" s="298"/>
      <c r="BX202" s="351">
        <v>0</v>
      </c>
      <c r="BY202" s="297"/>
      <c r="BZ202" s="297"/>
      <c r="CA202" s="297"/>
      <c r="CB202" s="297"/>
      <c r="CC202" s="297"/>
      <c r="CD202" s="297"/>
      <c r="CE202" s="297"/>
      <c r="CF202" s="297"/>
      <c r="CG202" s="297"/>
      <c r="CH202" s="298"/>
      <c r="CI202" s="351">
        <v>1</v>
      </c>
      <c r="CJ202" s="297"/>
      <c r="CK202" s="297"/>
      <c r="CL202" s="297"/>
      <c r="CM202" s="297"/>
      <c r="CN202" s="297"/>
      <c r="CO202" s="297"/>
      <c r="CP202" s="297"/>
      <c r="CQ202" s="297"/>
      <c r="CR202" s="297"/>
      <c r="CS202" s="298"/>
      <c r="CT202" s="351">
        <v>0</v>
      </c>
      <c r="CU202" s="297"/>
      <c r="CV202" s="297"/>
      <c r="CW202" s="297"/>
      <c r="CX202" s="297"/>
      <c r="CY202" s="297"/>
      <c r="CZ202" s="297"/>
      <c r="DA202" s="297"/>
      <c r="DB202" s="297"/>
      <c r="DC202" s="297"/>
      <c r="DD202" s="297"/>
      <c r="DE202" s="297"/>
      <c r="DF202" s="297"/>
      <c r="DG202" s="297"/>
      <c r="DH202" s="297"/>
      <c r="DI202" s="297"/>
      <c r="DJ202" s="297"/>
      <c r="DK202" s="298"/>
      <c r="DL202" s="351">
        <v>0</v>
      </c>
      <c r="DM202" s="297"/>
      <c r="DN202" s="297"/>
      <c r="DO202" s="297"/>
      <c r="DP202" s="297"/>
      <c r="DQ202" s="297"/>
      <c r="DR202" s="297"/>
      <c r="DS202" s="297"/>
      <c r="DT202" s="297"/>
      <c r="DU202" s="297"/>
      <c r="DV202" s="297"/>
      <c r="DW202" s="298"/>
      <c r="DX202" s="351">
        <v>1</v>
      </c>
      <c r="DY202" s="297"/>
      <c r="DZ202" s="297"/>
      <c r="EA202" s="297"/>
      <c r="EB202" s="297"/>
      <c r="EC202" s="297"/>
      <c r="ED202" s="297"/>
      <c r="EE202" s="297"/>
      <c r="EF202" s="298"/>
      <c r="EG202" s="326"/>
      <c r="EH202" s="290"/>
      <c r="EI202" s="290"/>
      <c r="EJ202" s="290"/>
      <c r="EK202" s="290"/>
      <c r="EL202" s="290"/>
      <c r="EM202" s="290"/>
      <c r="EN202" s="290"/>
      <c r="EO202" s="290"/>
      <c r="EP202" s="303"/>
    </row>
    <row r="203" spans="1:146" x14ac:dyDescent="0.2">
      <c r="A203" s="302"/>
      <c r="B203" s="290"/>
      <c r="C203" s="290"/>
      <c r="D203" s="290"/>
      <c r="E203" s="290"/>
      <c r="F203" s="290"/>
      <c r="G203" s="290"/>
      <c r="H203" s="290"/>
      <c r="I203" s="302"/>
      <c r="J203" s="290"/>
      <c r="K203" s="290"/>
      <c r="L203" s="290"/>
      <c r="M203" s="290"/>
      <c r="N203" s="290"/>
      <c r="O203" s="290"/>
      <c r="P203" s="290"/>
      <c r="Q203" s="290"/>
      <c r="R203" s="290"/>
      <c r="S203" s="290"/>
      <c r="T203" s="290"/>
      <c r="U203" s="290"/>
      <c r="V203" s="290"/>
      <c r="W203" s="290"/>
      <c r="X203" s="290"/>
      <c r="Y203" s="290"/>
      <c r="Z203" s="290"/>
      <c r="AA203" s="290"/>
      <c r="AB203" s="290"/>
      <c r="AC203" s="290"/>
      <c r="AD203" s="290"/>
      <c r="AE203" s="290"/>
      <c r="AF203" s="290"/>
      <c r="AG203" s="290"/>
      <c r="AH203" s="290"/>
      <c r="AI203" s="290"/>
      <c r="AJ203" s="290"/>
      <c r="AK203" s="290"/>
      <c r="AL203" s="290"/>
      <c r="AM203" s="290"/>
      <c r="AN203" s="290"/>
      <c r="AO203" s="290"/>
      <c r="AP203" s="290"/>
      <c r="AQ203" s="290"/>
      <c r="AR203" s="290"/>
      <c r="AS203" s="290"/>
      <c r="AT203" s="303"/>
      <c r="AU203" s="302"/>
      <c r="AV203" s="290"/>
      <c r="AW203" s="290"/>
      <c r="AX203" s="290"/>
      <c r="AY203" s="290"/>
      <c r="AZ203" s="290"/>
      <c r="BA203" s="290"/>
      <c r="BB203" s="290"/>
      <c r="BC203" s="290"/>
      <c r="BD203" s="290"/>
      <c r="BE203" s="290"/>
      <c r="BF203" s="303"/>
      <c r="BG203" s="308" t="s">
        <v>54</v>
      </c>
      <c r="BH203" s="297"/>
      <c r="BI203" s="297"/>
      <c r="BJ203" s="297"/>
      <c r="BK203" s="297"/>
      <c r="BL203" s="298"/>
      <c r="BM203" s="352">
        <v>0</v>
      </c>
      <c r="BN203" s="297"/>
      <c r="BO203" s="297"/>
      <c r="BP203" s="297"/>
      <c r="BQ203" s="297"/>
      <c r="BR203" s="297"/>
      <c r="BS203" s="297"/>
      <c r="BT203" s="297"/>
      <c r="BU203" s="297"/>
      <c r="BV203" s="297"/>
      <c r="BW203" s="298"/>
      <c r="BX203" s="352">
        <v>0</v>
      </c>
      <c r="BY203" s="297"/>
      <c r="BZ203" s="297"/>
      <c r="CA203" s="297"/>
      <c r="CB203" s="297"/>
      <c r="CC203" s="297"/>
      <c r="CD203" s="297"/>
      <c r="CE203" s="297"/>
      <c r="CF203" s="297"/>
      <c r="CG203" s="297"/>
      <c r="CH203" s="298"/>
      <c r="CI203" s="352">
        <v>1</v>
      </c>
      <c r="CJ203" s="297"/>
      <c r="CK203" s="297"/>
      <c r="CL203" s="297"/>
      <c r="CM203" s="297"/>
      <c r="CN203" s="297"/>
      <c r="CO203" s="297"/>
      <c r="CP203" s="297"/>
      <c r="CQ203" s="297"/>
      <c r="CR203" s="297"/>
      <c r="CS203" s="298"/>
      <c r="CT203" s="352">
        <v>0</v>
      </c>
      <c r="CU203" s="297"/>
      <c r="CV203" s="297"/>
      <c r="CW203" s="297"/>
      <c r="CX203" s="297"/>
      <c r="CY203" s="297"/>
      <c r="CZ203" s="297"/>
      <c r="DA203" s="297"/>
      <c r="DB203" s="297"/>
      <c r="DC203" s="297"/>
      <c r="DD203" s="297"/>
      <c r="DE203" s="297"/>
      <c r="DF203" s="297"/>
      <c r="DG203" s="297"/>
      <c r="DH203" s="297"/>
      <c r="DI203" s="297"/>
      <c r="DJ203" s="297"/>
      <c r="DK203" s="298"/>
      <c r="DL203" s="352">
        <v>0</v>
      </c>
      <c r="DM203" s="297"/>
      <c r="DN203" s="297"/>
      <c r="DO203" s="297"/>
      <c r="DP203" s="297"/>
      <c r="DQ203" s="297"/>
      <c r="DR203" s="297"/>
      <c r="DS203" s="297"/>
      <c r="DT203" s="297"/>
      <c r="DU203" s="297"/>
      <c r="DV203" s="297"/>
      <c r="DW203" s="298"/>
      <c r="DX203" s="352">
        <v>1</v>
      </c>
      <c r="DY203" s="297"/>
      <c r="DZ203" s="297"/>
      <c r="EA203" s="297"/>
      <c r="EB203" s="297"/>
      <c r="EC203" s="297"/>
      <c r="ED203" s="297"/>
      <c r="EE203" s="297"/>
      <c r="EF203" s="298"/>
      <c r="EG203" s="326"/>
      <c r="EH203" s="290"/>
      <c r="EI203" s="290"/>
      <c r="EJ203" s="290"/>
      <c r="EK203" s="290"/>
      <c r="EL203" s="290"/>
      <c r="EM203" s="290"/>
      <c r="EN203" s="290"/>
      <c r="EO203" s="290"/>
      <c r="EP203" s="303"/>
    </row>
    <row r="204" spans="1:146" x14ac:dyDescent="0.2">
      <c r="A204" s="302"/>
      <c r="B204" s="290"/>
      <c r="C204" s="290"/>
      <c r="D204" s="290"/>
      <c r="E204" s="290"/>
      <c r="F204" s="290"/>
      <c r="G204" s="290"/>
      <c r="H204" s="290"/>
      <c r="I204" s="304"/>
      <c r="J204" s="305"/>
      <c r="K204" s="305"/>
      <c r="L204" s="305"/>
      <c r="M204" s="305"/>
      <c r="N204" s="305"/>
      <c r="O204" s="305"/>
      <c r="P204" s="305"/>
      <c r="Q204" s="305"/>
      <c r="R204" s="305"/>
      <c r="S204" s="305"/>
      <c r="T204" s="305"/>
      <c r="U204" s="305"/>
      <c r="V204" s="305"/>
      <c r="W204" s="305"/>
      <c r="X204" s="305"/>
      <c r="Y204" s="305"/>
      <c r="Z204" s="305"/>
      <c r="AA204" s="305"/>
      <c r="AB204" s="305"/>
      <c r="AC204" s="305"/>
      <c r="AD204" s="305"/>
      <c r="AE204" s="305"/>
      <c r="AF204" s="305"/>
      <c r="AG204" s="305"/>
      <c r="AH204" s="305"/>
      <c r="AI204" s="305"/>
      <c r="AJ204" s="305"/>
      <c r="AK204" s="305"/>
      <c r="AL204" s="305"/>
      <c r="AM204" s="305"/>
      <c r="AN204" s="305"/>
      <c r="AO204" s="305"/>
      <c r="AP204" s="305"/>
      <c r="AQ204" s="305"/>
      <c r="AR204" s="305"/>
      <c r="AS204" s="305"/>
      <c r="AT204" s="306"/>
      <c r="AU204" s="304"/>
      <c r="AV204" s="305"/>
      <c r="AW204" s="305"/>
      <c r="AX204" s="305"/>
      <c r="AY204" s="305"/>
      <c r="AZ204" s="305"/>
      <c r="BA204" s="305"/>
      <c r="BB204" s="305"/>
      <c r="BC204" s="305"/>
      <c r="BD204" s="305"/>
      <c r="BE204" s="305"/>
      <c r="BF204" s="306"/>
      <c r="BG204" s="292" t="s">
        <v>55</v>
      </c>
      <c r="BH204" s="297"/>
      <c r="BI204" s="297"/>
      <c r="BJ204" s="297"/>
      <c r="BK204" s="297"/>
      <c r="BL204" s="298"/>
      <c r="BM204" s="350">
        <v>0</v>
      </c>
      <c r="BN204" s="297"/>
      <c r="BO204" s="297"/>
      <c r="BP204" s="297"/>
      <c r="BQ204" s="297"/>
      <c r="BR204" s="297"/>
      <c r="BS204" s="297"/>
      <c r="BT204" s="297"/>
      <c r="BU204" s="297"/>
      <c r="BV204" s="297"/>
      <c r="BW204" s="298"/>
      <c r="BX204" s="295"/>
      <c r="BY204" s="297"/>
      <c r="BZ204" s="297"/>
      <c r="CA204" s="297"/>
      <c r="CB204" s="297"/>
      <c r="CC204" s="297"/>
      <c r="CD204" s="297"/>
      <c r="CE204" s="297"/>
      <c r="CF204" s="297"/>
      <c r="CG204" s="297"/>
      <c r="CH204" s="298"/>
      <c r="CI204" s="295"/>
      <c r="CJ204" s="297"/>
      <c r="CK204" s="297"/>
      <c r="CL204" s="297"/>
      <c r="CM204" s="297"/>
      <c r="CN204" s="297"/>
      <c r="CO204" s="297"/>
      <c r="CP204" s="297"/>
      <c r="CQ204" s="297"/>
      <c r="CR204" s="297"/>
      <c r="CS204" s="298"/>
      <c r="CT204" s="295"/>
      <c r="CU204" s="297"/>
      <c r="CV204" s="297"/>
      <c r="CW204" s="297"/>
      <c r="CX204" s="297"/>
      <c r="CY204" s="297"/>
      <c r="CZ204" s="297"/>
      <c r="DA204" s="297"/>
      <c r="DB204" s="297"/>
      <c r="DC204" s="297"/>
      <c r="DD204" s="297"/>
      <c r="DE204" s="297"/>
      <c r="DF204" s="297"/>
      <c r="DG204" s="297"/>
      <c r="DH204" s="297"/>
      <c r="DI204" s="297"/>
      <c r="DJ204" s="297"/>
      <c r="DK204" s="298"/>
      <c r="DL204" s="295"/>
      <c r="DM204" s="297"/>
      <c r="DN204" s="297"/>
      <c r="DO204" s="297"/>
      <c r="DP204" s="297"/>
      <c r="DQ204" s="297"/>
      <c r="DR204" s="297"/>
      <c r="DS204" s="297"/>
      <c r="DT204" s="297"/>
      <c r="DU204" s="297"/>
      <c r="DV204" s="297"/>
      <c r="DW204" s="298"/>
      <c r="DX204" s="350">
        <v>0</v>
      </c>
      <c r="DY204" s="297"/>
      <c r="DZ204" s="297"/>
      <c r="EA204" s="297"/>
      <c r="EB204" s="297"/>
      <c r="EC204" s="297"/>
      <c r="ED204" s="297"/>
      <c r="EE204" s="297"/>
      <c r="EF204" s="298"/>
      <c r="EG204" s="327"/>
      <c r="EH204" s="305"/>
      <c r="EI204" s="305"/>
      <c r="EJ204" s="305"/>
      <c r="EK204" s="305"/>
      <c r="EL204" s="305"/>
      <c r="EM204" s="305"/>
      <c r="EN204" s="305"/>
      <c r="EO204" s="305"/>
      <c r="EP204" s="306"/>
    </row>
    <row r="205" spans="1:146" ht="18" customHeight="1" x14ac:dyDescent="0.2">
      <c r="A205" s="299" t="s">
        <v>148</v>
      </c>
      <c r="B205" s="300"/>
      <c r="C205" s="300"/>
      <c r="D205" s="300"/>
      <c r="E205" s="300"/>
      <c r="F205" s="300"/>
      <c r="G205" s="300"/>
      <c r="H205" s="300"/>
      <c r="I205" s="300"/>
      <c r="J205" s="300"/>
      <c r="K205" s="300"/>
      <c r="L205" s="300"/>
      <c r="M205" s="300"/>
      <c r="N205" s="300"/>
      <c r="O205" s="300"/>
      <c r="P205" s="300"/>
      <c r="Q205" s="300"/>
      <c r="R205" s="300"/>
      <c r="S205" s="300"/>
      <c r="T205" s="300"/>
      <c r="U205" s="300"/>
      <c r="V205" s="300"/>
      <c r="W205" s="300"/>
      <c r="X205" s="300"/>
      <c r="Y205" s="300"/>
      <c r="Z205" s="300"/>
      <c r="AA205" s="300"/>
      <c r="AB205" s="300"/>
      <c r="AC205" s="301"/>
      <c r="AD205" s="353"/>
      <c r="AE205" s="354"/>
      <c r="AF205" s="354"/>
      <c r="AG205" s="354"/>
      <c r="AH205" s="354"/>
      <c r="AI205" s="354"/>
      <c r="AJ205" s="354"/>
      <c r="AK205" s="354"/>
      <c r="AL205" s="354"/>
      <c r="AM205" s="354"/>
      <c r="AN205" s="354"/>
      <c r="AO205" s="354"/>
      <c r="AP205" s="355"/>
      <c r="AR205" s="358" t="s">
        <v>97</v>
      </c>
      <c r="AS205" s="300"/>
      <c r="AT205" s="300"/>
      <c r="AU205" s="300"/>
      <c r="AV205" s="300"/>
      <c r="AW205" s="300"/>
      <c r="AX205" s="300"/>
      <c r="AY205" s="300"/>
      <c r="AZ205" s="300"/>
      <c r="BA205" s="301"/>
      <c r="BB205" s="310" t="s">
        <v>53</v>
      </c>
      <c r="BC205" s="297"/>
      <c r="BD205" s="297"/>
      <c r="BE205" s="297"/>
      <c r="BF205" s="297"/>
      <c r="BG205" s="297"/>
      <c r="BH205" s="297"/>
      <c r="BI205" s="298"/>
      <c r="BJ205" s="351">
        <v>0</v>
      </c>
      <c r="BK205" s="297"/>
      <c r="BL205" s="297"/>
      <c r="BM205" s="297"/>
      <c r="BN205" s="297"/>
      <c r="BO205" s="297"/>
      <c r="BP205" s="297"/>
      <c r="BQ205" s="297"/>
      <c r="BR205" s="297"/>
      <c r="BS205" s="297"/>
      <c r="BT205" s="297"/>
      <c r="BU205" s="298"/>
      <c r="BV205" s="351">
        <v>0</v>
      </c>
      <c r="BW205" s="297"/>
      <c r="BX205" s="297"/>
      <c r="BY205" s="297"/>
      <c r="BZ205" s="297"/>
      <c r="CA205" s="297"/>
      <c r="CB205" s="297"/>
      <c r="CC205" s="297"/>
      <c r="CD205" s="298"/>
      <c r="CE205" s="351">
        <v>0</v>
      </c>
      <c r="CF205" s="297"/>
      <c r="CG205" s="297"/>
      <c r="CH205" s="297"/>
      <c r="CI205" s="297"/>
      <c r="CJ205" s="297"/>
      <c r="CK205" s="297"/>
      <c r="CL205" s="297"/>
      <c r="CM205" s="297"/>
      <c r="CN205" s="297"/>
      <c r="CO205" s="297"/>
      <c r="CP205" s="298"/>
      <c r="CQ205" s="351">
        <v>0</v>
      </c>
      <c r="CR205" s="297"/>
      <c r="CS205" s="297"/>
      <c r="CT205" s="297"/>
      <c r="CU205" s="297"/>
      <c r="CV205" s="297"/>
      <c r="CW205" s="297"/>
      <c r="CX205" s="297"/>
      <c r="CY205" s="297"/>
      <c r="CZ205" s="297"/>
      <c r="DA205" s="297"/>
      <c r="DB205" s="297"/>
      <c r="DC205" s="297"/>
      <c r="DD205" s="297"/>
      <c r="DE205" s="297"/>
      <c r="DF205" s="297"/>
      <c r="DG205" s="297"/>
      <c r="DH205" s="297"/>
      <c r="DI205" s="298"/>
      <c r="DJ205" s="351">
        <v>1</v>
      </c>
      <c r="DK205" s="297"/>
      <c r="DL205" s="297"/>
      <c r="DM205" s="297"/>
      <c r="DN205" s="297"/>
      <c r="DO205" s="297"/>
      <c r="DP205" s="297"/>
      <c r="DQ205" s="297"/>
      <c r="DR205" s="297"/>
      <c r="DS205" s="297"/>
      <c r="DT205" s="297"/>
      <c r="DU205" s="298"/>
      <c r="DV205" s="351">
        <v>1</v>
      </c>
      <c r="DW205" s="297"/>
      <c r="DX205" s="297"/>
      <c r="DY205" s="297"/>
      <c r="DZ205" s="297"/>
      <c r="EA205" s="297"/>
      <c r="EB205" s="297"/>
      <c r="EC205" s="297"/>
      <c r="ED205" s="298"/>
      <c r="EE205" s="161"/>
      <c r="EF205" s="162"/>
      <c r="EG205" s="332" t="s">
        <v>109</v>
      </c>
      <c r="EH205" s="300"/>
      <c r="EI205" s="300"/>
      <c r="EJ205" s="300"/>
      <c r="EK205" s="300"/>
      <c r="EL205" s="300"/>
      <c r="EM205" s="300"/>
      <c r="EN205" s="300"/>
      <c r="EO205" s="300"/>
      <c r="EP205" s="301"/>
    </row>
    <row r="206" spans="1:146" ht="14.5" customHeight="1" x14ac:dyDescent="0.2">
      <c r="A206" s="302"/>
      <c r="B206" s="290"/>
      <c r="C206" s="290"/>
      <c r="D206" s="290"/>
      <c r="E206" s="290"/>
      <c r="F206" s="290"/>
      <c r="G206" s="290"/>
      <c r="H206" s="290"/>
      <c r="I206" s="290"/>
      <c r="J206" s="290"/>
      <c r="K206" s="290"/>
      <c r="L206" s="290"/>
      <c r="M206" s="290"/>
      <c r="N206" s="290"/>
      <c r="O206" s="290"/>
      <c r="P206" s="290"/>
      <c r="Q206" s="290"/>
      <c r="R206" s="290"/>
      <c r="S206" s="290"/>
      <c r="T206" s="290"/>
      <c r="U206" s="290"/>
      <c r="V206" s="290"/>
      <c r="W206" s="290"/>
      <c r="X206" s="290"/>
      <c r="Y206" s="290"/>
      <c r="Z206" s="290"/>
      <c r="AA206" s="290"/>
      <c r="AB206" s="290"/>
      <c r="AC206" s="303"/>
      <c r="AD206" s="356"/>
      <c r="AE206" s="305"/>
      <c r="AF206" s="305"/>
      <c r="AG206" s="305"/>
      <c r="AH206" s="305"/>
      <c r="AI206" s="305"/>
      <c r="AJ206" s="305"/>
      <c r="AK206" s="305"/>
      <c r="AL206" s="305"/>
      <c r="AM206" s="305"/>
      <c r="AN206" s="305"/>
      <c r="AO206" s="305"/>
      <c r="AP206" s="357"/>
      <c r="AR206" s="302"/>
      <c r="AS206" s="290"/>
      <c r="AT206" s="290"/>
      <c r="AU206" s="290"/>
      <c r="AV206" s="290"/>
      <c r="AW206" s="290"/>
      <c r="AX206" s="290"/>
      <c r="AY206" s="290"/>
      <c r="AZ206" s="290"/>
      <c r="BA206" s="303"/>
      <c r="BB206" s="308" t="s">
        <v>54</v>
      </c>
      <c r="BC206" s="300"/>
      <c r="BD206" s="300"/>
      <c r="BE206" s="300"/>
      <c r="BF206" s="300"/>
      <c r="BG206" s="300"/>
      <c r="BH206" s="300"/>
      <c r="BI206" s="301"/>
      <c r="BJ206" s="352">
        <v>0</v>
      </c>
      <c r="BK206" s="300"/>
      <c r="BL206" s="300"/>
      <c r="BM206" s="300"/>
      <c r="BN206" s="300"/>
      <c r="BO206" s="300"/>
      <c r="BP206" s="300"/>
      <c r="BQ206" s="300"/>
      <c r="BR206" s="300"/>
      <c r="BS206" s="300"/>
      <c r="BT206" s="300"/>
      <c r="BU206" s="301"/>
      <c r="BV206" s="352">
        <v>0</v>
      </c>
      <c r="BW206" s="300"/>
      <c r="BX206" s="300"/>
      <c r="BY206" s="300"/>
      <c r="BZ206" s="300"/>
      <c r="CA206" s="300"/>
      <c r="CB206" s="300"/>
      <c r="CC206" s="300"/>
      <c r="CD206" s="301"/>
      <c r="CE206" s="352">
        <v>0</v>
      </c>
      <c r="CF206" s="300"/>
      <c r="CG206" s="300"/>
      <c r="CH206" s="300"/>
      <c r="CI206" s="300"/>
      <c r="CJ206" s="300"/>
      <c r="CK206" s="300"/>
      <c r="CL206" s="300"/>
      <c r="CM206" s="300"/>
      <c r="CN206" s="300"/>
      <c r="CO206" s="300"/>
      <c r="CP206" s="301"/>
      <c r="CQ206" s="352">
        <v>0</v>
      </c>
      <c r="CR206" s="300"/>
      <c r="CS206" s="300"/>
      <c r="CT206" s="300"/>
      <c r="CU206" s="300"/>
      <c r="CV206" s="300"/>
      <c r="CW206" s="300"/>
      <c r="CX206" s="300"/>
      <c r="CY206" s="300"/>
      <c r="CZ206" s="300"/>
      <c r="DA206" s="300"/>
      <c r="DB206" s="300"/>
      <c r="DC206" s="300"/>
      <c r="DD206" s="300"/>
      <c r="DE206" s="300"/>
      <c r="DF206" s="300"/>
      <c r="DG206" s="300"/>
      <c r="DH206" s="300"/>
      <c r="DI206" s="301"/>
      <c r="DJ206" s="352">
        <v>1</v>
      </c>
      <c r="DK206" s="300"/>
      <c r="DL206" s="300"/>
      <c r="DM206" s="300"/>
      <c r="DN206" s="300"/>
      <c r="DO206" s="300"/>
      <c r="DP206" s="300"/>
      <c r="DQ206" s="300"/>
      <c r="DR206" s="300"/>
      <c r="DS206" s="300"/>
      <c r="DT206" s="300"/>
      <c r="DU206" s="301"/>
      <c r="DV206" s="352">
        <v>1</v>
      </c>
      <c r="DW206" s="300"/>
      <c r="DX206" s="300"/>
      <c r="DY206" s="300"/>
      <c r="DZ206" s="300"/>
      <c r="EA206" s="300"/>
      <c r="EB206" s="300"/>
      <c r="EC206" s="300"/>
      <c r="ED206" s="301"/>
      <c r="EF206" s="163"/>
      <c r="EG206" s="326"/>
      <c r="EH206" s="290"/>
      <c r="EI206" s="290"/>
      <c r="EJ206" s="290"/>
      <c r="EK206" s="290"/>
      <c r="EL206" s="290"/>
      <c r="EM206" s="290"/>
      <c r="EN206" s="290"/>
      <c r="EO206" s="290"/>
      <c r="EP206" s="303"/>
    </row>
    <row r="207" spans="1:146" x14ac:dyDescent="0.2">
      <c r="A207" s="302"/>
      <c r="B207" s="290"/>
      <c r="C207" s="290"/>
      <c r="D207" s="290"/>
      <c r="E207" s="290"/>
      <c r="F207" s="290"/>
      <c r="G207" s="290"/>
      <c r="H207" s="290"/>
      <c r="I207" s="290"/>
      <c r="J207" s="290"/>
      <c r="K207" s="290"/>
      <c r="L207" s="290"/>
      <c r="M207" s="290"/>
      <c r="N207" s="290"/>
      <c r="O207" s="290"/>
      <c r="P207" s="290"/>
      <c r="Q207" s="290"/>
      <c r="R207" s="290"/>
      <c r="S207" s="290"/>
      <c r="T207" s="290"/>
      <c r="U207" s="290"/>
      <c r="V207" s="290"/>
      <c r="W207" s="290"/>
      <c r="X207" s="290"/>
      <c r="Y207" s="290"/>
      <c r="Z207" s="290"/>
      <c r="AA207" s="290"/>
      <c r="AB207" s="290"/>
      <c r="AC207" s="303"/>
      <c r="AD207" s="156"/>
      <c r="AP207" s="157"/>
      <c r="AR207" s="302"/>
      <c r="AS207" s="290"/>
      <c r="AT207" s="290"/>
      <c r="AU207" s="290"/>
      <c r="AV207" s="290"/>
      <c r="AW207" s="290"/>
      <c r="AX207" s="290"/>
      <c r="AY207" s="290"/>
      <c r="AZ207" s="290"/>
      <c r="BA207" s="303"/>
      <c r="BB207" s="304"/>
      <c r="BC207" s="305"/>
      <c r="BD207" s="305"/>
      <c r="BE207" s="305"/>
      <c r="BF207" s="305"/>
      <c r="BG207" s="305"/>
      <c r="BH207" s="305"/>
      <c r="BI207" s="306"/>
      <c r="BJ207" s="304"/>
      <c r="BK207" s="305"/>
      <c r="BL207" s="305"/>
      <c r="BM207" s="305"/>
      <c r="BN207" s="305"/>
      <c r="BO207" s="305"/>
      <c r="BP207" s="305"/>
      <c r="BQ207" s="305"/>
      <c r="BR207" s="305"/>
      <c r="BS207" s="305"/>
      <c r="BT207" s="305"/>
      <c r="BU207" s="306"/>
      <c r="BV207" s="304"/>
      <c r="BW207" s="305"/>
      <c r="BX207" s="305"/>
      <c r="BY207" s="305"/>
      <c r="BZ207" s="305"/>
      <c r="CA207" s="305"/>
      <c r="CB207" s="305"/>
      <c r="CC207" s="305"/>
      <c r="CD207" s="306"/>
      <c r="CE207" s="304"/>
      <c r="CF207" s="305"/>
      <c r="CG207" s="305"/>
      <c r="CH207" s="305"/>
      <c r="CI207" s="305"/>
      <c r="CJ207" s="305"/>
      <c r="CK207" s="305"/>
      <c r="CL207" s="305"/>
      <c r="CM207" s="305"/>
      <c r="CN207" s="305"/>
      <c r="CO207" s="305"/>
      <c r="CP207" s="306"/>
      <c r="CQ207" s="304"/>
      <c r="CR207" s="305"/>
      <c r="CS207" s="305"/>
      <c r="CT207" s="305"/>
      <c r="CU207" s="305"/>
      <c r="CV207" s="305"/>
      <c r="CW207" s="305"/>
      <c r="CX207" s="305"/>
      <c r="CY207" s="305"/>
      <c r="CZ207" s="305"/>
      <c r="DA207" s="305"/>
      <c r="DB207" s="305"/>
      <c r="DC207" s="305"/>
      <c r="DD207" s="305"/>
      <c r="DE207" s="305"/>
      <c r="DF207" s="305"/>
      <c r="DG207" s="305"/>
      <c r="DH207" s="305"/>
      <c r="DI207" s="306"/>
      <c r="DJ207" s="304"/>
      <c r="DK207" s="305"/>
      <c r="DL207" s="305"/>
      <c r="DM207" s="305"/>
      <c r="DN207" s="305"/>
      <c r="DO207" s="305"/>
      <c r="DP207" s="305"/>
      <c r="DQ207" s="305"/>
      <c r="DR207" s="305"/>
      <c r="DS207" s="305"/>
      <c r="DT207" s="305"/>
      <c r="DU207" s="306"/>
      <c r="DV207" s="304"/>
      <c r="DW207" s="305"/>
      <c r="DX207" s="305"/>
      <c r="DY207" s="305"/>
      <c r="DZ207" s="305"/>
      <c r="EA207" s="305"/>
      <c r="EB207" s="305"/>
      <c r="EC207" s="305"/>
      <c r="ED207" s="306"/>
      <c r="EF207" s="163"/>
      <c r="EG207" s="326"/>
      <c r="EH207" s="290"/>
      <c r="EI207" s="290"/>
      <c r="EJ207" s="290"/>
      <c r="EK207" s="290"/>
      <c r="EL207" s="290"/>
      <c r="EM207" s="290"/>
      <c r="EN207" s="290"/>
      <c r="EO207" s="290"/>
      <c r="EP207" s="303"/>
    </row>
    <row r="208" spans="1:146" x14ac:dyDescent="0.2">
      <c r="A208" s="304"/>
      <c r="B208" s="305"/>
      <c r="C208" s="305"/>
      <c r="D208" s="305"/>
      <c r="E208" s="305"/>
      <c r="F208" s="305"/>
      <c r="G208" s="305"/>
      <c r="H208" s="305"/>
      <c r="I208" s="305"/>
      <c r="J208" s="305"/>
      <c r="K208" s="305"/>
      <c r="L208" s="305"/>
      <c r="M208" s="305"/>
      <c r="N208" s="305"/>
      <c r="O208" s="305"/>
      <c r="P208" s="305"/>
      <c r="Q208" s="305"/>
      <c r="R208" s="305"/>
      <c r="S208" s="305"/>
      <c r="T208" s="305"/>
      <c r="U208" s="305"/>
      <c r="V208" s="305"/>
      <c r="W208" s="305"/>
      <c r="X208" s="305"/>
      <c r="Y208" s="305"/>
      <c r="Z208" s="305"/>
      <c r="AA208" s="305"/>
      <c r="AB208" s="305"/>
      <c r="AC208" s="306"/>
      <c r="AD208" s="158"/>
      <c r="AE208" s="159"/>
      <c r="AF208" s="159"/>
      <c r="AG208" s="159"/>
      <c r="AH208" s="159"/>
      <c r="AI208" s="159"/>
      <c r="AJ208" s="159"/>
      <c r="AK208" s="159"/>
      <c r="AL208" s="159"/>
      <c r="AM208" s="159"/>
      <c r="AN208" s="159"/>
      <c r="AO208" s="159"/>
      <c r="AP208" s="160"/>
      <c r="AR208" s="304"/>
      <c r="AS208" s="305"/>
      <c r="AT208" s="305"/>
      <c r="AU208" s="305"/>
      <c r="AV208" s="305"/>
      <c r="AW208" s="305"/>
      <c r="AX208" s="305"/>
      <c r="AY208" s="305"/>
      <c r="AZ208" s="305"/>
      <c r="BA208" s="306"/>
      <c r="BB208" s="292" t="s">
        <v>55</v>
      </c>
      <c r="BC208" s="297"/>
      <c r="BD208" s="297"/>
      <c r="BE208" s="297"/>
      <c r="BF208" s="297"/>
      <c r="BG208" s="297"/>
      <c r="BH208" s="297"/>
      <c r="BI208" s="298"/>
      <c r="BJ208" s="350">
        <v>0</v>
      </c>
      <c r="BK208" s="297"/>
      <c r="BL208" s="297"/>
      <c r="BM208" s="297"/>
      <c r="BN208" s="297"/>
      <c r="BO208" s="297"/>
      <c r="BP208" s="297"/>
      <c r="BQ208" s="297"/>
      <c r="BR208" s="297"/>
      <c r="BS208" s="297"/>
      <c r="BT208" s="297"/>
      <c r="BU208" s="298"/>
      <c r="BV208" s="295"/>
      <c r="BW208" s="297"/>
      <c r="BX208" s="297"/>
      <c r="BY208" s="297"/>
      <c r="BZ208" s="297"/>
      <c r="CA208" s="297"/>
      <c r="CB208" s="297"/>
      <c r="CC208" s="297"/>
      <c r="CD208" s="298"/>
      <c r="CE208" s="295"/>
      <c r="CF208" s="297"/>
      <c r="CG208" s="297"/>
      <c r="CH208" s="297"/>
      <c r="CI208" s="297"/>
      <c r="CJ208" s="297"/>
      <c r="CK208" s="297"/>
      <c r="CL208" s="297"/>
      <c r="CM208" s="297"/>
      <c r="CN208" s="297"/>
      <c r="CO208" s="297"/>
      <c r="CP208" s="298"/>
      <c r="CQ208" s="295"/>
      <c r="CR208" s="297"/>
      <c r="CS208" s="297"/>
      <c r="CT208" s="297"/>
      <c r="CU208" s="297"/>
      <c r="CV208" s="297"/>
      <c r="CW208" s="297"/>
      <c r="CX208" s="297"/>
      <c r="CY208" s="297"/>
      <c r="CZ208" s="297"/>
      <c r="DA208" s="297"/>
      <c r="DB208" s="297"/>
      <c r="DC208" s="297"/>
      <c r="DD208" s="297"/>
      <c r="DE208" s="297"/>
      <c r="DF208" s="297"/>
      <c r="DG208" s="297"/>
      <c r="DH208" s="297"/>
      <c r="DI208" s="298"/>
      <c r="DJ208" s="295"/>
      <c r="DK208" s="297"/>
      <c r="DL208" s="297"/>
      <c r="DM208" s="297"/>
      <c r="DN208" s="297"/>
      <c r="DO208" s="297"/>
      <c r="DP208" s="297"/>
      <c r="DQ208" s="297"/>
      <c r="DR208" s="297"/>
      <c r="DS208" s="297"/>
      <c r="DT208" s="297"/>
      <c r="DU208" s="298"/>
      <c r="DV208" s="350">
        <v>0</v>
      </c>
      <c r="DW208" s="297"/>
      <c r="DX208" s="297"/>
      <c r="DY208" s="297"/>
      <c r="DZ208" s="297"/>
      <c r="EA208" s="297"/>
      <c r="EB208" s="297"/>
      <c r="EC208" s="297"/>
      <c r="ED208" s="298"/>
      <c r="EE208" s="164"/>
      <c r="EF208" s="165"/>
      <c r="EG208" s="327"/>
      <c r="EH208" s="305"/>
      <c r="EI208" s="305"/>
      <c r="EJ208" s="305"/>
      <c r="EK208" s="305"/>
      <c r="EL208" s="305"/>
      <c r="EM208" s="305"/>
      <c r="EN208" s="305"/>
      <c r="EO208" s="305"/>
      <c r="EP208" s="306"/>
    </row>
    <row r="209" spans="1:146" x14ac:dyDescent="0.2">
      <c r="A209" s="359" t="s">
        <v>6</v>
      </c>
      <c r="B209" s="290"/>
      <c r="C209" s="290"/>
      <c r="D209" s="290"/>
      <c r="E209" s="290"/>
      <c r="F209" s="290"/>
      <c r="G209" s="290"/>
      <c r="H209" s="290"/>
      <c r="I209" s="360" t="s">
        <v>91</v>
      </c>
      <c r="J209" s="297"/>
      <c r="K209" s="297"/>
      <c r="L209" s="297"/>
      <c r="M209" s="297"/>
      <c r="N209" s="297"/>
      <c r="O209" s="297"/>
      <c r="P209" s="297"/>
      <c r="Q209" s="297"/>
      <c r="R209" s="297"/>
      <c r="S209" s="297"/>
      <c r="T209" s="297"/>
      <c r="U209" s="297"/>
      <c r="V209" s="297"/>
      <c r="W209" s="297"/>
      <c r="X209" s="297"/>
      <c r="Y209" s="297"/>
      <c r="Z209" s="297"/>
      <c r="AA209" s="297"/>
      <c r="AB209" s="297"/>
      <c r="AC209" s="297"/>
      <c r="AD209" s="297"/>
      <c r="AE209" s="297"/>
      <c r="AF209" s="297"/>
      <c r="AG209" s="297"/>
      <c r="AH209" s="297"/>
      <c r="AI209" s="297"/>
      <c r="AJ209" s="297"/>
      <c r="AK209" s="297"/>
      <c r="AL209" s="297"/>
      <c r="AM209" s="297"/>
      <c r="AN209" s="297"/>
      <c r="AO209" s="297"/>
      <c r="AP209" s="297"/>
      <c r="AQ209" s="297"/>
      <c r="AR209" s="297"/>
      <c r="AS209" s="297"/>
      <c r="AT209" s="297"/>
      <c r="AU209" s="297"/>
      <c r="AV209" s="297"/>
      <c r="AW209" s="297"/>
      <c r="AX209" s="297"/>
      <c r="AY209" s="297"/>
      <c r="AZ209" s="297"/>
      <c r="BA209" s="297"/>
      <c r="BB209" s="297"/>
      <c r="BC209" s="297"/>
      <c r="BD209" s="297"/>
      <c r="BE209" s="297"/>
      <c r="BF209" s="298"/>
      <c r="BG209" s="361" t="s">
        <v>6</v>
      </c>
      <c r="BH209" s="297"/>
      <c r="BI209" s="297"/>
      <c r="BJ209" s="297"/>
      <c r="BK209" s="297"/>
      <c r="BL209" s="297"/>
      <c r="BM209" s="297"/>
      <c r="BN209" s="297"/>
      <c r="BO209" s="297"/>
      <c r="BP209" s="297"/>
      <c r="BQ209" s="297"/>
      <c r="BR209" s="297"/>
      <c r="BS209" s="297"/>
      <c r="BT209" s="297"/>
      <c r="BU209" s="297"/>
      <c r="BV209" s="297"/>
      <c r="BW209" s="297"/>
      <c r="BX209" s="297"/>
      <c r="BY209" s="297"/>
      <c r="BZ209" s="297"/>
      <c r="CA209" s="297"/>
      <c r="CB209" s="297"/>
      <c r="CC209" s="297"/>
      <c r="CD209" s="297"/>
      <c r="CE209" s="297"/>
      <c r="CF209" s="297"/>
      <c r="CG209" s="297"/>
      <c r="CH209" s="297"/>
      <c r="CI209" s="297"/>
      <c r="CJ209" s="297"/>
      <c r="CK209" s="297"/>
      <c r="CL209" s="297"/>
      <c r="CM209" s="297"/>
      <c r="CN209" s="297"/>
      <c r="CO209" s="297"/>
      <c r="CP209" s="297"/>
      <c r="CQ209" s="297"/>
      <c r="CR209" s="297"/>
      <c r="CS209" s="297"/>
      <c r="CT209" s="297"/>
      <c r="CU209" s="297"/>
      <c r="CV209" s="297"/>
      <c r="CW209" s="297"/>
      <c r="CX209" s="297"/>
      <c r="CY209" s="297"/>
      <c r="CZ209" s="297"/>
      <c r="DA209" s="297"/>
      <c r="DB209" s="297"/>
      <c r="DC209" s="297"/>
      <c r="DD209" s="297"/>
      <c r="DE209" s="297"/>
      <c r="DF209" s="297"/>
      <c r="DG209" s="297"/>
      <c r="DH209" s="297"/>
      <c r="DI209" s="297"/>
      <c r="DJ209" s="297"/>
      <c r="DK209" s="297"/>
      <c r="DL209" s="297"/>
      <c r="DM209" s="297"/>
      <c r="DN209" s="297"/>
      <c r="DO209" s="297"/>
      <c r="DP209" s="297"/>
      <c r="DQ209" s="297"/>
      <c r="DR209" s="297"/>
      <c r="DS209" s="297"/>
      <c r="DT209" s="297"/>
      <c r="DU209" s="297"/>
      <c r="DV209" s="297"/>
      <c r="DW209" s="297"/>
      <c r="DX209" s="297"/>
      <c r="DY209" s="297"/>
      <c r="DZ209" s="297"/>
      <c r="EA209" s="297"/>
      <c r="EB209" s="297"/>
      <c r="EC209" s="297"/>
      <c r="ED209" s="297"/>
      <c r="EE209" s="297"/>
      <c r="EF209" s="298"/>
      <c r="EG209" s="332" t="s">
        <v>6</v>
      </c>
      <c r="EH209" s="300"/>
      <c r="EI209" s="300"/>
      <c r="EJ209" s="300"/>
      <c r="EK209" s="300"/>
      <c r="EL209" s="300"/>
      <c r="EM209" s="300"/>
      <c r="EN209" s="300"/>
      <c r="EO209" s="300"/>
      <c r="EP209" s="301"/>
    </row>
    <row r="210" spans="1:146" x14ac:dyDescent="0.2">
      <c r="A210" s="302"/>
      <c r="B210" s="290"/>
      <c r="C210" s="290"/>
      <c r="D210" s="290"/>
      <c r="E210" s="290"/>
      <c r="F210" s="290"/>
      <c r="G210" s="290"/>
      <c r="H210" s="290"/>
      <c r="I210" s="299" t="s">
        <v>149</v>
      </c>
      <c r="J210" s="300"/>
      <c r="K210" s="300"/>
      <c r="L210" s="300"/>
      <c r="M210" s="300"/>
      <c r="N210" s="300"/>
      <c r="O210" s="300"/>
      <c r="P210" s="300"/>
      <c r="Q210" s="300"/>
      <c r="R210" s="300"/>
      <c r="S210" s="300"/>
      <c r="T210" s="300"/>
      <c r="U210" s="300"/>
      <c r="V210" s="300"/>
      <c r="W210" s="300"/>
      <c r="X210" s="300"/>
      <c r="Y210" s="300"/>
      <c r="Z210" s="300"/>
      <c r="AA210" s="300"/>
      <c r="AB210" s="300"/>
      <c r="AC210" s="300"/>
      <c r="AD210" s="300"/>
      <c r="AE210" s="300"/>
      <c r="AF210" s="300"/>
      <c r="AG210" s="300"/>
      <c r="AH210" s="300"/>
      <c r="AI210" s="300"/>
      <c r="AJ210" s="300"/>
      <c r="AK210" s="300"/>
      <c r="AL210" s="300"/>
      <c r="AM210" s="300"/>
      <c r="AN210" s="300"/>
      <c r="AO210" s="300"/>
      <c r="AP210" s="300"/>
      <c r="AQ210" s="300"/>
      <c r="AR210" s="300"/>
      <c r="AS210" s="300"/>
      <c r="AT210" s="301"/>
      <c r="AU210" s="299" t="s">
        <v>88</v>
      </c>
      <c r="AV210" s="300"/>
      <c r="AW210" s="300"/>
      <c r="AX210" s="300"/>
      <c r="AY210" s="300"/>
      <c r="AZ210" s="300"/>
      <c r="BA210" s="300"/>
      <c r="BB210" s="300"/>
      <c r="BC210" s="300"/>
      <c r="BD210" s="300"/>
      <c r="BE210" s="300"/>
      <c r="BF210" s="301"/>
      <c r="BG210" s="310" t="s">
        <v>53</v>
      </c>
      <c r="BH210" s="297"/>
      <c r="BI210" s="297"/>
      <c r="BJ210" s="297"/>
      <c r="BK210" s="297"/>
      <c r="BL210" s="298"/>
      <c r="BM210" s="351">
        <v>0</v>
      </c>
      <c r="BN210" s="297"/>
      <c r="BO210" s="297"/>
      <c r="BP210" s="297"/>
      <c r="BQ210" s="297"/>
      <c r="BR210" s="297"/>
      <c r="BS210" s="297"/>
      <c r="BT210" s="297"/>
      <c r="BU210" s="297"/>
      <c r="BV210" s="297"/>
      <c r="BW210" s="298"/>
      <c r="BX210" s="351">
        <v>0</v>
      </c>
      <c r="BY210" s="297"/>
      <c r="BZ210" s="297"/>
      <c r="CA210" s="297"/>
      <c r="CB210" s="297"/>
      <c r="CC210" s="297"/>
      <c r="CD210" s="297"/>
      <c r="CE210" s="297"/>
      <c r="CF210" s="297"/>
      <c r="CG210" s="297"/>
      <c r="CH210" s="298"/>
      <c r="CI210" s="351">
        <v>1</v>
      </c>
      <c r="CJ210" s="297"/>
      <c r="CK210" s="297"/>
      <c r="CL210" s="297"/>
      <c r="CM210" s="297"/>
      <c r="CN210" s="297"/>
      <c r="CO210" s="297"/>
      <c r="CP210" s="297"/>
      <c r="CQ210" s="297"/>
      <c r="CR210" s="297"/>
      <c r="CS210" s="298"/>
      <c r="CT210" s="351">
        <v>0</v>
      </c>
      <c r="CU210" s="297"/>
      <c r="CV210" s="297"/>
      <c r="CW210" s="297"/>
      <c r="CX210" s="297"/>
      <c r="CY210" s="297"/>
      <c r="CZ210" s="297"/>
      <c r="DA210" s="297"/>
      <c r="DB210" s="297"/>
      <c r="DC210" s="297"/>
      <c r="DD210" s="297"/>
      <c r="DE210" s="297"/>
      <c r="DF210" s="297"/>
      <c r="DG210" s="297"/>
      <c r="DH210" s="297"/>
      <c r="DI210" s="297"/>
      <c r="DJ210" s="297"/>
      <c r="DK210" s="298"/>
      <c r="DL210" s="351">
        <v>0</v>
      </c>
      <c r="DM210" s="297"/>
      <c r="DN210" s="297"/>
      <c r="DO210" s="297"/>
      <c r="DP210" s="297"/>
      <c r="DQ210" s="297"/>
      <c r="DR210" s="297"/>
      <c r="DS210" s="297"/>
      <c r="DT210" s="297"/>
      <c r="DU210" s="297"/>
      <c r="DV210" s="297"/>
      <c r="DW210" s="298"/>
      <c r="DX210" s="351">
        <v>1</v>
      </c>
      <c r="DY210" s="297"/>
      <c r="DZ210" s="297"/>
      <c r="EA210" s="297"/>
      <c r="EB210" s="297"/>
      <c r="EC210" s="297"/>
      <c r="ED210" s="297"/>
      <c r="EE210" s="297"/>
      <c r="EF210" s="298"/>
      <c r="EG210" s="326"/>
      <c r="EH210" s="290"/>
      <c r="EI210" s="290"/>
      <c r="EJ210" s="290"/>
      <c r="EK210" s="290"/>
      <c r="EL210" s="290"/>
      <c r="EM210" s="290"/>
      <c r="EN210" s="290"/>
      <c r="EO210" s="290"/>
      <c r="EP210" s="303"/>
    </row>
    <row r="211" spans="1:146" x14ac:dyDescent="0.2">
      <c r="A211" s="302"/>
      <c r="B211" s="290"/>
      <c r="C211" s="290"/>
      <c r="D211" s="290"/>
      <c r="E211" s="290"/>
      <c r="F211" s="290"/>
      <c r="G211" s="290"/>
      <c r="H211" s="290"/>
      <c r="I211" s="302"/>
      <c r="J211" s="290"/>
      <c r="K211" s="290"/>
      <c r="L211" s="290"/>
      <c r="M211" s="290"/>
      <c r="N211" s="290"/>
      <c r="O211" s="290"/>
      <c r="P211" s="290"/>
      <c r="Q211" s="290"/>
      <c r="R211" s="290"/>
      <c r="S211" s="290"/>
      <c r="T211" s="290"/>
      <c r="U211" s="290"/>
      <c r="V211" s="290"/>
      <c r="W211" s="290"/>
      <c r="X211" s="290"/>
      <c r="Y211" s="290"/>
      <c r="Z211" s="290"/>
      <c r="AA211" s="290"/>
      <c r="AB211" s="290"/>
      <c r="AC211" s="290"/>
      <c r="AD211" s="290"/>
      <c r="AE211" s="290"/>
      <c r="AF211" s="290"/>
      <c r="AG211" s="290"/>
      <c r="AH211" s="290"/>
      <c r="AI211" s="290"/>
      <c r="AJ211" s="290"/>
      <c r="AK211" s="290"/>
      <c r="AL211" s="290"/>
      <c r="AM211" s="290"/>
      <c r="AN211" s="290"/>
      <c r="AO211" s="290"/>
      <c r="AP211" s="290"/>
      <c r="AQ211" s="290"/>
      <c r="AR211" s="290"/>
      <c r="AS211" s="290"/>
      <c r="AT211" s="303"/>
      <c r="AU211" s="302"/>
      <c r="AV211" s="290"/>
      <c r="AW211" s="290"/>
      <c r="AX211" s="290"/>
      <c r="AY211" s="290"/>
      <c r="AZ211" s="290"/>
      <c r="BA211" s="290"/>
      <c r="BB211" s="290"/>
      <c r="BC211" s="290"/>
      <c r="BD211" s="290"/>
      <c r="BE211" s="290"/>
      <c r="BF211" s="303"/>
      <c r="BG211" s="308" t="s">
        <v>54</v>
      </c>
      <c r="BH211" s="297"/>
      <c r="BI211" s="297"/>
      <c r="BJ211" s="297"/>
      <c r="BK211" s="297"/>
      <c r="BL211" s="298"/>
      <c r="BM211" s="352">
        <v>0</v>
      </c>
      <c r="BN211" s="297"/>
      <c r="BO211" s="297"/>
      <c r="BP211" s="297"/>
      <c r="BQ211" s="297"/>
      <c r="BR211" s="297"/>
      <c r="BS211" s="297"/>
      <c r="BT211" s="297"/>
      <c r="BU211" s="297"/>
      <c r="BV211" s="297"/>
      <c r="BW211" s="298"/>
      <c r="BX211" s="352">
        <v>0</v>
      </c>
      <c r="BY211" s="297"/>
      <c r="BZ211" s="297"/>
      <c r="CA211" s="297"/>
      <c r="CB211" s="297"/>
      <c r="CC211" s="297"/>
      <c r="CD211" s="297"/>
      <c r="CE211" s="297"/>
      <c r="CF211" s="297"/>
      <c r="CG211" s="297"/>
      <c r="CH211" s="298"/>
      <c r="CI211" s="352">
        <v>1</v>
      </c>
      <c r="CJ211" s="297"/>
      <c r="CK211" s="297"/>
      <c r="CL211" s="297"/>
      <c r="CM211" s="297"/>
      <c r="CN211" s="297"/>
      <c r="CO211" s="297"/>
      <c r="CP211" s="297"/>
      <c r="CQ211" s="297"/>
      <c r="CR211" s="297"/>
      <c r="CS211" s="298"/>
      <c r="CT211" s="352">
        <v>0</v>
      </c>
      <c r="CU211" s="297"/>
      <c r="CV211" s="297"/>
      <c r="CW211" s="297"/>
      <c r="CX211" s="297"/>
      <c r="CY211" s="297"/>
      <c r="CZ211" s="297"/>
      <c r="DA211" s="297"/>
      <c r="DB211" s="297"/>
      <c r="DC211" s="297"/>
      <c r="DD211" s="297"/>
      <c r="DE211" s="297"/>
      <c r="DF211" s="297"/>
      <c r="DG211" s="297"/>
      <c r="DH211" s="297"/>
      <c r="DI211" s="297"/>
      <c r="DJ211" s="297"/>
      <c r="DK211" s="298"/>
      <c r="DL211" s="352">
        <v>0</v>
      </c>
      <c r="DM211" s="297"/>
      <c r="DN211" s="297"/>
      <c r="DO211" s="297"/>
      <c r="DP211" s="297"/>
      <c r="DQ211" s="297"/>
      <c r="DR211" s="297"/>
      <c r="DS211" s="297"/>
      <c r="DT211" s="297"/>
      <c r="DU211" s="297"/>
      <c r="DV211" s="297"/>
      <c r="DW211" s="298"/>
      <c r="DX211" s="352">
        <v>1</v>
      </c>
      <c r="DY211" s="297"/>
      <c r="DZ211" s="297"/>
      <c r="EA211" s="297"/>
      <c r="EB211" s="297"/>
      <c r="EC211" s="297"/>
      <c r="ED211" s="297"/>
      <c r="EE211" s="297"/>
      <c r="EF211" s="298"/>
      <c r="EG211" s="326"/>
      <c r="EH211" s="290"/>
      <c r="EI211" s="290"/>
      <c r="EJ211" s="290"/>
      <c r="EK211" s="290"/>
      <c r="EL211" s="290"/>
      <c r="EM211" s="290"/>
      <c r="EN211" s="290"/>
      <c r="EO211" s="290"/>
      <c r="EP211" s="303"/>
    </row>
    <row r="212" spans="1:146" x14ac:dyDescent="0.2">
      <c r="A212" s="302"/>
      <c r="B212" s="290"/>
      <c r="C212" s="290"/>
      <c r="D212" s="290"/>
      <c r="E212" s="290"/>
      <c r="F212" s="290"/>
      <c r="G212" s="290"/>
      <c r="H212" s="290"/>
      <c r="I212" s="304"/>
      <c r="J212" s="305"/>
      <c r="K212" s="305"/>
      <c r="L212" s="305"/>
      <c r="M212" s="305"/>
      <c r="N212" s="305"/>
      <c r="O212" s="305"/>
      <c r="P212" s="305"/>
      <c r="Q212" s="305"/>
      <c r="R212" s="305"/>
      <c r="S212" s="305"/>
      <c r="T212" s="305"/>
      <c r="U212" s="305"/>
      <c r="V212" s="305"/>
      <c r="W212" s="305"/>
      <c r="X212" s="305"/>
      <c r="Y212" s="305"/>
      <c r="Z212" s="305"/>
      <c r="AA212" s="305"/>
      <c r="AB212" s="305"/>
      <c r="AC212" s="305"/>
      <c r="AD212" s="305"/>
      <c r="AE212" s="305"/>
      <c r="AF212" s="305"/>
      <c r="AG212" s="305"/>
      <c r="AH212" s="305"/>
      <c r="AI212" s="305"/>
      <c r="AJ212" s="305"/>
      <c r="AK212" s="305"/>
      <c r="AL212" s="305"/>
      <c r="AM212" s="305"/>
      <c r="AN212" s="305"/>
      <c r="AO212" s="305"/>
      <c r="AP212" s="305"/>
      <c r="AQ212" s="305"/>
      <c r="AR212" s="305"/>
      <c r="AS212" s="305"/>
      <c r="AT212" s="306"/>
      <c r="AU212" s="304"/>
      <c r="AV212" s="305"/>
      <c r="AW212" s="305"/>
      <c r="AX212" s="305"/>
      <c r="AY212" s="305"/>
      <c r="AZ212" s="305"/>
      <c r="BA212" s="305"/>
      <c r="BB212" s="305"/>
      <c r="BC212" s="305"/>
      <c r="BD212" s="305"/>
      <c r="BE212" s="305"/>
      <c r="BF212" s="306"/>
      <c r="BG212" s="292" t="s">
        <v>55</v>
      </c>
      <c r="BH212" s="297"/>
      <c r="BI212" s="297"/>
      <c r="BJ212" s="297"/>
      <c r="BK212" s="297"/>
      <c r="BL212" s="298"/>
      <c r="BM212" s="350">
        <v>0</v>
      </c>
      <c r="BN212" s="297"/>
      <c r="BO212" s="297"/>
      <c r="BP212" s="297"/>
      <c r="BQ212" s="297"/>
      <c r="BR212" s="297"/>
      <c r="BS212" s="297"/>
      <c r="BT212" s="297"/>
      <c r="BU212" s="297"/>
      <c r="BV212" s="297"/>
      <c r="BW212" s="298"/>
      <c r="BX212" s="295"/>
      <c r="BY212" s="297"/>
      <c r="BZ212" s="297"/>
      <c r="CA212" s="297"/>
      <c r="CB212" s="297"/>
      <c r="CC212" s="297"/>
      <c r="CD212" s="297"/>
      <c r="CE212" s="297"/>
      <c r="CF212" s="297"/>
      <c r="CG212" s="297"/>
      <c r="CH212" s="298"/>
      <c r="CI212" s="295"/>
      <c r="CJ212" s="297"/>
      <c r="CK212" s="297"/>
      <c r="CL212" s="297"/>
      <c r="CM212" s="297"/>
      <c r="CN212" s="297"/>
      <c r="CO212" s="297"/>
      <c r="CP212" s="297"/>
      <c r="CQ212" s="297"/>
      <c r="CR212" s="297"/>
      <c r="CS212" s="298"/>
      <c r="CT212" s="295"/>
      <c r="CU212" s="297"/>
      <c r="CV212" s="297"/>
      <c r="CW212" s="297"/>
      <c r="CX212" s="297"/>
      <c r="CY212" s="297"/>
      <c r="CZ212" s="297"/>
      <c r="DA212" s="297"/>
      <c r="DB212" s="297"/>
      <c r="DC212" s="297"/>
      <c r="DD212" s="297"/>
      <c r="DE212" s="297"/>
      <c r="DF212" s="297"/>
      <c r="DG212" s="297"/>
      <c r="DH212" s="297"/>
      <c r="DI212" s="297"/>
      <c r="DJ212" s="297"/>
      <c r="DK212" s="298"/>
      <c r="DL212" s="295"/>
      <c r="DM212" s="297"/>
      <c r="DN212" s="297"/>
      <c r="DO212" s="297"/>
      <c r="DP212" s="297"/>
      <c r="DQ212" s="297"/>
      <c r="DR212" s="297"/>
      <c r="DS212" s="297"/>
      <c r="DT212" s="297"/>
      <c r="DU212" s="297"/>
      <c r="DV212" s="297"/>
      <c r="DW212" s="298"/>
      <c r="DX212" s="350">
        <v>0</v>
      </c>
      <c r="DY212" s="297"/>
      <c r="DZ212" s="297"/>
      <c r="EA212" s="297"/>
      <c r="EB212" s="297"/>
      <c r="EC212" s="297"/>
      <c r="ED212" s="297"/>
      <c r="EE212" s="297"/>
      <c r="EF212" s="298"/>
      <c r="EG212" s="327"/>
      <c r="EH212" s="305"/>
      <c r="EI212" s="305"/>
      <c r="EJ212" s="305"/>
      <c r="EK212" s="305"/>
      <c r="EL212" s="305"/>
      <c r="EM212" s="305"/>
      <c r="EN212" s="305"/>
      <c r="EO212" s="305"/>
      <c r="EP212" s="306"/>
    </row>
    <row r="213" spans="1:146" ht="18" customHeight="1" x14ac:dyDescent="0.2">
      <c r="A213" s="363" t="s">
        <v>150</v>
      </c>
      <c r="B213" s="364"/>
      <c r="C213" s="364"/>
      <c r="D213" s="364"/>
      <c r="E213" s="364"/>
      <c r="F213" s="364"/>
      <c r="G213" s="364"/>
      <c r="H213" s="364"/>
      <c r="I213" s="364"/>
      <c r="J213" s="364"/>
      <c r="K213" s="364"/>
      <c r="L213" s="364"/>
      <c r="M213" s="364"/>
      <c r="N213" s="364"/>
      <c r="O213" s="364"/>
      <c r="P213" s="364"/>
      <c r="Q213" s="364"/>
      <c r="R213" s="364"/>
      <c r="S213" s="364"/>
      <c r="T213" s="364"/>
      <c r="U213" s="364"/>
      <c r="V213" s="364"/>
      <c r="W213" s="364"/>
      <c r="X213" s="364"/>
      <c r="Y213" s="364"/>
      <c r="Z213" s="364"/>
      <c r="AA213" s="364"/>
      <c r="AB213" s="364"/>
      <c r="AC213" s="365"/>
      <c r="AD213" s="353"/>
      <c r="AE213" s="354"/>
      <c r="AF213" s="354"/>
      <c r="AG213" s="354"/>
      <c r="AH213" s="354"/>
      <c r="AI213" s="354"/>
      <c r="AJ213" s="354"/>
      <c r="AK213" s="354"/>
      <c r="AL213" s="354"/>
      <c r="AM213" s="354"/>
      <c r="AN213" s="354"/>
      <c r="AO213" s="354"/>
      <c r="AP213" s="355"/>
      <c r="AR213" s="358" t="s">
        <v>151</v>
      </c>
      <c r="AS213" s="300"/>
      <c r="AT213" s="300"/>
      <c r="AU213" s="300"/>
      <c r="AV213" s="300"/>
      <c r="AW213" s="300"/>
      <c r="AX213" s="300"/>
      <c r="AY213" s="300"/>
      <c r="AZ213" s="300"/>
      <c r="BA213" s="301"/>
      <c r="BB213" s="310" t="s">
        <v>53</v>
      </c>
      <c r="BC213" s="297"/>
      <c r="BD213" s="297"/>
      <c r="BE213" s="297"/>
      <c r="BF213" s="297"/>
      <c r="BG213" s="297"/>
      <c r="BH213" s="297"/>
      <c r="BI213" s="298"/>
      <c r="BJ213" s="351">
        <v>0</v>
      </c>
      <c r="BK213" s="297"/>
      <c r="BL213" s="297"/>
      <c r="BM213" s="297"/>
      <c r="BN213" s="297"/>
      <c r="BO213" s="297"/>
      <c r="BP213" s="297"/>
      <c r="BQ213" s="297"/>
      <c r="BR213" s="297"/>
      <c r="BS213" s="297"/>
      <c r="BT213" s="297"/>
      <c r="BU213" s="298"/>
      <c r="BV213" s="351">
        <v>0</v>
      </c>
      <c r="BW213" s="297"/>
      <c r="BX213" s="297"/>
      <c r="BY213" s="297"/>
      <c r="BZ213" s="297"/>
      <c r="CA213" s="297"/>
      <c r="CB213" s="297"/>
      <c r="CC213" s="297"/>
      <c r="CD213" s="298"/>
      <c r="CE213" s="351">
        <v>0</v>
      </c>
      <c r="CF213" s="297"/>
      <c r="CG213" s="297"/>
      <c r="CH213" s="297"/>
      <c r="CI213" s="297"/>
      <c r="CJ213" s="297"/>
      <c r="CK213" s="297"/>
      <c r="CL213" s="297"/>
      <c r="CM213" s="297"/>
      <c r="CN213" s="297"/>
      <c r="CO213" s="297"/>
      <c r="CP213" s="298"/>
      <c r="CQ213" s="351">
        <v>0</v>
      </c>
      <c r="CR213" s="297"/>
      <c r="CS213" s="297"/>
      <c r="CT213" s="297"/>
      <c r="CU213" s="297"/>
      <c r="CV213" s="297"/>
      <c r="CW213" s="297"/>
      <c r="CX213" s="297"/>
      <c r="CY213" s="297"/>
      <c r="CZ213" s="297"/>
      <c r="DA213" s="297"/>
      <c r="DB213" s="297"/>
      <c r="DC213" s="297"/>
      <c r="DD213" s="297"/>
      <c r="DE213" s="297"/>
      <c r="DF213" s="297"/>
      <c r="DG213" s="297"/>
      <c r="DH213" s="297"/>
      <c r="DI213" s="298"/>
      <c r="DJ213" s="351">
        <v>1</v>
      </c>
      <c r="DK213" s="297"/>
      <c r="DL213" s="297"/>
      <c r="DM213" s="297"/>
      <c r="DN213" s="297"/>
      <c r="DO213" s="297"/>
      <c r="DP213" s="297"/>
      <c r="DQ213" s="297"/>
      <c r="DR213" s="297"/>
      <c r="DS213" s="297"/>
      <c r="DT213" s="297"/>
      <c r="DU213" s="298"/>
      <c r="DV213" s="351">
        <v>1</v>
      </c>
      <c r="DW213" s="297"/>
      <c r="DX213" s="297"/>
      <c r="DY213" s="297"/>
      <c r="DZ213" s="297"/>
      <c r="EA213" s="297"/>
      <c r="EB213" s="297"/>
      <c r="EC213" s="297"/>
      <c r="ED213" s="298"/>
      <c r="EE213" s="161"/>
      <c r="EF213" s="162"/>
      <c r="EG213" s="332" t="s">
        <v>152</v>
      </c>
      <c r="EH213" s="300"/>
      <c r="EI213" s="300"/>
      <c r="EJ213" s="300"/>
      <c r="EK213" s="300"/>
      <c r="EL213" s="300"/>
      <c r="EM213" s="300"/>
      <c r="EN213" s="300"/>
      <c r="EO213" s="300"/>
      <c r="EP213" s="301"/>
    </row>
    <row r="214" spans="1:146" ht="14.5" customHeight="1" x14ac:dyDescent="0.2">
      <c r="A214" s="366"/>
      <c r="B214" s="367"/>
      <c r="C214" s="367"/>
      <c r="D214" s="367"/>
      <c r="E214" s="367"/>
      <c r="F214" s="367"/>
      <c r="G214" s="367"/>
      <c r="H214" s="367"/>
      <c r="I214" s="367"/>
      <c r="J214" s="367"/>
      <c r="K214" s="367"/>
      <c r="L214" s="367"/>
      <c r="M214" s="367"/>
      <c r="N214" s="367"/>
      <c r="O214" s="367"/>
      <c r="P214" s="367"/>
      <c r="Q214" s="367"/>
      <c r="R214" s="367"/>
      <c r="S214" s="367"/>
      <c r="T214" s="367"/>
      <c r="U214" s="367"/>
      <c r="V214" s="367"/>
      <c r="W214" s="367"/>
      <c r="X214" s="367"/>
      <c r="Y214" s="367"/>
      <c r="Z214" s="367"/>
      <c r="AA214" s="367"/>
      <c r="AB214" s="367"/>
      <c r="AC214" s="368"/>
      <c r="AD214" s="356"/>
      <c r="AE214" s="305"/>
      <c r="AF214" s="305"/>
      <c r="AG214" s="305"/>
      <c r="AH214" s="305"/>
      <c r="AI214" s="305"/>
      <c r="AJ214" s="305"/>
      <c r="AK214" s="305"/>
      <c r="AL214" s="305"/>
      <c r="AM214" s="305"/>
      <c r="AN214" s="305"/>
      <c r="AO214" s="305"/>
      <c r="AP214" s="357"/>
      <c r="AR214" s="302"/>
      <c r="AS214" s="290"/>
      <c r="AT214" s="290"/>
      <c r="AU214" s="290"/>
      <c r="AV214" s="290"/>
      <c r="AW214" s="290"/>
      <c r="AX214" s="290"/>
      <c r="AY214" s="290"/>
      <c r="AZ214" s="290"/>
      <c r="BA214" s="303"/>
      <c r="BB214" s="308" t="s">
        <v>54</v>
      </c>
      <c r="BC214" s="300"/>
      <c r="BD214" s="300"/>
      <c r="BE214" s="300"/>
      <c r="BF214" s="300"/>
      <c r="BG214" s="300"/>
      <c r="BH214" s="300"/>
      <c r="BI214" s="301"/>
      <c r="BJ214" s="352">
        <v>0</v>
      </c>
      <c r="BK214" s="300"/>
      <c r="BL214" s="300"/>
      <c r="BM214" s="300"/>
      <c r="BN214" s="300"/>
      <c r="BO214" s="300"/>
      <c r="BP214" s="300"/>
      <c r="BQ214" s="300"/>
      <c r="BR214" s="300"/>
      <c r="BS214" s="300"/>
      <c r="BT214" s="300"/>
      <c r="BU214" s="301"/>
      <c r="BV214" s="352">
        <v>0</v>
      </c>
      <c r="BW214" s="300"/>
      <c r="BX214" s="300"/>
      <c r="BY214" s="300"/>
      <c r="BZ214" s="300"/>
      <c r="CA214" s="300"/>
      <c r="CB214" s="300"/>
      <c r="CC214" s="300"/>
      <c r="CD214" s="301"/>
      <c r="CE214" s="352">
        <v>0</v>
      </c>
      <c r="CF214" s="300"/>
      <c r="CG214" s="300"/>
      <c r="CH214" s="300"/>
      <c r="CI214" s="300"/>
      <c r="CJ214" s="300"/>
      <c r="CK214" s="300"/>
      <c r="CL214" s="300"/>
      <c r="CM214" s="300"/>
      <c r="CN214" s="300"/>
      <c r="CO214" s="300"/>
      <c r="CP214" s="301"/>
      <c r="CQ214" s="352">
        <v>0</v>
      </c>
      <c r="CR214" s="300"/>
      <c r="CS214" s="300"/>
      <c r="CT214" s="300"/>
      <c r="CU214" s="300"/>
      <c r="CV214" s="300"/>
      <c r="CW214" s="300"/>
      <c r="CX214" s="300"/>
      <c r="CY214" s="300"/>
      <c r="CZ214" s="300"/>
      <c r="DA214" s="300"/>
      <c r="DB214" s="300"/>
      <c r="DC214" s="300"/>
      <c r="DD214" s="300"/>
      <c r="DE214" s="300"/>
      <c r="DF214" s="300"/>
      <c r="DG214" s="300"/>
      <c r="DH214" s="300"/>
      <c r="DI214" s="301"/>
      <c r="DJ214" s="352">
        <v>1</v>
      </c>
      <c r="DK214" s="300"/>
      <c r="DL214" s="300"/>
      <c r="DM214" s="300"/>
      <c r="DN214" s="300"/>
      <c r="DO214" s="300"/>
      <c r="DP214" s="300"/>
      <c r="DQ214" s="300"/>
      <c r="DR214" s="300"/>
      <c r="DS214" s="300"/>
      <c r="DT214" s="300"/>
      <c r="DU214" s="301"/>
      <c r="DV214" s="352">
        <v>1</v>
      </c>
      <c r="DW214" s="300"/>
      <c r="DX214" s="300"/>
      <c r="DY214" s="300"/>
      <c r="DZ214" s="300"/>
      <c r="EA214" s="300"/>
      <c r="EB214" s="300"/>
      <c r="EC214" s="300"/>
      <c r="ED214" s="301"/>
      <c r="EF214" s="163"/>
      <c r="EG214" s="326"/>
      <c r="EH214" s="290"/>
      <c r="EI214" s="290"/>
      <c r="EJ214" s="290"/>
      <c r="EK214" s="290"/>
      <c r="EL214" s="290"/>
      <c r="EM214" s="290"/>
      <c r="EN214" s="290"/>
      <c r="EO214" s="290"/>
      <c r="EP214" s="303"/>
    </row>
    <row r="215" spans="1:146" x14ac:dyDescent="0.2">
      <c r="A215" s="366"/>
      <c r="B215" s="367"/>
      <c r="C215" s="367"/>
      <c r="D215" s="367"/>
      <c r="E215" s="367"/>
      <c r="F215" s="367"/>
      <c r="G215" s="367"/>
      <c r="H215" s="367"/>
      <c r="I215" s="367"/>
      <c r="J215" s="367"/>
      <c r="K215" s="367"/>
      <c r="L215" s="367"/>
      <c r="M215" s="367"/>
      <c r="N215" s="367"/>
      <c r="O215" s="367"/>
      <c r="P215" s="367"/>
      <c r="Q215" s="367"/>
      <c r="R215" s="367"/>
      <c r="S215" s="367"/>
      <c r="T215" s="367"/>
      <c r="U215" s="367"/>
      <c r="V215" s="367"/>
      <c r="W215" s="367"/>
      <c r="X215" s="367"/>
      <c r="Y215" s="367"/>
      <c r="Z215" s="367"/>
      <c r="AA215" s="367"/>
      <c r="AB215" s="367"/>
      <c r="AC215" s="368"/>
      <c r="AD215" s="156"/>
      <c r="AP215" s="157"/>
      <c r="AR215" s="302"/>
      <c r="AS215" s="290"/>
      <c r="AT215" s="290"/>
      <c r="AU215" s="290"/>
      <c r="AV215" s="290"/>
      <c r="AW215" s="290"/>
      <c r="AX215" s="290"/>
      <c r="AY215" s="290"/>
      <c r="AZ215" s="290"/>
      <c r="BA215" s="303"/>
      <c r="BB215" s="304"/>
      <c r="BC215" s="305"/>
      <c r="BD215" s="305"/>
      <c r="BE215" s="305"/>
      <c r="BF215" s="305"/>
      <c r="BG215" s="305"/>
      <c r="BH215" s="305"/>
      <c r="BI215" s="306"/>
      <c r="BJ215" s="304"/>
      <c r="BK215" s="305"/>
      <c r="BL215" s="305"/>
      <c r="BM215" s="305"/>
      <c r="BN215" s="305"/>
      <c r="BO215" s="305"/>
      <c r="BP215" s="305"/>
      <c r="BQ215" s="305"/>
      <c r="BR215" s="305"/>
      <c r="BS215" s="305"/>
      <c r="BT215" s="305"/>
      <c r="BU215" s="306"/>
      <c r="BV215" s="304"/>
      <c r="BW215" s="305"/>
      <c r="BX215" s="305"/>
      <c r="BY215" s="305"/>
      <c r="BZ215" s="305"/>
      <c r="CA215" s="305"/>
      <c r="CB215" s="305"/>
      <c r="CC215" s="305"/>
      <c r="CD215" s="306"/>
      <c r="CE215" s="304"/>
      <c r="CF215" s="305"/>
      <c r="CG215" s="305"/>
      <c r="CH215" s="305"/>
      <c r="CI215" s="305"/>
      <c r="CJ215" s="305"/>
      <c r="CK215" s="305"/>
      <c r="CL215" s="305"/>
      <c r="CM215" s="305"/>
      <c r="CN215" s="305"/>
      <c r="CO215" s="305"/>
      <c r="CP215" s="306"/>
      <c r="CQ215" s="304"/>
      <c r="CR215" s="305"/>
      <c r="CS215" s="305"/>
      <c r="CT215" s="305"/>
      <c r="CU215" s="305"/>
      <c r="CV215" s="305"/>
      <c r="CW215" s="305"/>
      <c r="CX215" s="305"/>
      <c r="CY215" s="305"/>
      <c r="CZ215" s="305"/>
      <c r="DA215" s="305"/>
      <c r="DB215" s="305"/>
      <c r="DC215" s="305"/>
      <c r="DD215" s="305"/>
      <c r="DE215" s="305"/>
      <c r="DF215" s="305"/>
      <c r="DG215" s="305"/>
      <c r="DH215" s="305"/>
      <c r="DI215" s="306"/>
      <c r="DJ215" s="304"/>
      <c r="DK215" s="305"/>
      <c r="DL215" s="305"/>
      <c r="DM215" s="305"/>
      <c r="DN215" s="305"/>
      <c r="DO215" s="305"/>
      <c r="DP215" s="305"/>
      <c r="DQ215" s="305"/>
      <c r="DR215" s="305"/>
      <c r="DS215" s="305"/>
      <c r="DT215" s="305"/>
      <c r="DU215" s="306"/>
      <c r="DV215" s="304"/>
      <c r="DW215" s="305"/>
      <c r="DX215" s="305"/>
      <c r="DY215" s="305"/>
      <c r="DZ215" s="305"/>
      <c r="EA215" s="305"/>
      <c r="EB215" s="305"/>
      <c r="EC215" s="305"/>
      <c r="ED215" s="306"/>
      <c r="EF215" s="163"/>
      <c r="EG215" s="326"/>
      <c r="EH215" s="290"/>
      <c r="EI215" s="290"/>
      <c r="EJ215" s="290"/>
      <c r="EK215" s="290"/>
      <c r="EL215" s="290"/>
      <c r="EM215" s="290"/>
      <c r="EN215" s="290"/>
      <c r="EO215" s="290"/>
      <c r="EP215" s="303"/>
    </row>
    <row r="216" spans="1:146" x14ac:dyDescent="0.2">
      <c r="A216" s="369"/>
      <c r="B216" s="370"/>
      <c r="C216" s="370"/>
      <c r="D216" s="370"/>
      <c r="E216" s="370"/>
      <c r="F216" s="370"/>
      <c r="G216" s="370"/>
      <c r="H216" s="370"/>
      <c r="I216" s="370"/>
      <c r="J216" s="370"/>
      <c r="K216" s="370"/>
      <c r="L216" s="370"/>
      <c r="M216" s="370"/>
      <c r="N216" s="370"/>
      <c r="O216" s="370"/>
      <c r="P216" s="370"/>
      <c r="Q216" s="370"/>
      <c r="R216" s="370"/>
      <c r="S216" s="370"/>
      <c r="T216" s="370"/>
      <c r="U216" s="370"/>
      <c r="V216" s="370"/>
      <c r="W216" s="370"/>
      <c r="X216" s="370"/>
      <c r="Y216" s="370"/>
      <c r="Z216" s="370"/>
      <c r="AA216" s="370"/>
      <c r="AB216" s="370"/>
      <c r="AC216" s="371"/>
      <c r="AD216" s="158"/>
      <c r="AE216" s="159"/>
      <c r="AF216" s="159"/>
      <c r="AG216" s="159"/>
      <c r="AH216" s="159"/>
      <c r="AI216" s="159"/>
      <c r="AJ216" s="159"/>
      <c r="AK216" s="159"/>
      <c r="AL216" s="159"/>
      <c r="AM216" s="159"/>
      <c r="AN216" s="159"/>
      <c r="AO216" s="159"/>
      <c r="AP216" s="160"/>
      <c r="AR216" s="304"/>
      <c r="AS216" s="305"/>
      <c r="AT216" s="305"/>
      <c r="AU216" s="305"/>
      <c r="AV216" s="305"/>
      <c r="AW216" s="305"/>
      <c r="AX216" s="305"/>
      <c r="AY216" s="305"/>
      <c r="AZ216" s="305"/>
      <c r="BA216" s="306"/>
      <c r="BB216" s="292" t="s">
        <v>55</v>
      </c>
      <c r="BC216" s="297"/>
      <c r="BD216" s="297"/>
      <c r="BE216" s="297"/>
      <c r="BF216" s="297"/>
      <c r="BG216" s="297"/>
      <c r="BH216" s="297"/>
      <c r="BI216" s="298"/>
      <c r="BJ216" s="350">
        <v>0</v>
      </c>
      <c r="BK216" s="297"/>
      <c r="BL216" s="297"/>
      <c r="BM216" s="297"/>
      <c r="BN216" s="297"/>
      <c r="BO216" s="297"/>
      <c r="BP216" s="297"/>
      <c r="BQ216" s="297"/>
      <c r="BR216" s="297"/>
      <c r="BS216" s="297"/>
      <c r="BT216" s="297"/>
      <c r="BU216" s="298"/>
      <c r="BV216" s="295"/>
      <c r="BW216" s="297"/>
      <c r="BX216" s="297"/>
      <c r="BY216" s="297"/>
      <c r="BZ216" s="297"/>
      <c r="CA216" s="297"/>
      <c r="CB216" s="297"/>
      <c r="CC216" s="297"/>
      <c r="CD216" s="298"/>
      <c r="CE216" s="295"/>
      <c r="CF216" s="297"/>
      <c r="CG216" s="297"/>
      <c r="CH216" s="297"/>
      <c r="CI216" s="297"/>
      <c r="CJ216" s="297"/>
      <c r="CK216" s="297"/>
      <c r="CL216" s="297"/>
      <c r="CM216" s="297"/>
      <c r="CN216" s="297"/>
      <c r="CO216" s="297"/>
      <c r="CP216" s="298"/>
      <c r="CQ216" s="295"/>
      <c r="CR216" s="297"/>
      <c r="CS216" s="297"/>
      <c r="CT216" s="297"/>
      <c r="CU216" s="297"/>
      <c r="CV216" s="297"/>
      <c r="CW216" s="297"/>
      <c r="CX216" s="297"/>
      <c r="CY216" s="297"/>
      <c r="CZ216" s="297"/>
      <c r="DA216" s="297"/>
      <c r="DB216" s="297"/>
      <c r="DC216" s="297"/>
      <c r="DD216" s="297"/>
      <c r="DE216" s="297"/>
      <c r="DF216" s="297"/>
      <c r="DG216" s="297"/>
      <c r="DH216" s="297"/>
      <c r="DI216" s="298"/>
      <c r="DJ216" s="295"/>
      <c r="DK216" s="297"/>
      <c r="DL216" s="297"/>
      <c r="DM216" s="297"/>
      <c r="DN216" s="297"/>
      <c r="DO216" s="297"/>
      <c r="DP216" s="297"/>
      <c r="DQ216" s="297"/>
      <c r="DR216" s="297"/>
      <c r="DS216" s="297"/>
      <c r="DT216" s="297"/>
      <c r="DU216" s="298"/>
      <c r="DV216" s="350">
        <v>0</v>
      </c>
      <c r="DW216" s="297"/>
      <c r="DX216" s="297"/>
      <c r="DY216" s="297"/>
      <c r="DZ216" s="297"/>
      <c r="EA216" s="297"/>
      <c r="EB216" s="297"/>
      <c r="EC216" s="297"/>
      <c r="ED216" s="298"/>
      <c r="EE216" s="164"/>
      <c r="EF216" s="165"/>
      <c r="EG216" s="327"/>
      <c r="EH216" s="305"/>
      <c r="EI216" s="305"/>
      <c r="EJ216" s="305"/>
      <c r="EK216" s="305"/>
      <c r="EL216" s="305"/>
      <c r="EM216" s="305"/>
      <c r="EN216" s="305"/>
      <c r="EO216" s="305"/>
      <c r="EP216" s="306"/>
    </row>
    <row r="217" spans="1:146" ht="14.5" customHeight="1" x14ac:dyDescent="0.2">
      <c r="A217" s="362" t="s">
        <v>153</v>
      </c>
      <c r="B217" s="297"/>
      <c r="C217" s="297"/>
      <c r="D217" s="297"/>
      <c r="E217" s="297"/>
      <c r="F217" s="297"/>
      <c r="G217" s="297"/>
      <c r="H217" s="297"/>
      <c r="I217" s="297"/>
      <c r="J217" s="297"/>
      <c r="K217" s="297"/>
      <c r="L217" s="297"/>
      <c r="M217" s="297"/>
      <c r="N217" s="297"/>
      <c r="O217" s="297"/>
      <c r="P217" s="297"/>
      <c r="Q217" s="297"/>
      <c r="R217" s="297"/>
      <c r="S217" s="297"/>
      <c r="T217" s="297"/>
      <c r="U217" s="297"/>
      <c r="V217" s="297"/>
      <c r="W217" s="297"/>
      <c r="X217" s="297"/>
      <c r="Y217" s="297"/>
      <c r="Z217" s="297"/>
      <c r="AA217" s="297"/>
      <c r="AB217" s="297"/>
      <c r="AC217" s="297"/>
      <c r="AD217" s="297"/>
      <c r="AE217" s="297"/>
      <c r="AF217" s="297"/>
      <c r="AG217" s="297"/>
      <c r="AH217" s="297"/>
      <c r="AI217" s="297"/>
      <c r="AJ217" s="297"/>
      <c r="AK217" s="297"/>
      <c r="AL217" s="297"/>
      <c r="AM217" s="297"/>
      <c r="AN217" s="297"/>
      <c r="AO217" s="297"/>
      <c r="AP217" s="297"/>
      <c r="AQ217" s="297"/>
      <c r="AR217" s="297"/>
      <c r="AS217" s="297"/>
      <c r="AT217" s="297"/>
      <c r="AU217" s="297"/>
      <c r="AV217" s="297"/>
      <c r="AW217" s="297"/>
      <c r="AX217" s="297"/>
      <c r="AY217" s="297"/>
      <c r="AZ217" s="297"/>
      <c r="BA217" s="297"/>
      <c r="BB217" s="297"/>
      <c r="BC217" s="297"/>
      <c r="BD217" s="297"/>
      <c r="BE217" s="297"/>
      <c r="BF217" s="297"/>
      <c r="BG217" s="297"/>
      <c r="BH217" s="297"/>
      <c r="BI217" s="297"/>
      <c r="BJ217" s="297"/>
      <c r="BK217" s="297"/>
      <c r="BL217" s="297"/>
      <c r="BM217" s="297"/>
      <c r="BN217" s="297"/>
      <c r="BO217" s="297"/>
      <c r="BP217" s="297"/>
      <c r="BQ217" s="297"/>
      <c r="BR217" s="297"/>
      <c r="BS217" s="297"/>
      <c r="BT217" s="297"/>
      <c r="BU217" s="297"/>
      <c r="BV217" s="297"/>
      <c r="BW217" s="297"/>
      <c r="BX217" s="297"/>
      <c r="BY217" s="297"/>
      <c r="BZ217" s="297"/>
      <c r="CA217" s="297"/>
      <c r="CB217" s="297"/>
      <c r="CC217" s="297"/>
      <c r="CD217" s="297"/>
      <c r="CE217" s="297"/>
      <c r="CF217" s="297"/>
      <c r="CG217" s="297"/>
      <c r="CH217" s="297"/>
      <c r="CI217" s="297"/>
      <c r="CJ217" s="297"/>
      <c r="CK217" s="297"/>
      <c r="CL217" s="297"/>
      <c r="CM217" s="297"/>
      <c r="CN217" s="297"/>
      <c r="CO217" s="297"/>
      <c r="CP217" s="297"/>
      <c r="CQ217" s="297"/>
      <c r="CR217" s="297"/>
      <c r="CS217" s="297"/>
      <c r="CT217" s="297"/>
      <c r="CU217" s="297"/>
      <c r="CV217" s="297"/>
      <c r="CW217" s="297"/>
      <c r="CX217" s="297"/>
      <c r="CY217" s="297"/>
      <c r="CZ217" s="297"/>
      <c r="DA217" s="297"/>
      <c r="DB217" s="297"/>
      <c r="DC217" s="297"/>
      <c r="DD217" s="297"/>
      <c r="DE217" s="297"/>
      <c r="DF217" s="297"/>
      <c r="DG217" s="297"/>
      <c r="DH217" s="297"/>
      <c r="DI217" s="297"/>
      <c r="DJ217" s="297"/>
      <c r="DK217" s="297"/>
      <c r="DL217" s="297"/>
      <c r="DM217" s="297"/>
      <c r="DN217" s="297"/>
      <c r="DO217" s="297"/>
      <c r="DP217" s="297"/>
      <c r="DQ217" s="297"/>
      <c r="DR217" s="297"/>
      <c r="DS217" s="297"/>
      <c r="DT217" s="297"/>
      <c r="DU217" s="297"/>
      <c r="DV217" s="297"/>
      <c r="DW217" s="297"/>
      <c r="DX217" s="297"/>
      <c r="DY217" s="297"/>
      <c r="DZ217" s="297"/>
      <c r="EA217" s="297"/>
      <c r="EB217" s="297"/>
      <c r="EC217" s="297"/>
      <c r="ED217" s="297"/>
      <c r="EE217" s="297"/>
      <c r="EF217" s="297"/>
      <c r="EG217" s="297"/>
      <c r="EH217" s="297"/>
      <c r="EI217" s="297"/>
      <c r="EJ217" s="297"/>
      <c r="EK217" s="297"/>
      <c r="EL217" s="297"/>
      <c r="EM217" s="297"/>
      <c r="EN217" s="297"/>
      <c r="EO217" s="297"/>
      <c r="EP217" s="298"/>
    </row>
    <row r="218" spans="1:146" ht="25.5" customHeight="1" x14ac:dyDescent="0.2">
      <c r="A218" s="316" t="s">
        <v>85</v>
      </c>
      <c r="B218" s="297"/>
      <c r="C218" s="297"/>
      <c r="D218" s="297"/>
      <c r="E218" s="297"/>
      <c r="F218" s="297"/>
      <c r="G218" s="297"/>
      <c r="H218" s="297"/>
      <c r="I218" s="297"/>
      <c r="J218" s="297"/>
      <c r="K218" s="297"/>
      <c r="L218" s="297"/>
      <c r="M218" s="297"/>
      <c r="N218" s="297"/>
      <c r="O218" s="297"/>
      <c r="P218" s="297"/>
      <c r="Q218" s="297"/>
      <c r="R218" s="297"/>
      <c r="S218" s="297"/>
      <c r="T218" s="297"/>
      <c r="U218" s="297"/>
      <c r="V218" s="297"/>
      <c r="W218" s="297"/>
      <c r="X218" s="297"/>
      <c r="Y218" s="297"/>
      <c r="Z218" s="297"/>
      <c r="AA218" s="297"/>
      <c r="AB218" s="297"/>
      <c r="AC218" s="298"/>
      <c r="AD218" s="316" t="s">
        <v>42</v>
      </c>
      <c r="AE218" s="297"/>
      <c r="AF218" s="297"/>
      <c r="AG218" s="297"/>
      <c r="AH218" s="297"/>
      <c r="AI218" s="297"/>
      <c r="AJ218" s="297"/>
      <c r="AK218" s="297"/>
      <c r="AL218" s="297"/>
      <c r="AM218" s="297"/>
      <c r="AN218" s="297"/>
      <c r="AO218" s="297"/>
      <c r="AP218" s="298"/>
      <c r="AR218" s="316" t="s">
        <v>43</v>
      </c>
      <c r="AS218" s="297"/>
      <c r="AT218" s="297"/>
      <c r="AU218" s="297"/>
      <c r="AV218" s="297"/>
      <c r="AW218" s="297"/>
      <c r="AX218" s="297"/>
      <c r="AY218" s="297"/>
      <c r="AZ218" s="297"/>
      <c r="BA218" s="298"/>
      <c r="BB218" s="347" t="s">
        <v>6</v>
      </c>
      <c r="BC218" s="312"/>
      <c r="BD218" s="312"/>
      <c r="BE218" s="312"/>
      <c r="BF218" s="312"/>
      <c r="BG218" s="312"/>
      <c r="BH218" s="312"/>
      <c r="BI218" s="313"/>
      <c r="BJ218" s="316">
        <v>2021</v>
      </c>
      <c r="BK218" s="312"/>
      <c r="BL218" s="312"/>
      <c r="BM218" s="312"/>
      <c r="BN218" s="312"/>
      <c r="BO218" s="312"/>
      <c r="BP218" s="312"/>
      <c r="BQ218" s="312"/>
      <c r="BR218" s="312"/>
      <c r="BS218" s="312"/>
      <c r="BT218" s="312"/>
      <c r="BU218" s="313"/>
      <c r="BV218" s="316">
        <v>2022</v>
      </c>
      <c r="BW218" s="312"/>
      <c r="BX218" s="312"/>
      <c r="BY218" s="312"/>
      <c r="BZ218" s="312"/>
      <c r="CA218" s="312"/>
      <c r="CB218" s="312"/>
      <c r="CC218" s="312"/>
      <c r="CD218" s="313"/>
      <c r="CE218" s="316">
        <v>2023</v>
      </c>
      <c r="CF218" s="312"/>
      <c r="CG218" s="312"/>
      <c r="CH218" s="312"/>
      <c r="CI218" s="312"/>
      <c r="CJ218" s="312"/>
      <c r="CK218" s="312"/>
      <c r="CL218" s="312"/>
      <c r="CM218" s="312"/>
      <c r="CN218" s="312"/>
      <c r="CO218" s="312"/>
      <c r="CP218" s="313"/>
      <c r="CQ218" s="316">
        <v>2024</v>
      </c>
      <c r="CR218" s="312"/>
      <c r="CS218" s="312"/>
      <c r="CT218" s="312"/>
      <c r="CU218" s="312"/>
      <c r="CV218" s="312"/>
      <c r="CW218" s="312"/>
      <c r="CX218" s="312"/>
      <c r="CY218" s="312"/>
      <c r="CZ218" s="312"/>
      <c r="DA218" s="312"/>
      <c r="DB218" s="312"/>
      <c r="DC218" s="312"/>
      <c r="DD218" s="312"/>
      <c r="DE218" s="312"/>
      <c r="DF218" s="312"/>
      <c r="DG218" s="312"/>
      <c r="DH218" s="312"/>
      <c r="DI218" s="313"/>
      <c r="DJ218" s="316">
        <v>2025</v>
      </c>
      <c r="DK218" s="312"/>
      <c r="DL218" s="312"/>
      <c r="DM218" s="312"/>
      <c r="DN218" s="312"/>
      <c r="DO218" s="312"/>
      <c r="DP218" s="312"/>
      <c r="DQ218" s="312"/>
      <c r="DR218" s="312"/>
      <c r="DS218" s="312"/>
      <c r="DT218" s="312"/>
      <c r="DU218" s="313"/>
      <c r="DV218" s="316" t="s">
        <v>48</v>
      </c>
      <c r="DW218" s="312"/>
      <c r="DX218" s="312"/>
      <c r="DY218" s="312"/>
      <c r="DZ218" s="312"/>
      <c r="EA218" s="312"/>
      <c r="EB218" s="312"/>
      <c r="EC218" s="312"/>
      <c r="ED218" s="313"/>
      <c r="EG218" s="316" t="s">
        <v>46</v>
      </c>
      <c r="EH218" s="297"/>
      <c r="EI218" s="297"/>
      <c r="EJ218" s="297"/>
      <c r="EK218" s="297"/>
      <c r="EL218" s="297"/>
      <c r="EM218" s="297"/>
      <c r="EN218" s="297"/>
      <c r="EO218" s="297"/>
      <c r="EP218" s="298"/>
    </row>
    <row r="219" spans="1:146" ht="18" customHeight="1" x14ac:dyDescent="0.2">
      <c r="A219" s="299" t="s">
        <v>154</v>
      </c>
      <c r="B219" s="300"/>
      <c r="C219" s="300"/>
      <c r="D219" s="300"/>
      <c r="E219" s="300"/>
      <c r="F219" s="300"/>
      <c r="G219" s="300"/>
      <c r="H219" s="300"/>
      <c r="I219" s="300"/>
      <c r="J219" s="300"/>
      <c r="K219" s="300"/>
      <c r="L219" s="300"/>
      <c r="M219" s="300"/>
      <c r="N219" s="300"/>
      <c r="O219" s="300"/>
      <c r="P219" s="300"/>
      <c r="Q219" s="300"/>
      <c r="R219" s="300"/>
      <c r="S219" s="300"/>
      <c r="T219" s="300"/>
      <c r="U219" s="300"/>
      <c r="V219" s="300"/>
      <c r="W219" s="300"/>
      <c r="X219" s="300"/>
      <c r="Y219" s="300"/>
      <c r="Z219" s="300"/>
      <c r="AA219" s="300"/>
      <c r="AB219" s="300"/>
      <c r="AC219" s="301"/>
      <c r="AD219" s="353"/>
      <c r="AE219" s="354"/>
      <c r="AF219" s="354"/>
      <c r="AG219" s="354"/>
      <c r="AH219" s="354"/>
      <c r="AI219" s="354"/>
      <c r="AJ219" s="354"/>
      <c r="AK219" s="354"/>
      <c r="AL219" s="354"/>
      <c r="AM219" s="354"/>
      <c r="AN219" s="354"/>
      <c r="AO219" s="354"/>
      <c r="AP219" s="355"/>
      <c r="AR219" s="358" t="s">
        <v>97</v>
      </c>
      <c r="AS219" s="300"/>
      <c r="AT219" s="300"/>
      <c r="AU219" s="300"/>
      <c r="AV219" s="300"/>
      <c r="AW219" s="300"/>
      <c r="AX219" s="300"/>
      <c r="AY219" s="300"/>
      <c r="AZ219" s="300"/>
      <c r="BA219" s="301"/>
      <c r="BB219" s="310" t="s">
        <v>53</v>
      </c>
      <c r="BC219" s="297"/>
      <c r="BD219" s="297"/>
      <c r="BE219" s="297"/>
      <c r="BF219" s="297"/>
      <c r="BG219" s="297"/>
      <c r="BH219" s="297"/>
      <c r="BI219" s="298"/>
      <c r="BJ219" s="351">
        <v>0</v>
      </c>
      <c r="BK219" s="297"/>
      <c r="BL219" s="297"/>
      <c r="BM219" s="297"/>
      <c r="BN219" s="297"/>
      <c r="BO219" s="297"/>
      <c r="BP219" s="297"/>
      <c r="BQ219" s="297"/>
      <c r="BR219" s="297"/>
      <c r="BS219" s="297"/>
      <c r="BT219" s="297"/>
      <c r="BU219" s="298"/>
      <c r="BV219" s="351">
        <v>0</v>
      </c>
      <c r="BW219" s="297"/>
      <c r="BX219" s="297"/>
      <c r="BY219" s="297"/>
      <c r="BZ219" s="297"/>
      <c r="CA219" s="297"/>
      <c r="CB219" s="297"/>
      <c r="CC219" s="297"/>
      <c r="CD219" s="298"/>
      <c r="CE219" s="351">
        <v>0</v>
      </c>
      <c r="CF219" s="297"/>
      <c r="CG219" s="297"/>
      <c r="CH219" s="297"/>
      <c r="CI219" s="297"/>
      <c r="CJ219" s="297"/>
      <c r="CK219" s="297"/>
      <c r="CL219" s="297"/>
      <c r="CM219" s="297"/>
      <c r="CN219" s="297"/>
      <c r="CO219" s="297"/>
      <c r="CP219" s="298"/>
      <c r="CQ219" s="351">
        <v>0</v>
      </c>
      <c r="CR219" s="297"/>
      <c r="CS219" s="297"/>
      <c r="CT219" s="297"/>
      <c r="CU219" s="297"/>
      <c r="CV219" s="297"/>
      <c r="CW219" s="297"/>
      <c r="CX219" s="297"/>
      <c r="CY219" s="297"/>
      <c r="CZ219" s="297"/>
      <c r="DA219" s="297"/>
      <c r="DB219" s="297"/>
      <c r="DC219" s="297"/>
      <c r="DD219" s="297"/>
      <c r="DE219" s="297"/>
      <c r="DF219" s="297"/>
      <c r="DG219" s="297"/>
      <c r="DH219" s="297"/>
      <c r="DI219" s="298"/>
      <c r="DJ219" s="351">
        <v>1</v>
      </c>
      <c r="DK219" s="297"/>
      <c r="DL219" s="297"/>
      <c r="DM219" s="297"/>
      <c r="DN219" s="297"/>
      <c r="DO219" s="297"/>
      <c r="DP219" s="297"/>
      <c r="DQ219" s="297"/>
      <c r="DR219" s="297"/>
      <c r="DS219" s="297"/>
      <c r="DT219" s="297"/>
      <c r="DU219" s="298"/>
      <c r="DV219" s="351">
        <v>1</v>
      </c>
      <c r="DW219" s="297"/>
      <c r="DX219" s="297"/>
      <c r="DY219" s="297"/>
      <c r="DZ219" s="297"/>
      <c r="EA219" s="297"/>
      <c r="EB219" s="297"/>
      <c r="EC219" s="297"/>
      <c r="ED219" s="298"/>
      <c r="EE219" s="161"/>
      <c r="EF219" s="162"/>
      <c r="EG219" s="332" t="s">
        <v>155</v>
      </c>
      <c r="EH219" s="300"/>
      <c r="EI219" s="300"/>
      <c r="EJ219" s="300"/>
      <c r="EK219" s="300"/>
      <c r="EL219" s="300"/>
      <c r="EM219" s="300"/>
      <c r="EN219" s="300"/>
      <c r="EO219" s="300"/>
      <c r="EP219" s="301"/>
    </row>
    <row r="220" spans="1:146" ht="14.5" customHeight="1" x14ac:dyDescent="0.2">
      <c r="A220" s="302"/>
      <c r="B220" s="290"/>
      <c r="C220" s="290"/>
      <c r="D220" s="290"/>
      <c r="E220" s="290"/>
      <c r="F220" s="290"/>
      <c r="G220" s="290"/>
      <c r="H220" s="290"/>
      <c r="I220" s="290"/>
      <c r="J220" s="290"/>
      <c r="K220" s="290"/>
      <c r="L220" s="290"/>
      <c r="M220" s="290"/>
      <c r="N220" s="290"/>
      <c r="O220" s="290"/>
      <c r="P220" s="290"/>
      <c r="Q220" s="290"/>
      <c r="R220" s="290"/>
      <c r="S220" s="290"/>
      <c r="T220" s="290"/>
      <c r="U220" s="290"/>
      <c r="V220" s="290"/>
      <c r="W220" s="290"/>
      <c r="X220" s="290"/>
      <c r="Y220" s="290"/>
      <c r="Z220" s="290"/>
      <c r="AA220" s="290"/>
      <c r="AB220" s="290"/>
      <c r="AC220" s="303"/>
      <c r="AD220" s="356"/>
      <c r="AE220" s="305"/>
      <c r="AF220" s="305"/>
      <c r="AG220" s="305"/>
      <c r="AH220" s="305"/>
      <c r="AI220" s="305"/>
      <c r="AJ220" s="305"/>
      <c r="AK220" s="305"/>
      <c r="AL220" s="305"/>
      <c r="AM220" s="305"/>
      <c r="AN220" s="305"/>
      <c r="AO220" s="305"/>
      <c r="AP220" s="357"/>
      <c r="AR220" s="302"/>
      <c r="AS220" s="290"/>
      <c r="AT220" s="290"/>
      <c r="AU220" s="290"/>
      <c r="AV220" s="290"/>
      <c r="AW220" s="290"/>
      <c r="AX220" s="290"/>
      <c r="AY220" s="290"/>
      <c r="AZ220" s="290"/>
      <c r="BA220" s="303"/>
      <c r="BB220" s="308" t="s">
        <v>54</v>
      </c>
      <c r="BC220" s="300"/>
      <c r="BD220" s="300"/>
      <c r="BE220" s="300"/>
      <c r="BF220" s="300"/>
      <c r="BG220" s="300"/>
      <c r="BH220" s="300"/>
      <c r="BI220" s="301"/>
      <c r="BJ220" s="352">
        <v>0</v>
      </c>
      <c r="BK220" s="300"/>
      <c r="BL220" s="300"/>
      <c r="BM220" s="300"/>
      <c r="BN220" s="300"/>
      <c r="BO220" s="300"/>
      <c r="BP220" s="300"/>
      <c r="BQ220" s="300"/>
      <c r="BR220" s="300"/>
      <c r="BS220" s="300"/>
      <c r="BT220" s="300"/>
      <c r="BU220" s="301"/>
      <c r="BV220" s="352">
        <v>0</v>
      </c>
      <c r="BW220" s="300"/>
      <c r="BX220" s="300"/>
      <c r="BY220" s="300"/>
      <c r="BZ220" s="300"/>
      <c r="CA220" s="300"/>
      <c r="CB220" s="300"/>
      <c r="CC220" s="300"/>
      <c r="CD220" s="301"/>
      <c r="CE220" s="352">
        <v>0</v>
      </c>
      <c r="CF220" s="300"/>
      <c r="CG220" s="300"/>
      <c r="CH220" s="300"/>
      <c r="CI220" s="300"/>
      <c r="CJ220" s="300"/>
      <c r="CK220" s="300"/>
      <c r="CL220" s="300"/>
      <c r="CM220" s="300"/>
      <c r="CN220" s="300"/>
      <c r="CO220" s="300"/>
      <c r="CP220" s="301"/>
      <c r="CQ220" s="352">
        <v>0</v>
      </c>
      <c r="CR220" s="300"/>
      <c r="CS220" s="300"/>
      <c r="CT220" s="300"/>
      <c r="CU220" s="300"/>
      <c r="CV220" s="300"/>
      <c r="CW220" s="300"/>
      <c r="CX220" s="300"/>
      <c r="CY220" s="300"/>
      <c r="CZ220" s="300"/>
      <c r="DA220" s="300"/>
      <c r="DB220" s="300"/>
      <c r="DC220" s="300"/>
      <c r="DD220" s="300"/>
      <c r="DE220" s="300"/>
      <c r="DF220" s="300"/>
      <c r="DG220" s="300"/>
      <c r="DH220" s="300"/>
      <c r="DI220" s="301"/>
      <c r="DJ220" s="352">
        <v>1</v>
      </c>
      <c r="DK220" s="300"/>
      <c r="DL220" s="300"/>
      <c r="DM220" s="300"/>
      <c r="DN220" s="300"/>
      <c r="DO220" s="300"/>
      <c r="DP220" s="300"/>
      <c r="DQ220" s="300"/>
      <c r="DR220" s="300"/>
      <c r="DS220" s="300"/>
      <c r="DT220" s="300"/>
      <c r="DU220" s="301"/>
      <c r="DV220" s="352">
        <v>1</v>
      </c>
      <c r="DW220" s="300"/>
      <c r="DX220" s="300"/>
      <c r="DY220" s="300"/>
      <c r="DZ220" s="300"/>
      <c r="EA220" s="300"/>
      <c r="EB220" s="300"/>
      <c r="EC220" s="300"/>
      <c r="ED220" s="301"/>
      <c r="EF220" s="163"/>
      <c r="EG220" s="326"/>
      <c r="EH220" s="290"/>
      <c r="EI220" s="290"/>
      <c r="EJ220" s="290"/>
      <c r="EK220" s="290"/>
      <c r="EL220" s="290"/>
      <c r="EM220" s="290"/>
      <c r="EN220" s="290"/>
      <c r="EO220" s="290"/>
      <c r="EP220" s="303"/>
    </row>
    <row r="221" spans="1:146" x14ac:dyDescent="0.2">
      <c r="A221" s="302"/>
      <c r="B221" s="290"/>
      <c r="C221" s="290"/>
      <c r="D221" s="290"/>
      <c r="E221" s="290"/>
      <c r="F221" s="290"/>
      <c r="G221" s="290"/>
      <c r="H221" s="290"/>
      <c r="I221" s="290"/>
      <c r="J221" s="290"/>
      <c r="K221" s="290"/>
      <c r="L221" s="290"/>
      <c r="M221" s="290"/>
      <c r="N221" s="290"/>
      <c r="O221" s="290"/>
      <c r="P221" s="290"/>
      <c r="Q221" s="290"/>
      <c r="R221" s="290"/>
      <c r="S221" s="290"/>
      <c r="T221" s="290"/>
      <c r="U221" s="290"/>
      <c r="V221" s="290"/>
      <c r="W221" s="290"/>
      <c r="X221" s="290"/>
      <c r="Y221" s="290"/>
      <c r="Z221" s="290"/>
      <c r="AA221" s="290"/>
      <c r="AB221" s="290"/>
      <c r="AC221" s="303"/>
      <c r="AD221" s="156"/>
      <c r="AP221" s="157"/>
      <c r="AR221" s="302"/>
      <c r="AS221" s="290"/>
      <c r="AT221" s="290"/>
      <c r="AU221" s="290"/>
      <c r="AV221" s="290"/>
      <c r="AW221" s="290"/>
      <c r="AX221" s="290"/>
      <c r="AY221" s="290"/>
      <c r="AZ221" s="290"/>
      <c r="BA221" s="303"/>
      <c r="BB221" s="304"/>
      <c r="BC221" s="305"/>
      <c r="BD221" s="305"/>
      <c r="BE221" s="305"/>
      <c r="BF221" s="305"/>
      <c r="BG221" s="305"/>
      <c r="BH221" s="305"/>
      <c r="BI221" s="306"/>
      <c r="BJ221" s="304"/>
      <c r="BK221" s="305"/>
      <c r="BL221" s="305"/>
      <c r="BM221" s="305"/>
      <c r="BN221" s="305"/>
      <c r="BO221" s="305"/>
      <c r="BP221" s="305"/>
      <c r="BQ221" s="305"/>
      <c r="BR221" s="305"/>
      <c r="BS221" s="305"/>
      <c r="BT221" s="305"/>
      <c r="BU221" s="306"/>
      <c r="BV221" s="304"/>
      <c r="BW221" s="305"/>
      <c r="BX221" s="305"/>
      <c r="BY221" s="305"/>
      <c r="BZ221" s="305"/>
      <c r="CA221" s="305"/>
      <c r="CB221" s="305"/>
      <c r="CC221" s="305"/>
      <c r="CD221" s="306"/>
      <c r="CE221" s="304"/>
      <c r="CF221" s="305"/>
      <c r="CG221" s="305"/>
      <c r="CH221" s="305"/>
      <c r="CI221" s="305"/>
      <c r="CJ221" s="305"/>
      <c r="CK221" s="305"/>
      <c r="CL221" s="305"/>
      <c r="CM221" s="305"/>
      <c r="CN221" s="305"/>
      <c r="CO221" s="305"/>
      <c r="CP221" s="306"/>
      <c r="CQ221" s="304"/>
      <c r="CR221" s="305"/>
      <c r="CS221" s="305"/>
      <c r="CT221" s="305"/>
      <c r="CU221" s="305"/>
      <c r="CV221" s="305"/>
      <c r="CW221" s="305"/>
      <c r="CX221" s="305"/>
      <c r="CY221" s="305"/>
      <c r="CZ221" s="305"/>
      <c r="DA221" s="305"/>
      <c r="DB221" s="305"/>
      <c r="DC221" s="305"/>
      <c r="DD221" s="305"/>
      <c r="DE221" s="305"/>
      <c r="DF221" s="305"/>
      <c r="DG221" s="305"/>
      <c r="DH221" s="305"/>
      <c r="DI221" s="306"/>
      <c r="DJ221" s="304"/>
      <c r="DK221" s="305"/>
      <c r="DL221" s="305"/>
      <c r="DM221" s="305"/>
      <c r="DN221" s="305"/>
      <c r="DO221" s="305"/>
      <c r="DP221" s="305"/>
      <c r="DQ221" s="305"/>
      <c r="DR221" s="305"/>
      <c r="DS221" s="305"/>
      <c r="DT221" s="305"/>
      <c r="DU221" s="306"/>
      <c r="DV221" s="304"/>
      <c r="DW221" s="305"/>
      <c r="DX221" s="305"/>
      <c r="DY221" s="305"/>
      <c r="DZ221" s="305"/>
      <c r="EA221" s="305"/>
      <c r="EB221" s="305"/>
      <c r="EC221" s="305"/>
      <c r="ED221" s="306"/>
      <c r="EF221" s="163"/>
      <c r="EG221" s="326"/>
      <c r="EH221" s="290"/>
      <c r="EI221" s="290"/>
      <c r="EJ221" s="290"/>
      <c r="EK221" s="290"/>
      <c r="EL221" s="290"/>
      <c r="EM221" s="290"/>
      <c r="EN221" s="290"/>
      <c r="EO221" s="290"/>
      <c r="EP221" s="303"/>
    </row>
    <row r="222" spans="1:146" x14ac:dyDescent="0.2">
      <c r="A222" s="304"/>
      <c r="B222" s="305"/>
      <c r="C222" s="305"/>
      <c r="D222" s="305"/>
      <c r="E222" s="305"/>
      <c r="F222" s="305"/>
      <c r="G222" s="305"/>
      <c r="H222" s="305"/>
      <c r="I222" s="305"/>
      <c r="J222" s="305"/>
      <c r="K222" s="305"/>
      <c r="L222" s="305"/>
      <c r="M222" s="305"/>
      <c r="N222" s="305"/>
      <c r="O222" s="305"/>
      <c r="P222" s="305"/>
      <c r="Q222" s="305"/>
      <c r="R222" s="305"/>
      <c r="S222" s="305"/>
      <c r="T222" s="305"/>
      <c r="U222" s="305"/>
      <c r="V222" s="305"/>
      <c r="W222" s="305"/>
      <c r="X222" s="305"/>
      <c r="Y222" s="305"/>
      <c r="Z222" s="305"/>
      <c r="AA222" s="305"/>
      <c r="AB222" s="305"/>
      <c r="AC222" s="306"/>
      <c r="AD222" s="158"/>
      <c r="AE222" s="159"/>
      <c r="AF222" s="159"/>
      <c r="AG222" s="159"/>
      <c r="AH222" s="159"/>
      <c r="AI222" s="159"/>
      <c r="AJ222" s="159"/>
      <c r="AK222" s="159"/>
      <c r="AL222" s="159"/>
      <c r="AM222" s="159"/>
      <c r="AN222" s="159"/>
      <c r="AO222" s="159"/>
      <c r="AP222" s="160"/>
      <c r="AR222" s="304"/>
      <c r="AS222" s="305"/>
      <c r="AT222" s="305"/>
      <c r="AU222" s="305"/>
      <c r="AV222" s="305"/>
      <c r="AW222" s="305"/>
      <c r="AX222" s="305"/>
      <c r="AY222" s="305"/>
      <c r="AZ222" s="305"/>
      <c r="BA222" s="306"/>
      <c r="BB222" s="292" t="s">
        <v>55</v>
      </c>
      <c r="BC222" s="297"/>
      <c r="BD222" s="297"/>
      <c r="BE222" s="297"/>
      <c r="BF222" s="297"/>
      <c r="BG222" s="297"/>
      <c r="BH222" s="297"/>
      <c r="BI222" s="298"/>
      <c r="BJ222" s="350">
        <v>0</v>
      </c>
      <c r="BK222" s="297"/>
      <c r="BL222" s="297"/>
      <c r="BM222" s="297"/>
      <c r="BN222" s="297"/>
      <c r="BO222" s="297"/>
      <c r="BP222" s="297"/>
      <c r="BQ222" s="297"/>
      <c r="BR222" s="297"/>
      <c r="BS222" s="297"/>
      <c r="BT222" s="297"/>
      <c r="BU222" s="298"/>
      <c r="BV222" s="295"/>
      <c r="BW222" s="297"/>
      <c r="BX222" s="297"/>
      <c r="BY222" s="297"/>
      <c r="BZ222" s="297"/>
      <c r="CA222" s="297"/>
      <c r="CB222" s="297"/>
      <c r="CC222" s="297"/>
      <c r="CD222" s="298"/>
      <c r="CE222" s="295"/>
      <c r="CF222" s="297"/>
      <c r="CG222" s="297"/>
      <c r="CH222" s="297"/>
      <c r="CI222" s="297"/>
      <c r="CJ222" s="297"/>
      <c r="CK222" s="297"/>
      <c r="CL222" s="297"/>
      <c r="CM222" s="297"/>
      <c r="CN222" s="297"/>
      <c r="CO222" s="297"/>
      <c r="CP222" s="298"/>
      <c r="CQ222" s="295"/>
      <c r="CR222" s="297"/>
      <c r="CS222" s="297"/>
      <c r="CT222" s="297"/>
      <c r="CU222" s="297"/>
      <c r="CV222" s="297"/>
      <c r="CW222" s="297"/>
      <c r="CX222" s="297"/>
      <c r="CY222" s="297"/>
      <c r="CZ222" s="297"/>
      <c r="DA222" s="297"/>
      <c r="DB222" s="297"/>
      <c r="DC222" s="297"/>
      <c r="DD222" s="297"/>
      <c r="DE222" s="297"/>
      <c r="DF222" s="297"/>
      <c r="DG222" s="297"/>
      <c r="DH222" s="297"/>
      <c r="DI222" s="298"/>
      <c r="DJ222" s="295"/>
      <c r="DK222" s="297"/>
      <c r="DL222" s="297"/>
      <c r="DM222" s="297"/>
      <c r="DN222" s="297"/>
      <c r="DO222" s="297"/>
      <c r="DP222" s="297"/>
      <c r="DQ222" s="297"/>
      <c r="DR222" s="297"/>
      <c r="DS222" s="297"/>
      <c r="DT222" s="297"/>
      <c r="DU222" s="298"/>
      <c r="DV222" s="350">
        <v>0</v>
      </c>
      <c r="DW222" s="297"/>
      <c r="DX222" s="297"/>
      <c r="DY222" s="297"/>
      <c r="DZ222" s="297"/>
      <c r="EA222" s="297"/>
      <c r="EB222" s="297"/>
      <c r="EC222" s="297"/>
      <c r="ED222" s="298"/>
      <c r="EE222" s="164"/>
      <c r="EF222" s="165"/>
      <c r="EG222" s="327"/>
      <c r="EH222" s="305"/>
      <c r="EI222" s="305"/>
      <c r="EJ222" s="305"/>
      <c r="EK222" s="305"/>
      <c r="EL222" s="305"/>
      <c r="EM222" s="305"/>
      <c r="EN222" s="305"/>
      <c r="EO222" s="305"/>
      <c r="EP222" s="306"/>
    </row>
    <row r="223" spans="1:146" x14ac:dyDescent="0.2">
      <c r="A223" s="359" t="s">
        <v>6</v>
      </c>
      <c r="B223" s="290"/>
      <c r="C223" s="290"/>
      <c r="D223" s="290"/>
      <c r="E223" s="290"/>
      <c r="F223" s="290"/>
      <c r="G223" s="290"/>
      <c r="H223" s="290"/>
      <c r="I223" s="360" t="s">
        <v>91</v>
      </c>
      <c r="J223" s="297"/>
      <c r="K223" s="297"/>
      <c r="L223" s="297"/>
      <c r="M223" s="297"/>
      <c r="N223" s="297"/>
      <c r="O223" s="297"/>
      <c r="P223" s="297"/>
      <c r="Q223" s="297"/>
      <c r="R223" s="297"/>
      <c r="S223" s="297"/>
      <c r="T223" s="297"/>
      <c r="U223" s="297"/>
      <c r="V223" s="297"/>
      <c r="W223" s="297"/>
      <c r="X223" s="297"/>
      <c r="Y223" s="297"/>
      <c r="Z223" s="297"/>
      <c r="AA223" s="297"/>
      <c r="AB223" s="297"/>
      <c r="AC223" s="297"/>
      <c r="AD223" s="297"/>
      <c r="AE223" s="297"/>
      <c r="AF223" s="297"/>
      <c r="AG223" s="297"/>
      <c r="AH223" s="297"/>
      <c r="AI223" s="297"/>
      <c r="AJ223" s="297"/>
      <c r="AK223" s="297"/>
      <c r="AL223" s="297"/>
      <c r="AM223" s="297"/>
      <c r="AN223" s="297"/>
      <c r="AO223" s="297"/>
      <c r="AP223" s="297"/>
      <c r="AQ223" s="297"/>
      <c r="AR223" s="297"/>
      <c r="AS223" s="297"/>
      <c r="AT223" s="297"/>
      <c r="AU223" s="297"/>
      <c r="AV223" s="297"/>
      <c r="AW223" s="297"/>
      <c r="AX223" s="297"/>
      <c r="AY223" s="297"/>
      <c r="AZ223" s="297"/>
      <c r="BA223" s="297"/>
      <c r="BB223" s="297"/>
      <c r="BC223" s="297"/>
      <c r="BD223" s="297"/>
      <c r="BE223" s="297"/>
      <c r="BF223" s="298"/>
      <c r="BG223" s="361" t="s">
        <v>6</v>
      </c>
      <c r="BH223" s="297"/>
      <c r="BI223" s="297"/>
      <c r="BJ223" s="297"/>
      <c r="BK223" s="297"/>
      <c r="BL223" s="297"/>
      <c r="BM223" s="297"/>
      <c r="BN223" s="297"/>
      <c r="BO223" s="297"/>
      <c r="BP223" s="297"/>
      <c r="BQ223" s="297"/>
      <c r="BR223" s="297"/>
      <c r="BS223" s="297"/>
      <c r="BT223" s="297"/>
      <c r="BU223" s="297"/>
      <c r="BV223" s="297"/>
      <c r="BW223" s="297"/>
      <c r="BX223" s="297"/>
      <c r="BY223" s="297"/>
      <c r="BZ223" s="297"/>
      <c r="CA223" s="297"/>
      <c r="CB223" s="297"/>
      <c r="CC223" s="297"/>
      <c r="CD223" s="297"/>
      <c r="CE223" s="297"/>
      <c r="CF223" s="297"/>
      <c r="CG223" s="297"/>
      <c r="CH223" s="297"/>
      <c r="CI223" s="297"/>
      <c r="CJ223" s="297"/>
      <c r="CK223" s="297"/>
      <c r="CL223" s="297"/>
      <c r="CM223" s="297"/>
      <c r="CN223" s="297"/>
      <c r="CO223" s="297"/>
      <c r="CP223" s="297"/>
      <c r="CQ223" s="297"/>
      <c r="CR223" s="297"/>
      <c r="CS223" s="297"/>
      <c r="CT223" s="297"/>
      <c r="CU223" s="297"/>
      <c r="CV223" s="297"/>
      <c r="CW223" s="297"/>
      <c r="CX223" s="297"/>
      <c r="CY223" s="297"/>
      <c r="CZ223" s="297"/>
      <c r="DA223" s="297"/>
      <c r="DB223" s="297"/>
      <c r="DC223" s="297"/>
      <c r="DD223" s="297"/>
      <c r="DE223" s="297"/>
      <c r="DF223" s="297"/>
      <c r="DG223" s="297"/>
      <c r="DH223" s="297"/>
      <c r="DI223" s="297"/>
      <c r="DJ223" s="297"/>
      <c r="DK223" s="297"/>
      <c r="DL223" s="297"/>
      <c r="DM223" s="297"/>
      <c r="DN223" s="297"/>
      <c r="DO223" s="297"/>
      <c r="DP223" s="297"/>
      <c r="DQ223" s="297"/>
      <c r="DR223" s="297"/>
      <c r="DS223" s="297"/>
      <c r="DT223" s="297"/>
      <c r="DU223" s="297"/>
      <c r="DV223" s="297"/>
      <c r="DW223" s="297"/>
      <c r="DX223" s="297"/>
      <c r="DY223" s="297"/>
      <c r="DZ223" s="297"/>
      <c r="EA223" s="297"/>
      <c r="EB223" s="297"/>
      <c r="EC223" s="297"/>
      <c r="ED223" s="297"/>
      <c r="EE223" s="297"/>
      <c r="EF223" s="298"/>
      <c r="EG223" s="332" t="s">
        <v>6</v>
      </c>
      <c r="EH223" s="300"/>
      <c r="EI223" s="300"/>
      <c r="EJ223" s="300"/>
      <c r="EK223" s="300"/>
      <c r="EL223" s="300"/>
      <c r="EM223" s="300"/>
      <c r="EN223" s="300"/>
      <c r="EO223" s="300"/>
      <c r="EP223" s="301"/>
    </row>
    <row r="224" spans="1:146" x14ac:dyDescent="0.2">
      <c r="A224" s="302"/>
      <c r="B224" s="290"/>
      <c r="C224" s="290"/>
      <c r="D224" s="290"/>
      <c r="E224" s="290"/>
      <c r="F224" s="290"/>
      <c r="G224" s="290"/>
      <c r="H224" s="290"/>
      <c r="I224" s="299" t="s">
        <v>156</v>
      </c>
      <c r="J224" s="300"/>
      <c r="K224" s="300"/>
      <c r="L224" s="300"/>
      <c r="M224" s="300"/>
      <c r="N224" s="300"/>
      <c r="O224" s="300"/>
      <c r="P224" s="300"/>
      <c r="Q224" s="300"/>
      <c r="R224" s="300"/>
      <c r="S224" s="300"/>
      <c r="T224" s="300"/>
      <c r="U224" s="300"/>
      <c r="V224" s="300"/>
      <c r="W224" s="300"/>
      <c r="X224" s="300"/>
      <c r="Y224" s="300"/>
      <c r="Z224" s="300"/>
      <c r="AA224" s="300"/>
      <c r="AB224" s="300"/>
      <c r="AC224" s="300"/>
      <c r="AD224" s="300"/>
      <c r="AE224" s="300"/>
      <c r="AF224" s="300"/>
      <c r="AG224" s="300"/>
      <c r="AH224" s="300"/>
      <c r="AI224" s="300"/>
      <c r="AJ224" s="300"/>
      <c r="AK224" s="300"/>
      <c r="AL224" s="300"/>
      <c r="AM224" s="300"/>
      <c r="AN224" s="300"/>
      <c r="AO224" s="300"/>
      <c r="AP224" s="300"/>
      <c r="AQ224" s="300"/>
      <c r="AR224" s="300"/>
      <c r="AS224" s="300"/>
      <c r="AT224" s="301"/>
      <c r="AU224" s="299" t="s">
        <v>97</v>
      </c>
      <c r="AV224" s="300"/>
      <c r="AW224" s="300"/>
      <c r="AX224" s="300"/>
      <c r="AY224" s="300"/>
      <c r="AZ224" s="300"/>
      <c r="BA224" s="300"/>
      <c r="BB224" s="300"/>
      <c r="BC224" s="300"/>
      <c r="BD224" s="300"/>
      <c r="BE224" s="300"/>
      <c r="BF224" s="301"/>
      <c r="BG224" s="310" t="s">
        <v>53</v>
      </c>
      <c r="BH224" s="297"/>
      <c r="BI224" s="297"/>
      <c r="BJ224" s="297"/>
      <c r="BK224" s="297"/>
      <c r="BL224" s="298"/>
      <c r="BM224" s="351">
        <v>0</v>
      </c>
      <c r="BN224" s="297"/>
      <c r="BO224" s="297"/>
      <c r="BP224" s="297"/>
      <c r="BQ224" s="297"/>
      <c r="BR224" s="297"/>
      <c r="BS224" s="297"/>
      <c r="BT224" s="297"/>
      <c r="BU224" s="297"/>
      <c r="BV224" s="297"/>
      <c r="BW224" s="298"/>
      <c r="BX224" s="351">
        <v>0</v>
      </c>
      <c r="BY224" s="297"/>
      <c r="BZ224" s="297"/>
      <c r="CA224" s="297"/>
      <c r="CB224" s="297"/>
      <c r="CC224" s="297"/>
      <c r="CD224" s="297"/>
      <c r="CE224" s="297"/>
      <c r="CF224" s="297"/>
      <c r="CG224" s="297"/>
      <c r="CH224" s="298"/>
      <c r="CI224" s="351">
        <v>1</v>
      </c>
      <c r="CJ224" s="297"/>
      <c r="CK224" s="297"/>
      <c r="CL224" s="297"/>
      <c r="CM224" s="297"/>
      <c r="CN224" s="297"/>
      <c r="CO224" s="297"/>
      <c r="CP224" s="297"/>
      <c r="CQ224" s="297"/>
      <c r="CR224" s="297"/>
      <c r="CS224" s="298"/>
      <c r="CT224" s="351">
        <v>0</v>
      </c>
      <c r="CU224" s="297"/>
      <c r="CV224" s="297"/>
      <c r="CW224" s="297"/>
      <c r="CX224" s="297"/>
      <c r="CY224" s="297"/>
      <c r="CZ224" s="297"/>
      <c r="DA224" s="297"/>
      <c r="DB224" s="297"/>
      <c r="DC224" s="297"/>
      <c r="DD224" s="297"/>
      <c r="DE224" s="297"/>
      <c r="DF224" s="297"/>
      <c r="DG224" s="297"/>
      <c r="DH224" s="297"/>
      <c r="DI224" s="297"/>
      <c r="DJ224" s="297"/>
      <c r="DK224" s="298"/>
      <c r="DL224" s="351">
        <v>0</v>
      </c>
      <c r="DM224" s="297"/>
      <c r="DN224" s="297"/>
      <c r="DO224" s="297"/>
      <c r="DP224" s="297"/>
      <c r="DQ224" s="297"/>
      <c r="DR224" s="297"/>
      <c r="DS224" s="297"/>
      <c r="DT224" s="297"/>
      <c r="DU224" s="297"/>
      <c r="DV224" s="297"/>
      <c r="DW224" s="298"/>
      <c r="DX224" s="351">
        <v>1</v>
      </c>
      <c r="DY224" s="297"/>
      <c r="DZ224" s="297"/>
      <c r="EA224" s="297"/>
      <c r="EB224" s="297"/>
      <c r="EC224" s="297"/>
      <c r="ED224" s="297"/>
      <c r="EE224" s="297"/>
      <c r="EF224" s="298"/>
      <c r="EG224" s="326"/>
      <c r="EH224" s="290"/>
      <c r="EI224" s="290"/>
      <c r="EJ224" s="290"/>
      <c r="EK224" s="290"/>
      <c r="EL224" s="290"/>
      <c r="EM224" s="290"/>
      <c r="EN224" s="290"/>
      <c r="EO224" s="290"/>
      <c r="EP224" s="303"/>
    </row>
    <row r="225" spans="1:146" x14ac:dyDescent="0.2">
      <c r="A225" s="302"/>
      <c r="B225" s="290"/>
      <c r="C225" s="290"/>
      <c r="D225" s="290"/>
      <c r="E225" s="290"/>
      <c r="F225" s="290"/>
      <c r="G225" s="290"/>
      <c r="H225" s="290"/>
      <c r="I225" s="302"/>
      <c r="J225" s="290"/>
      <c r="K225" s="290"/>
      <c r="L225" s="290"/>
      <c r="M225" s="290"/>
      <c r="N225" s="290"/>
      <c r="O225" s="290"/>
      <c r="P225" s="290"/>
      <c r="Q225" s="290"/>
      <c r="R225" s="290"/>
      <c r="S225" s="290"/>
      <c r="T225" s="290"/>
      <c r="U225" s="290"/>
      <c r="V225" s="290"/>
      <c r="W225" s="290"/>
      <c r="X225" s="290"/>
      <c r="Y225" s="290"/>
      <c r="Z225" s="290"/>
      <c r="AA225" s="290"/>
      <c r="AB225" s="290"/>
      <c r="AC225" s="290"/>
      <c r="AD225" s="290"/>
      <c r="AE225" s="290"/>
      <c r="AF225" s="290"/>
      <c r="AG225" s="290"/>
      <c r="AH225" s="290"/>
      <c r="AI225" s="290"/>
      <c r="AJ225" s="290"/>
      <c r="AK225" s="290"/>
      <c r="AL225" s="290"/>
      <c r="AM225" s="290"/>
      <c r="AN225" s="290"/>
      <c r="AO225" s="290"/>
      <c r="AP225" s="290"/>
      <c r="AQ225" s="290"/>
      <c r="AR225" s="290"/>
      <c r="AS225" s="290"/>
      <c r="AT225" s="303"/>
      <c r="AU225" s="302"/>
      <c r="AV225" s="290"/>
      <c r="AW225" s="290"/>
      <c r="AX225" s="290"/>
      <c r="AY225" s="290"/>
      <c r="AZ225" s="290"/>
      <c r="BA225" s="290"/>
      <c r="BB225" s="290"/>
      <c r="BC225" s="290"/>
      <c r="BD225" s="290"/>
      <c r="BE225" s="290"/>
      <c r="BF225" s="303"/>
      <c r="BG225" s="308" t="s">
        <v>54</v>
      </c>
      <c r="BH225" s="297"/>
      <c r="BI225" s="297"/>
      <c r="BJ225" s="297"/>
      <c r="BK225" s="297"/>
      <c r="BL225" s="298"/>
      <c r="BM225" s="352">
        <v>0</v>
      </c>
      <c r="BN225" s="297"/>
      <c r="BO225" s="297"/>
      <c r="BP225" s="297"/>
      <c r="BQ225" s="297"/>
      <c r="BR225" s="297"/>
      <c r="BS225" s="297"/>
      <c r="BT225" s="297"/>
      <c r="BU225" s="297"/>
      <c r="BV225" s="297"/>
      <c r="BW225" s="298"/>
      <c r="BX225" s="352">
        <v>0</v>
      </c>
      <c r="BY225" s="297"/>
      <c r="BZ225" s="297"/>
      <c r="CA225" s="297"/>
      <c r="CB225" s="297"/>
      <c r="CC225" s="297"/>
      <c r="CD225" s="297"/>
      <c r="CE225" s="297"/>
      <c r="CF225" s="297"/>
      <c r="CG225" s="297"/>
      <c r="CH225" s="298"/>
      <c r="CI225" s="352">
        <v>1</v>
      </c>
      <c r="CJ225" s="297"/>
      <c r="CK225" s="297"/>
      <c r="CL225" s="297"/>
      <c r="CM225" s="297"/>
      <c r="CN225" s="297"/>
      <c r="CO225" s="297"/>
      <c r="CP225" s="297"/>
      <c r="CQ225" s="297"/>
      <c r="CR225" s="297"/>
      <c r="CS225" s="298"/>
      <c r="CT225" s="352">
        <v>0</v>
      </c>
      <c r="CU225" s="297"/>
      <c r="CV225" s="297"/>
      <c r="CW225" s="297"/>
      <c r="CX225" s="297"/>
      <c r="CY225" s="297"/>
      <c r="CZ225" s="297"/>
      <c r="DA225" s="297"/>
      <c r="DB225" s="297"/>
      <c r="DC225" s="297"/>
      <c r="DD225" s="297"/>
      <c r="DE225" s="297"/>
      <c r="DF225" s="297"/>
      <c r="DG225" s="297"/>
      <c r="DH225" s="297"/>
      <c r="DI225" s="297"/>
      <c r="DJ225" s="297"/>
      <c r="DK225" s="298"/>
      <c r="DL225" s="352">
        <v>0</v>
      </c>
      <c r="DM225" s="297"/>
      <c r="DN225" s="297"/>
      <c r="DO225" s="297"/>
      <c r="DP225" s="297"/>
      <c r="DQ225" s="297"/>
      <c r="DR225" s="297"/>
      <c r="DS225" s="297"/>
      <c r="DT225" s="297"/>
      <c r="DU225" s="297"/>
      <c r="DV225" s="297"/>
      <c r="DW225" s="298"/>
      <c r="DX225" s="352">
        <v>1</v>
      </c>
      <c r="DY225" s="297"/>
      <c r="DZ225" s="297"/>
      <c r="EA225" s="297"/>
      <c r="EB225" s="297"/>
      <c r="EC225" s="297"/>
      <c r="ED225" s="297"/>
      <c r="EE225" s="297"/>
      <c r="EF225" s="298"/>
      <c r="EG225" s="326"/>
      <c r="EH225" s="290"/>
      <c r="EI225" s="290"/>
      <c r="EJ225" s="290"/>
      <c r="EK225" s="290"/>
      <c r="EL225" s="290"/>
      <c r="EM225" s="290"/>
      <c r="EN225" s="290"/>
      <c r="EO225" s="290"/>
      <c r="EP225" s="303"/>
    </row>
    <row r="226" spans="1:146" x14ac:dyDescent="0.2">
      <c r="A226" s="302"/>
      <c r="B226" s="290"/>
      <c r="C226" s="290"/>
      <c r="D226" s="290"/>
      <c r="E226" s="290"/>
      <c r="F226" s="290"/>
      <c r="G226" s="290"/>
      <c r="H226" s="290"/>
      <c r="I226" s="304"/>
      <c r="J226" s="305"/>
      <c r="K226" s="305"/>
      <c r="L226" s="305"/>
      <c r="M226" s="305"/>
      <c r="N226" s="305"/>
      <c r="O226" s="305"/>
      <c r="P226" s="305"/>
      <c r="Q226" s="305"/>
      <c r="R226" s="305"/>
      <c r="S226" s="305"/>
      <c r="T226" s="305"/>
      <c r="U226" s="305"/>
      <c r="V226" s="305"/>
      <c r="W226" s="305"/>
      <c r="X226" s="305"/>
      <c r="Y226" s="305"/>
      <c r="Z226" s="305"/>
      <c r="AA226" s="305"/>
      <c r="AB226" s="305"/>
      <c r="AC226" s="305"/>
      <c r="AD226" s="305"/>
      <c r="AE226" s="305"/>
      <c r="AF226" s="305"/>
      <c r="AG226" s="305"/>
      <c r="AH226" s="305"/>
      <c r="AI226" s="305"/>
      <c r="AJ226" s="305"/>
      <c r="AK226" s="305"/>
      <c r="AL226" s="305"/>
      <c r="AM226" s="305"/>
      <c r="AN226" s="305"/>
      <c r="AO226" s="305"/>
      <c r="AP226" s="305"/>
      <c r="AQ226" s="305"/>
      <c r="AR226" s="305"/>
      <c r="AS226" s="305"/>
      <c r="AT226" s="306"/>
      <c r="AU226" s="304"/>
      <c r="AV226" s="305"/>
      <c r="AW226" s="305"/>
      <c r="AX226" s="305"/>
      <c r="AY226" s="305"/>
      <c r="AZ226" s="305"/>
      <c r="BA226" s="305"/>
      <c r="BB226" s="305"/>
      <c r="BC226" s="305"/>
      <c r="BD226" s="305"/>
      <c r="BE226" s="305"/>
      <c r="BF226" s="306"/>
      <c r="BG226" s="292" t="s">
        <v>55</v>
      </c>
      <c r="BH226" s="297"/>
      <c r="BI226" s="297"/>
      <c r="BJ226" s="297"/>
      <c r="BK226" s="297"/>
      <c r="BL226" s="298"/>
      <c r="BM226" s="350">
        <v>0</v>
      </c>
      <c r="BN226" s="297"/>
      <c r="BO226" s="297"/>
      <c r="BP226" s="297"/>
      <c r="BQ226" s="297"/>
      <c r="BR226" s="297"/>
      <c r="BS226" s="297"/>
      <c r="BT226" s="297"/>
      <c r="BU226" s="297"/>
      <c r="BV226" s="297"/>
      <c r="BW226" s="298"/>
      <c r="BX226" s="295"/>
      <c r="BY226" s="297"/>
      <c r="BZ226" s="297"/>
      <c r="CA226" s="297"/>
      <c r="CB226" s="297"/>
      <c r="CC226" s="297"/>
      <c r="CD226" s="297"/>
      <c r="CE226" s="297"/>
      <c r="CF226" s="297"/>
      <c r="CG226" s="297"/>
      <c r="CH226" s="298"/>
      <c r="CI226" s="295"/>
      <c r="CJ226" s="297"/>
      <c r="CK226" s="297"/>
      <c r="CL226" s="297"/>
      <c r="CM226" s="297"/>
      <c r="CN226" s="297"/>
      <c r="CO226" s="297"/>
      <c r="CP226" s="297"/>
      <c r="CQ226" s="297"/>
      <c r="CR226" s="297"/>
      <c r="CS226" s="298"/>
      <c r="CT226" s="295"/>
      <c r="CU226" s="297"/>
      <c r="CV226" s="297"/>
      <c r="CW226" s="297"/>
      <c r="CX226" s="297"/>
      <c r="CY226" s="297"/>
      <c r="CZ226" s="297"/>
      <c r="DA226" s="297"/>
      <c r="DB226" s="297"/>
      <c r="DC226" s="297"/>
      <c r="DD226" s="297"/>
      <c r="DE226" s="297"/>
      <c r="DF226" s="297"/>
      <c r="DG226" s="297"/>
      <c r="DH226" s="297"/>
      <c r="DI226" s="297"/>
      <c r="DJ226" s="297"/>
      <c r="DK226" s="298"/>
      <c r="DL226" s="295"/>
      <c r="DM226" s="297"/>
      <c r="DN226" s="297"/>
      <c r="DO226" s="297"/>
      <c r="DP226" s="297"/>
      <c r="DQ226" s="297"/>
      <c r="DR226" s="297"/>
      <c r="DS226" s="297"/>
      <c r="DT226" s="297"/>
      <c r="DU226" s="297"/>
      <c r="DV226" s="297"/>
      <c r="DW226" s="298"/>
      <c r="DX226" s="350">
        <v>0</v>
      </c>
      <c r="DY226" s="297"/>
      <c r="DZ226" s="297"/>
      <c r="EA226" s="297"/>
      <c r="EB226" s="297"/>
      <c r="EC226" s="297"/>
      <c r="ED226" s="297"/>
      <c r="EE226" s="297"/>
      <c r="EF226" s="298"/>
      <c r="EG226" s="326"/>
      <c r="EH226" s="290"/>
      <c r="EI226" s="290"/>
      <c r="EJ226" s="290"/>
      <c r="EK226" s="290"/>
      <c r="EL226" s="290"/>
      <c r="EM226" s="290"/>
      <c r="EN226" s="290"/>
      <c r="EO226" s="290"/>
      <c r="EP226" s="303"/>
    </row>
    <row r="227" spans="1:146" x14ac:dyDescent="0.2">
      <c r="A227" s="302"/>
      <c r="B227" s="290"/>
      <c r="C227" s="290"/>
      <c r="D227" s="290"/>
      <c r="E227" s="290"/>
      <c r="F227" s="290"/>
      <c r="G227" s="290"/>
      <c r="H227" s="290"/>
      <c r="I227" s="299" t="s">
        <v>157</v>
      </c>
      <c r="J227" s="300"/>
      <c r="K227" s="300"/>
      <c r="L227" s="300"/>
      <c r="M227" s="300"/>
      <c r="N227" s="300"/>
      <c r="O227" s="300"/>
      <c r="P227" s="300"/>
      <c r="Q227" s="300"/>
      <c r="R227" s="300"/>
      <c r="S227" s="300"/>
      <c r="T227" s="300"/>
      <c r="U227" s="300"/>
      <c r="V227" s="300"/>
      <c r="W227" s="300"/>
      <c r="X227" s="300"/>
      <c r="Y227" s="300"/>
      <c r="Z227" s="300"/>
      <c r="AA227" s="300"/>
      <c r="AB227" s="300"/>
      <c r="AC227" s="300"/>
      <c r="AD227" s="300"/>
      <c r="AE227" s="300"/>
      <c r="AF227" s="300"/>
      <c r="AG227" s="300"/>
      <c r="AH227" s="300"/>
      <c r="AI227" s="300"/>
      <c r="AJ227" s="300"/>
      <c r="AK227" s="300"/>
      <c r="AL227" s="300"/>
      <c r="AM227" s="300"/>
      <c r="AN227" s="300"/>
      <c r="AO227" s="300"/>
      <c r="AP227" s="300"/>
      <c r="AQ227" s="300"/>
      <c r="AR227" s="300"/>
      <c r="AS227" s="300"/>
      <c r="AT227" s="301"/>
      <c r="AU227" s="299" t="s">
        <v>97</v>
      </c>
      <c r="AV227" s="300"/>
      <c r="AW227" s="300"/>
      <c r="AX227" s="300"/>
      <c r="AY227" s="300"/>
      <c r="AZ227" s="300"/>
      <c r="BA227" s="300"/>
      <c r="BB227" s="300"/>
      <c r="BC227" s="300"/>
      <c r="BD227" s="300"/>
      <c r="BE227" s="300"/>
      <c r="BF227" s="301"/>
      <c r="BG227" s="310" t="s">
        <v>53</v>
      </c>
      <c r="BH227" s="297"/>
      <c r="BI227" s="297"/>
      <c r="BJ227" s="297"/>
      <c r="BK227" s="297"/>
      <c r="BL227" s="298"/>
      <c r="BM227" s="351">
        <v>0</v>
      </c>
      <c r="BN227" s="297"/>
      <c r="BO227" s="297"/>
      <c r="BP227" s="297"/>
      <c r="BQ227" s="297"/>
      <c r="BR227" s="297"/>
      <c r="BS227" s="297"/>
      <c r="BT227" s="297"/>
      <c r="BU227" s="297"/>
      <c r="BV227" s="297"/>
      <c r="BW227" s="298"/>
      <c r="BX227" s="351">
        <v>0</v>
      </c>
      <c r="BY227" s="297"/>
      <c r="BZ227" s="297"/>
      <c r="CA227" s="297"/>
      <c r="CB227" s="297"/>
      <c r="CC227" s="297"/>
      <c r="CD227" s="297"/>
      <c r="CE227" s="297"/>
      <c r="CF227" s="297"/>
      <c r="CG227" s="297"/>
      <c r="CH227" s="298"/>
      <c r="CI227" s="351">
        <v>0</v>
      </c>
      <c r="CJ227" s="297"/>
      <c r="CK227" s="297"/>
      <c r="CL227" s="297"/>
      <c r="CM227" s="297"/>
      <c r="CN227" s="297"/>
      <c r="CO227" s="297"/>
      <c r="CP227" s="297"/>
      <c r="CQ227" s="297"/>
      <c r="CR227" s="297"/>
      <c r="CS227" s="298"/>
      <c r="CT227" s="351">
        <v>1</v>
      </c>
      <c r="CU227" s="297"/>
      <c r="CV227" s="297"/>
      <c r="CW227" s="297"/>
      <c r="CX227" s="297"/>
      <c r="CY227" s="297"/>
      <c r="CZ227" s="297"/>
      <c r="DA227" s="297"/>
      <c r="DB227" s="297"/>
      <c r="DC227" s="297"/>
      <c r="DD227" s="297"/>
      <c r="DE227" s="297"/>
      <c r="DF227" s="297"/>
      <c r="DG227" s="297"/>
      <c r="DH227" s="297"/>
      <c r="DI227" s="297"/>
      <c r="DJ227" s="297"/>
      <c r="DK227" s="298"/>
      <c r="DL227" s="351">
        <v>0</v>
      </c>
      <c r="DM227" s="297"/>
      <c r="DN227" s="297"/>
      <c r="DO227" s="297"/>
      <c r="DP227" s="297"/>
      <c r="DQ227" s="297"/>
      <c r="DR227" s="297"/>
      <c r="DS227" s="297"/>
      <c r="DT227" s="297"/>
      <c r="DU227" s="297"/>
      <c r="DV227" s="297"/>
      <c r="DW227" s="298"/>
      <c r="DX227" s="351">
        <v>1</v>
      </c>
      <c r="DY227" s="297"/>
      <c r="DZ227" s="297"/>
      <c r="EA227" s="297"/>
      <c r="EB227" s="297"/>
      <c r="EC227" s="297"/>
      <c r="ED227" s="297"/>
      <c r="EE227" s="297"/>
      <c r="EF227" s="298"/>
      <c r="EG227" s="326"/>
      <c r="EH227" s="290"/>
      <c r="EI227" s="290"/>
      <c r="EJ227" s="290"/>
      <c r="EK227" s="290"/>
      <c r="EL227" s="290"/>
      <c r="EM227" s="290"/>
      <c r="EN227" s="290"/>
      <c r="EO227" s="290"/>
      <c r="EP227" s="303"/>
    </row>
    <row r="228" spans="1:146" x14ac:dyDescent="0.2">
      <c r="A228" s="302"/>
      <c r="B228" s="290"/>
      <c r="C228" s="290"/>
      <c r="D228" s="290"/>
      <c r="E228" s="290"/>
      <c r="F228" s="290"/>
      <c r="G228" s="290"/>
      <c r="H228" s="290"/>
      <c r="I228" s="302"/>
      <c r="J228" s="290"/>
      <c r="K228" s="290"/>
      <c r="L228" s="290"/>
      <c r="M228" s="290"/>
      <c r="N228" s="290"/>
      <c r="O228" s="290"/>
      <c r="P228" s="290"/>
      <c r="Q228" s="290"/>
      <c r="R228" s="290"/>
      <c r="S228" s="290"/>
      <c r="T228" s="290"/>
      <c r="U228" s="290"/>
      <c r="V228" s="290"/>
      <c r="W228" s="290"/>
      <c r="X228" s="290"/>
      <c r="Y228" s="290"/>
      <c r="Z228" s="290"/>
      <c r="AA228" s="290"/>
      <c r="AB228" s="290"/>
      <c r="AC228" s="290"/>
      <c r="AD228" s="290"/>
      <c r="AE228" s="290"/>
      <c r="AF228" s="290"/>
      <c r="AG228" s="290"/>
      <c r="AH228" s="290"/>
      <c r="AI228" s="290"/>
      <c r="AJ228" s="290"/>
      <c r="AK228" s="290"/>
      <c r="AL228" s="290"/>
      <c r="AM228" s="290"/>
      <c r="AN228" s="290"/>
      <c r="AO228" s="290"/>
      <c r="AP228" s="290"/>
      <c r="AQ228" s="290"/>
      <c r="AR228" s="290"/>
      <c r="AS228" s="290"/>
      <c r="AT228" s="303"/>
      <c r="AU228" s="302"/>
      <c r="AV228" s="290"/>
      <c r="AW228" s="290"/>
      <c r="AX228" s="290"/>
      <c r="AY228" s="290"/>
      <c r="AZ228" s="290"/>
      <c r="BA228" s="290"/>
      <c r="BB228" s="290"/>
      <c r="BC228" s="290"/>
      <c r="BD228" s="290"/>
      <c r="BE228" s="290"/>
      <c r="BF228" s="303"/>
      <c r="BG228" s="308" t="s">
        <v>54</v>
      </c>
      <c r="BH228" s="297"/>
      <c r="BI228" s="297"/>
      <c r="BJ228" s="297"/>
      <c r="BK228" s="297"/>
      <c r="BL228" s="298"/>
      <c r="BM228" s="352">
        <v>0</v>
      </c>
      <c r="BN228" s="297"/>
      <c r="BO228" s="297"/>
      <c r="BP228" s="297"/>
      <c r="BQ228" s="297"/>
      <c r="BR228" s="297"/>
      <c r="BS228" s="297"/>
      <c r="BT228" s="297"/>
      <c r="BU228" s="297"/>
      <c r="BV228" s="297"/>
      <c r="BW228" s="298"/>
      <c r="BX228" s="352">
        <v>0</v>
      </c>
      <c r="BY228" s="297"/>
      <c r="BZ228" s="297"/>
      <c r="CA228" s="297"/>
      <c r="CB228" s="297"/>
      <c r="CC228" s="297"/>
      <c r="CD228" s="297"/>
      <c r="CE228" s="297"/>
      <c r="CF228" s="297"/>
      <c r="CG228" s="297"/>
      <c r="CH228" s="298"/>
      <c r="CI228" s="352">
        <v>0</v>
      </c>
      <c r="CJ228" s="297"/>
      <c r="CK228" s="297"/>
      <c r="CL228" s="297"/>
      <c r="CM228" s="297"/>
      <c r="CN228" s="297"/>
      <c r="CO228" s="297"/>
      <c r="CP228" s="297"/>
      <c r="CQ228" s="297"/>
      <c r="CR228" s="297"/>
      <c r="CS228" s="298"/>
      <c r="CT228" s="352">
        <v>1</v>
      </c>
      <c r="CU228" s="297"/>
      <c r="CV228" s="297"/>
      <c r="CW228" s="297"/>
      <c r="CX228" s="297"/>
      <c r="CY228" s="297"/>
      <c r="CZ228" s="297"/>
      <c r="DA228" s="297"/>
      <c r="DB228" s="297"/>
      <c r="DC228" s="297"/>
      <c r="DD228" s="297"/>
      <c r="DE228" s="297"/>
      <c r="DF228" s="297"/>
      <c r="DG228" s="297"/>
      <c r="DH228" s="297"/>
      <c r="DI228" s="297"/>
      <c r="DJ228" s="297"/>
      <c r="DK228" s="298"/>
      <c r="DL228" s="352">
        <v>0</v>
      </c>
      <c r="DM228" s="297"/>
      <c r="DN228" s="297"/>
      <c r="DO228" s="297"/>
      <c r="DP228" s="297"/>
      <c r="DQ228" s="297"/>
      <c r="DR228" s="297"/>
      <c r="DS228" s="297"/>
      <c r="DT228" s="297"/>
      <c r="DU228" s="297"/>
      <c r="DV228" s="297"/>
      <c r="DW228" s="298"/>
      <c r="DX228" s="352">
        <v>1</v>
      </c>
      <c r="DY228" s="297"/>
      <c r="DZ228" s="297"/>
      <c r="EA228" s="297"/>
      <c r="EB228" s="297"/>
      <c r="EC228" s="297"/>
      <c r="ED228" s="297"/>
      <c r="EE228" s="297"/>
      <c r="EF228" s="298"/>
      <c r="EG228" s="326"/>
      <c r="EH228" s="290"/>
      <c r="EI228" s="290"/>
      <c r="EJ228" s="290"/>
      <c r="EK228" s="290"/>
      <c r="EL228" s="290"/>
      <c r="EM228" s="290"/>
      <c r="EN228" s="290"/>
      <c r="EO228" s="290"/>
      <c r="EP228" s="303"/>
    </row>
    <row r="229" spans="1:146" x14ac:dyDescent="0.2">
      <c r="A229" s="302"/>
      <c r="B229" s="290"/>
      <c r="C229" s="290"/>
      <c r="D229" s="290"/>
      <c r="E229" s="290"/>
      <c r="F229" s="290"/>
      <c r="G229" s="290"/>
      <c r="H229" s="290"/>
      <c r="I229" s="304"/>
      <c r="J229" s="305"/>
      <c r="K229" s="305"/>
      <c r="L229" s="305"/>
      <c r="M229" s="305"/>
      <c r="N229" s="305"/>
      <c r="O229" s="305"/>
      <c r="P229" s="305"/>
      <c r="Q229" s="305"/>
      <c r="R229" s="305"/>
      <c r="S229" s="305"/>
      <c r="T229" s="305"/>
      <c r="U229" s="305"/>
      <c r="V229" s="305"/>
      <c r="W229" s="305"/>
      <c r="X229" s="305"/>
      <c r="Y229" s="305"/>
      <c r="Z229" s="305"/>
      <c r="AA229" s="305"/>
      <c r="AB229" s="305"/>
      <c r="AC229" s="305"/>
      <c r="AD229" s="305"/>
      <c r="AE229" s="305"/>
      <c r="AF229" s="305"/>
      <c r="AG229" s="305"/>
      <c r="AH229" s="305"/>
      <c r="AI229" s="305"/>
      <c r="AJ229" s="305"/>
      <c r="AK229" s="305"/>
      <c r="AL229" s="305"/>
      <c r="AM229" s="305"/>
      <c r="AN229" s="305"/>
      <c r="AO229" s="305"/>
      <c r="AP229" s="305"/>
      <c r="AQ229" s="305"/>
      <c r="AR229" s="305"/>
      <c r="AS229" s="305"/>
      <c r="AT229" s="306"/>
      <c r="AU229" s="304"/>
      <c r="AV229" s="305"/>
      <c r="AW229" s="305"/>
      <c r="AX229" s="305"/>
      <c r="AY229" s="305"/>
      <c r="AZ229" s="305"/>
      <c r="BA229" s="305"/>
      <c r="BB229" s="305"/>
      <c r="BC229" s="305"/>
      <c r="BD229" s="305"/>
      <c r="BE229" s="305"/>
      <c r="BF229" s="306"/>
      <c r="BG229" s="292" t="s">
        <v>55</v>
      </c>
      <c r="BH229" s="297"/>
      <c r="BI229" s="297"/>
      <c r="BJ229" s="297"/>
      <c r="BK229" s="297"/>
      <c r="BL229" s="298"/>
      <c r="BM229" s="350">
        <v>0</v>
      </c>
      <c r="BN229" s="297"/>
      <c r="BO229" s="297"/>
      <c r="BP229" s="297"/>
      <c r="BQ229" s="297"/>
      <c r="BR229" s="297"/>
      <c r="BS229" s="297"/>
      <c r="BT229" s="297"/>
      <c r="BU229" s="297"/>
      <c r="BV229" s="297"/>
      <c r="BW229" s="298"/>
      <c r="BX229" s="295"/>
      <c r="BY229" s="297"/>
      <c r="BZ229" s="297"/>
      <c r="CA229" s="297"/>
      <c r="CB229" s="297"/>
      <c r="CC229" s="297"/>
      <c r="CD229" s="297"/>
      <c r="CE229" s="297"/>
      <c r="CF229" s="297"/>
      <c r="CG229" s="297"/>
      <c r="CH229" s="298"/>
      <c r="CI229" s="295"/>
      <c r="CJ229" s="297"/>
      <c r="CK229" s="297"/>
      <c r="CL229" s="297"/>
      <c r="CM229" s="297"/>
      <c r="CN229" s="297"/>
      <c r="CO229" s="297"/>
      <c r="CP229" s="297"/>
      <c r="CQ229" s="297"/>
      <c r="CR229" s="297"/>
      <c r="CS229" s="298"/>
      <c r="CT229" s="295"/>
      <c r="CU229" s="297"/>
      <c r="CV229" s="297"/>
      <c r="CW229" s="297"/>
      <c r="CX229" s="297"/>
      <c r="CY229" s="297"/>
      <c r="CZ229" s="297"/>
      <c r="DA229" s="297"/>
      <c r="DB229" s="297"/>
      <c r="DC229" s="297"/>
      <c r="DD229" s="297"/>
      <c r="DE229" s="297"/>
      <c r="DF229" s="297"/>
      <c r="DG229" s="297"/>
      <c r="DH229" s="297"/>
      <c r="DI229" s="297"/>
      <c r="DJ229" s="297"/>
      <c r="DK229" s="298"/>
      <c r="DL229" s="295"/>
      <c r="DM229" s="297"/>
      <c r="DN229" s="297"/>
      <c r="DO229" s="297"/>
      <c r="DP229" s="297"/>
      <c r="DQ229" s="297"/>
      <c r="DR229" s="297"/>
      <c r="DS229" s="297"/>
      <c r="DT229" s="297"/>
      <c r="DU229" s="297"/>
      <c r="DV229" s="297"/>
      <c r="DW229" s="298"/>
      <c r="DX229" s="350">
        <v>0</v>
      </c>
      <c r="DY229" s="297"/>
      <c r="DZ229" s="297"/>
      <c r="EA229" s="297"/>
      <c r="EB229" s="297"/>
      <c r="EC229" s="297"/>
      <c r="ED229" s="297"/>
      <c r="EE229" s="297"/>
      <c r="EF229" s="298"/>
      <c r="EG229" s="327"/>
      <c r="EH229" s="305"/>
      <c r="EI229" s="305"/>
      <c r="EJ229" s="305"/>
      <c r="EK229" s="305"/>
      <c r="EL229" s="305"/>
      <c r="EM229" s="305"/>
      <c r="EN229" s="305"/>
      <c r="EO229" s="305"/>
      <c r="EP229" s="306"/>
    </row>
    <row r="230" spans="1:146" ht="18" customHeight="1" x14ac:dyDescent="0.2">
      <c r="A230" s="299" t="s">
        <v>158</v>
      </c>
      <c r="B230" s="300"/>
      <c r="C230" s="300"/>
      <c r="D230" s="300"/>
      <c r="E230" s="300"/>
      <c r="F230" s="300"/>
      <c r="G230" s="300"/>
      <c r="H230" s="300"/>
      <c r="I230" s="300"/>
      <c r="J230" s="300"/>
      <c r="K230" s="300"/>
      <c r="L230" s="300"/>
      <c r="M230" s="300"/>
      <c r="N230" s="300"/>
      <c r="O230" s="300"/>
      <c r="P230" s="300"/>
      <c r="Q230" s="300"/>
      <c r="R230" s="300"/>
      <c r="S230" s="300"/>
      <c r="T230" s="300"/>
      <c r="U230" s="300"/>
      <c r="V230" s="300"/>
      <c r="W230" s="300"/>
      <c r="X230" s="300"/>
      <c r="Y230" s="300"/>
      <c r="Z230" s="300"/>
      <c r="AA230" s="300"/>
      <c r="AB230" s="300"/>
      <c r="AC230" s="301"/>
      <c r="AD230" s="353"/>
      <c r="AE230" s="354"/>
      <c r="AF230" s="354"/>
      <c r="AG230" s="354"/>
      <c r="AH230" s="354"/>
      <c r="AI230" s="354"/>
      <c r="AJ230" s="354"/>
      <c r="AK230" s="354"/>
      <c r="AL230" s="354"/>
      <c r="AM230" s="354"/>
      <c r="AN230" s="354"/>
      <c r="AO230" s="354"/>
      <c r="AP230" s="355"/>
      <c r="AR230" s="358" t="s">
        <v>145</v>
      </c>
      <c r="AS230" s="300"/>
      <c r="AT230" s="300"/>
      <c r="AU230" s="300"/>
      <c r="AV230" s="300"/>
      <c r="AW230" s="300"/>
      <c r="AX230" s="300"/>
      <c r="AY230" s="300"/>
      <c r="AZ230" s="300"/>
      <c r="BA230" s="301"/>
      <c r="BB230" s="310" t="s">
        <v>53</v>
      </c>
      <c r="BC230" s="297"/>
      <c r="BD230" s="297"/>
      <c r="BE230" s="297"/>
      <c r="BF230" s="297"/>
      <c r="BG230" s="297"/>
      <c r="BH230" s="297"/>
      <c r="BI230" s="298"/>
      <c r="BJ230" s="351">
        <v>0</v>
      </c>
      <c r="BK230" s="297"/>
      <c r="BL230" s="297"/>
      <c r="BM230" s="297"/>
      <c r="BN230" s="297"/>
      <c r="BO230" s="297"/>
      <c r="BP230" s="297"/>
      <c r="BQ230" s="297"/>
      <c r="BR230" s="297"/>
      <c r="BS230" s="297"/>
      <c r="BT230" s="297"/>
      <c r="BU230" s="298"/>
      <c r="BV230" s="351">
        <v>0</v>
      </c>
      <c r="BW230" s="297"/>
      <c r="BX230" s="297"/>
      <c r="BY230" s="297"/>
      <c r="BZ230" s="297"/>
      <c r="CA230" s="297"/>
      <c r="CB230" s="297"/>
      <c r="CC230" s="297"/>
      <c r="CD230" s="298"/>
      <c r="CE230" s="351">
        <v>0</v>
      </c>
      <c r="CF230" s="297"/>
      <c r="CG230" s="297"/>
      <c r="CH230" s="297"/>
      <c r="CI230" s="297"/>
      <c r="CJ230" s="297"/>
      <c r="CK230" s="297"/>
      <c r="CL230" s="297"/>
      <c r="CM230" s="297"/>
      <c r="CN230" s="297"/>
      <c r="CO230" s="297"/>
      <c r="CP230" s="298"/>
      <c r="CQ230" s="351">
        <v>1</v>
      </c>
      <c r="CR230" s="297"/>
      <c r="CS230" s="297"/>
      <c r="CT230" s="297"/>
      <c r="CU230" s="297"/>
      <c r="CV230" s="297"/>
      <c r="CW230" s="297"/>
      <c r="CX230" s="297"/>
      <c r="CY230" s="297"/>
      <c r="CZ230" s="297"/>
      <c r="DA230" s="297"/>
      <c r="DB230" s="297"/>
      <c r="DC230" s="297"/>
      <c r="DD230" s="297"/>
      <c r="DE230" s="297"/>
      <c r="DF230" s="297"/>
      <c r="DG230" s="297"/>
      <c r="DH230" s="297"/>
      <c r="DI230" s="298"/>
      <c r="DJ230" s="351">
        <v>0</v>
      </c>
      <c r="DK230" s="297"/>
      <c r="DL230" s="297"/>
      <c r="DM230" s="297"/>
      <c r="DN230" s="297"/>
      <c r="DO230" s="297"/>
      <c r="DP230" s="297"/>
      <c r="DQ230" s="297"/>
      <c r="DR230" s="297"/>
      <c r="DS230" s="297"/>
      <c r="DT230" s="297"/>
      <c r="DU230" s="298"/>
      <c r="DV230" s="351">
        <v>1</v>
      </c>
      <c r="DW230" s="297"/>
      <c r="DX230" s="297"/>
      <c r="DY230" s="297"/>
      <c r="DZ230" s="297"/>
      <c r="EA230" s="297"/>
      <c r="EB230" s="297"/>
      <c r="EC230" s="297"/>
      <c r="ED230" s="298"/>
      <c r="EE230" s="161"/>
      <c r="EF230" s="162"/>
      <c r="EG230" s="332" t="s">
        <v>159</v>
      </c>
      <c r="EH230" s="300"/>
      <c r="EI230" s="300"/>
      <c r="EJ230" s="300"/>
      <c r="EK230" s="300"/>
      <c r="EL230" s="300"/>
      <c r="EM230" s="300"/>
      <c r="EN230" s="300"/>
      <c r="EO230" s="300"/>
      <c r="EP230" s="301"/>
    </row>
    <row r="231" spans="1:146" ht="14.5" customHeight="1" x14ac:dyDescent="0.2">
      <c r="A231" s="302"/>
      <c r="B231" s="290"/>
      <c r="C231" s="290"/>
      <c r="D231" s="290"/>
      <c r="E231" s="290"/>
      <c r="F231" s="290"/>
      <c r="G231" s="290"/>
      <c r="H231" s="290"/>
      <c r="I231" s="290"/>
      <c r="J231" s="290"/>
      <c r="K231" s="290"/>
      <c r="L231" s="290"/>
      <c r="M231" s="290"/>
      <c r="N231" s="290"/>
      <c r="O231" s="290"/>
      <c r="P231" s="290"/>
      <c r="Q231" s="290"/>
      <c r="R231" s="290"/>
      <c r="S231" s="290"/>
      <c r="T231" s="290"/>
      <c r="U231" s="290"/>
      <c r="V231" s="290"/>
      <c r="W231" s="290"/>
      <c r="X231" s="290"/>
      <c r="Y231" s="290"/>
      <c r="Z231" s="290"/>
      <c r="AA231" s="290"/>
      <c r="AB231" s="290"/>
      <c r="AC231" s="303"/>
      <c r="AD231" s="356"/>
      <c r="AE231" s="305"/>
      <c r="AF231" s="305"/>
      <c r="AG231" s="305"/>
      <c r="AH231" s="305"/>
      <c r="AI231" s="305"/>
      <c r="AJ231" s="305"/>
      <c r="AK231" s="305"/>
      <c r="AL231" s="305"/>
      <c r="AM231" s="305"/>
      <c r="AN231" s="305"/>
      <c r="AO231" s="305"/>
      <c r="AP231" s="357"/>
      <c r="AR231" s="302"/>
      <c r="AS231" s="290"/>
      <c r="AT231" s="290"/>
      <c r="AU231" s="290"/>
      <c r="AV231" s="290"/>
      <c r="AW231" s="290"/>
      <c r="AX231" s="290"/>
      <c r="AY231" s="290"/>
      <c r="AZ231" s="290"/>
      <c r="BA231" s="303"/>
      <c r="BB231" s="308" t="s">
        <v>54</v>
      </c>
      <c r="BC231" s="300"/>
      <c r="BD231" s="300"/>
      <c r="BE231" s="300"/>
      <c r="BF231" s="300"/>
      <c r="BG231" s="300"/>
      <c r="BH231" s="300"/>
      <c r="BI231" s="301"/>
      <c r="BJ231" s="352">
        <v>0</v>
      </c>
      <c r="BK231" s="300"/>
      <c r="BL231" s="300"/>
      <c r="BM231" s="300"/>
      <c r="BN231" s="300"/>
      <c r="BO231" s="300"/>
      <c r="BP231" s="300"/>
      <c r="BQ231" s="300"/>
      <c r="BR231" s="300"/>
      <c r="BS231" s="300"/>
      <c r="BT231" s="300"/>
      <c r="BU231" s="301"/>
      <c r="BV231" s="352">
        <v>0</v>
      </c>
      <c r="BW231" s="300"/>
      <c r="BX231" s="300"/>
      <c r="BY231" s="300"/>
      <c r="BZ231" s="300"/>
      <c r="CA231" s="300"/>
      <c r="CB231" s="300"/>
      <c r="CC231" s="300"/>
      <c r="CD231" s="301"/>
      <c r="CE231" s="352">
        <v>0</v>
      </c>
      <c r="CF231" s="300"/>
      <c r="CG231" s="300"/>
      <c r="CH231" s="300"/>
      <c r="CI231" s="300"/>
      <c r="CJ231" s="300"/>
      <c r="CK231" s="300"/>
      <c r="CL231" s="300"/>
      <c r="CM231" s="300"/>
      <c r="CN231" s="300"/>
      <c r="CO231" s="300"/>
      <c r="CP231" s="301"/>
      <c r="CQ231" s="352">
        <v>1</v>
      </c>
      <c r="CR231" s="300"/>
      <c r="CS231" s="300"/>
      <c r="CT231" s="300"/>
      <c r="CU231" s="300"/>
      <c r="CV231" s="300"/>
      <c r="CW231" s="300"/>
      <c r="CX231" s="300"/>
      <c r="CY231" s="300"/>
      <c r="CZ231" s="300"/>
      <c r="DA231" s="300"/>
      <c r="DB231" s="300"/>
      <c r="DC231" s="300"/>
      <c r="DD231" s="300"/>
      <c r="DE231" s="300"/>
      <c r="DF231" s="300"/>
      <c r="DG231" s="300"/>
      <c r="DH231" s="300"/>
      <c r="DI231" s="301"/>
      <c r="DJ231" s="352">
        <v>0</v>
      </c>
      <c r="DK231" s="300"/>
      <c r="DL231" s="300"/>
      <c r="DM231" s="300"/>
      <c r="DN231" s="300"/>
      <c r="DO231" s="300"/>
      <c r="DP231" s="300"/>
      <c r="DQ231" s="300"/>
      <c r="DR231" s="300"/>
      <c r="DS231" s="300"/>
      <c r="DT231" s="300"/>
      <c r="DU231" s="301"/>
      <c r="DV231" s="352">
        <v>1</v>
      </c>
      <c r="DW231" s="300"/>
      <c r="DX231" s="300"/>
      <c r="DY231" s="300"/>
      <c r="DZ231" s="300"/>
      <c r="EA231" s="300"/>
      <c r="EB231" s="300"/>
      <c r="EC231" s="300"/>
      <c r="ED231" s="301"/>
      <c r="EF231" s="163"/>
      <c r="EG231" s="326"/>
      <c r="EH231" s="290"/>
      <c r="EI231" s="290"/>
      <c r="EJ231" s="290"/>
      <c r="EK231" s="290"/>
      <c r="EL231" s="290"/>
      <c r="EM231" s="290"/>
      <c r="EN231" s="290"/>
      <c r="EO231" s="290"/>
      <c r="EP231" s="303"/>
    </row>
    <row r="232" spans="1:146" x14ac:dyDescent="0.2">
      <c r="A232" s="302"/>
      <c r="B232" s="290"/>
      <c r="C232" s="290"/>
      <c r="D232" s="290"/>
      <c r="E232" s="290"/>
      <c r="F232" s="290"/>
      <c r="G232" s="290"/>
      <c r="H232" s="290"/>
      <c r="I232" s="290"/>
      <c r="J232" s="290"/>
      <c r="K232" s="290"/>
      <c r="L232" s="290"/>
      <c r="M232" s="290"/>
      <c r="N232" s="290"/>
      <c r="O232" s="290"/>
      <c r="P232" s="290"/>
      <c r="Q232" s="290"/>
      <c r="R232" s="290"/>
      <c r="S232" s="290"/>
      <c r="T232" s="290"/>
      <c r="U232" s="290"/>
      <c r="V232" s="290"/>
      <c r="W232" s="290"/>
      <c r="X232" s="290"/>
      <c r="Y232" s="290"/>
      <c r="Z232" s="290"/>
      <c r="AA232" s="290"/>
      <c r="AB232" s="290"/>
      <c r="AC232" s="303"/>
      <c r="AD232" s="156"/>
      <c r="AP232" s="157"/>
      <c r="AR232" s="302"/>
      <c r="AS232" s="290"/>
      <c r="AT232" s="290"/>
      <c r="AU232" s="290"/>
      <c r="AV232" s="290"/>
      <c r="AW232" s="290"/>
      <c r="AX232" s="290"/>
      <c r="AY232" s="290"/>
      <c r="AZ232" s="290"/>
      <c r="BA232" s="303"/>
      <c r="BB232" s="304"/>
      <c r="BC232" s="305"/>
      <c r="BD232" s="305"/>
      <c r="BE232" s="305"/>
      <c r="BF232" s="305"/>
      <c r="BG232" s="305"/>
      <c r="BH232" s="305"/>
      <c r="BI232" s="306"/>
      <c r="BJ232" s="304"/>
      <c r="BK232" s="305"/>
      <c r="BL232" s="305"/>
      <c r="BM232" s="305"/>
      <c r="BN232" s="305"/>
      <c r="BO232" s="305"/>
      <c r="BP232" s="305"/>
      <c r="BQ232" s="305"/>
      <c r="BR232" s="305"/>
      <c r="BS232" s="305"/>
      <c r="BT232" s="305"/>
      <c r="BU232" s="306"/>
      <c r="BV232" s="304"/>
      <c r="BW232" s="305"/>
      <c r="BX232" s="305"/>
      <c r="BY232" s="305"/>
      <c r="BZ232" s="305"/>
      <c r="CA232" s="305"/>
      <c r="CB232" s="305"/>
      <c r="CC232" s="305"/>
      <c r="CD232" s="306"/>
      <c r="CE232" s="304"/>
      <c r="CF232" s="305"/>
      <c r="CG232" s="305"/>
      <c r="CH232" s="305"/>
      <c r="CI232" s="305"/>
      <c r="CJ232" s="305"/>
      <c r="CK232" s="305"/>
      <c r="CL232" s="305"/>
      <c r="CM232" s="305"/>
      <c r="CN232" s="305"/>
      <c r="CO232" s="305"/>
      <c r="CP232" s="306"/>
      <c r="CQ232" s="304"/>
      <c r="CR232" s="305"/>
      <c r="CS232" s="305"/>
      <c r="CT232" s="305"/>
      <c r="CU232" s="305"/>
      <c r="CV232" s="305"/>
      <c r="CW232" s="305"/>
      <c r="CX232" s="305"/>
      <c r="CY232" s="305"/>
      <c r="CZ232" s="305"/>
      <c r="DA232" s="305"/>
      <c r="DB232" s="305"/>
      <c r="DC232" s="305"/>
      <c r="DD232" s="305"/>
      <c r="DE232" s="305"/>
      <c r="DF232" s="305"/>
      <c r="DG232" s="305"/>
      <c r="DH232" s="305"/>
      <c r="DI232" s="306"/>
      <c r="DJ232" s="304"/>
      <c r="DK232" s="305"/>
      <c r="DL232" s="305"/>
      <c r="DM232" s="305"/>
      <c r="DN232" s="305"/>
      <c r="DO232" s="305"/>
      <c r="DP232" s="305"/>
      <c r="DQ232" s="305"/>
      <c r="DR232" s="305"/>
      <c r="DS232" s="305"/>
      <c r="DT232" s="305"/>
      <c r="DU232" s="306"/>
      <c r="DV232" s="304"/>
      <c r="DW232" s="305"/>
      <c r="DX232" s="305"/>
      <c r="DY232" s="305"/>
      <c r="DZ232" s="305"/>
      <c r="EA232" s="305"/>
      <c r="EB232" s="305"/>
      <c r="EC232" s="305"/>
      <c r="ED232" s="306"/>
      <c r="EF232" s="163"/>
      <c r="EG232" s="326"/>
      <c r="EH232" s="290"/>
      <c r="EI232" s="290"/>
      <c r="EJ232" s="290"/>
      <c r="EK232" s="290"/>
      <c r="EL232" s="290"/>
      <c r="EM232" s="290"/>
      <c r="EN232" s="290"/>
      <c r="EO232" s="290"/>
      <c r="EP232" s="303"/>
    </row>
    <row r="233" spans="1:146" x14ac:dyDescent="0.2">
      <c r="A233" s="304"/>
      <c r="B233" s="305"/>
      <c r="C233" s="305"/>
      <c r="D233" s="305"/>
      <c r="E233" s="305"/>
      <c r="F233" s="305"/>
      <c r="G233" s="305"/>
      <c r="H233" s="305"/>
      <c r="I233" s="305"/>
      <c r="J233" s="305"/>
      <c r="K233" s="305"/>
      <c r="L233" s="305"/>
      <c r="M233" s="305"/>
      <c r="N233" s="305"/>
      <c r="O233" s="305"/>
      <c r="P233" s="305"/>
      <c r="Q233" s="305"/>
      <c r="R233" s="305"/>
      <c r="S233" s="305"/>
      <c r="T233" s="305"/>
      <c r="U233" s="305"/>
      <c r="V233" s="305"/>
      <c r="W233" s="305"/>
      <c r="X233" s="305"/>
      <c r="Y233" s="305"/>
      <c r="Z233" s="305"/>
      <c r="AA233" s="305"/>
      <c r="AB233" s="305"/>
      <c r="AC233" s="306"/>
      <c r="AD233" s="158"/>
      <c r="AE233" s="159"/>
      <c r="AF233" s="159"/>
      <c r="AG233" s="159"/>
      <c r="AH233" s="159"/>
      <c r="AI233" s="159"/>
      <c r="AJ233" s="159"/>
      <c r="AK233" s="159"/>
      <c r="AL233" s="159"/>
      <c r="AM233" s="159"/>
      <c r="AN233" s="159"/>
      <c r="AO233" s="159"/>
      <c r="AP233" s="160"/>
      <c r="AR233" s="304"/>
      <c r="AS233" s="305"/>
      <c r="AT233" s="305"/>
      <c r="AU233" s="305"/>
      <c r="AV233" s="305"/>
      <c r="AW233" s="305"/>
      <c r="AX233" s="305"/>
      <c r="AY233" s="305"/>
      <c r="AZ233" s="305"/>
      <c r="BA233" s="306"/>
      <c r="BB233" s="292" t="s">
        <v>55</v>
      </c>
      <c r="BC233" s="297"/>
      <c r="BD233" s="297"/>
      <c r="BE233" s="297"/>
      <c r="BF233" s="297"/>
      <c r="BG233" s="297"/>
      <c r="BH233" s="297"/>
      <c r="BI233" s="298"/>
      <c r="BJ233" s="350">
        <v>0</v>
      </c>
      <c r="BK233" s="297"/>
      <c r="BL233" s="297"/>
      <c r="BM233" s="297"/>
      <c r="BN233" s="297"/>
      <c r="BO233" s="297"/>
      <c r="BP233" s="297"/>
      <c r="BQ233" s="297"/>
      <c r="BR233" s="297"/>
      <c r="BS233" s="297"/>
      <c r="BT233" s="297"/>
      <c r="BU233" s="298"/>
      <c r="BV233" s="295"/>
      <c r="BW233" s="297"/>
      <c r="BX233" s="297"/>
      <c r="BY233" s="297"/>
      <c r="BZ233" s="297"/>
      <c r="CA233" s="297"/>
      <c r="CB233" s="297"/>
      <c r="CC233" s="297"/>
      <c r="CD233" s="298"/>
      <c r="CE233" s="295"/>
      <c r="CF233" s="297"/>
      <c r="CG233" s="297"/>
      <c r="CH233" s="297"/>
      <c r="CI233" s="297"/>
      <c r="CJ233" s="297"/>
      <c r="CK233" s="297"/>
      <c r="CL233" s="297"/>
      <c r="CM233" s="297"/>
      <c r="CN233" s="297"/>
      <c r="CO233" s="297"/>
      <c r="CP233" s="298"/>
      <c r="CQ233" s="295"/>
      <c r="CR233" s="297"/>
      <c r="CS233" s="297"/>
      <c r="CT233" s="297"/>
      <c r="CU233" s="297"/>
      <c r="CV233" s="297"/>
      <c r="CW233" s="297"/>
      <c r="CX233" s="297"/>
      <c r="CY233" s="297"/>
      <c r="CZ233" s="297"/>
      <c r="DA233" s="297"/>
      <c r="DB233" s="297"/>
      <c r="DC233" s="297"/>
      <c r="DD233" s="297"/>
      <c r="DE233" s="297"/>
      <c r="DF233" s="297"/>
      <c r="DG233" s="297"/>
      <c r="DH233" s="297"/>
      <c r="DI233" s="298"/>
      <c r="DJ233" s="295"/>
      <c r="DK233" s="297"/>
      <c r="DL233" s="297"/>
      <c r="DM233" s="297"/>
      <c r="DN233" s="297"/>
      <c r="DO233" s="297"/>
      <c r="DP233" s="297"/>
      <c r="DQ233" s="297"/>
      <c r="DR233" s="297"/>
      <c r="DS233" s="297"/>
      <c r="DT233" s="297"/>
      <c r="DU233" s="298"/>
      <c r="DV233" s="350">
        <v>0</v>
      </c>
      <c r="DW233" s="297"/>
      <c r="DX233" s="297"/>
      <c r="DY233" s="297"/>
      <c r="DZ233" s="297"/>
      <c r="EA233" s="297"/>
      <c r="EB233" s="297"/>
      <c r="EC233" s="297"/>
      <c r="ED233" s="298"/>
      <c r="EE233" s="164"/>
      <c r="EF233" s="165"/>
      <c r="EG233" s="327"/>
      <c r="EH233" s="305"/>
      <c r="EI233" s="305"/>
      <c r="EJ233" s="305"/>
      <c r="EK233" s="305"/>
      <c r="EL233" s="305"/>
      <c r="EM233" s="305"/>
      <c r="EN233" s="305"/>
      <c r="EO233" s="305"/>
      <c r="EP233" s="306"/>
    </row>
    <row r="234" spans="1:146" x14ac:dyDescent="0.2">
      <c r="A234" s="359" t="s">
        <v>6</v>
      </c>
      <c r="B234" s="290"/>
      <c r="C234" s="290"/>
      <c r="D234" s="290"/>
      <c r="E234" s="290"/>
      <c r="F234" s="290"/>
      <c r="G234" s="290"/>
      <c r="H234" s="290"/>
      <c r="I234" s="360" t="s">
        <v>91</v>
      </c>
      <c r="J234" s="297"/>
      <c r="K234" s="297"/>
      <c r="L234" s="297"/>
      <c r="M234" s="297"/>
      <c r="N234" s="297"/>
      <c r="O234" s="297"/>
      <c r="P234" s="297"/>
      <c r="Q234" s="297"/>
      <c r="R234" s="297"/>
      <c r="S234" s="297"/>
      <c r="T234" s="297"/>
      <c r="U234" s="297"/>
      <c r="V234" s="297"/>
      <c r="W234" s="297"/>
      <c r="X234" s="297"/>
      <c r="Y234" s="297"/>
      <c r="Z234" s="297"/>
      <c r="AA234" s="297"/>
      <c r="AB234" s="297"/>
      <c r="AC234" s="297"/>
      <c r="AD234" s="297"/>
      <c r="AE234" s="297"/>
      <c r="AF234" s="297"/>
      <c r="AG234" s="297"/>
      <c r="AH234" s="297"/>
      <c r="AI234" s="297"/>
      <c r="AJ234" s="297"/>
      <c r="AK234" s="297"/>
      <c r="AL234" s="297"/>
      <c r="AM234" s="297"/>
      <c r="AN234" s="297"/>
      <c r="AO234" s="297"/>
      <c r="AP234" s="297"/>
      <c r="AQ234" s="297"/>
      <c r="AR234" s="297"/>
      <c r="AS234" s="297"/>
      <c r="AT234" s="297"/>
      <c r="AU234" s="297"/>
      <c r="AV234" s="297"/>
      <c r="AW234" s="297"/>
      <c r="AX234" s="297"/>
      <c r="AY234" s="297"/>
      <c r="AZ234" s="297"/>
      <c r="BA234" s="297"/>
      <c r="BB234" s="297"/>
      <c r="BC234" s="297"/>
      <c r="BD234" s="297"/>
      <c r="BE234" s="297"/>
      <c r="BF234" s="298"/>
      <c r="BG234" s="361" t="s">
        <v>6</v>
      </c>
      <c r="BH234" s="297"/>
      <c r="BI234" s="297"/>
      <c r="BJ234" s="297"/>
      <c r="BK234" s="297"/>
      <c r="BL234" s="297"/>
      <c r="BM234" s="297"/>
      <c r="BN234" s="297"/>
      <c r="BO234" s="297"/>
      <c r="BP234" s="297"/>
      <c r="BQ234" s="297"/>
      <c r="BR234" s="297"/>
      <c r="BS234" s="297"/>
      <c r="BT234" s="297"/>
      <c r="BU234" s="297"/>
      <c r="BV234" s="297"/>
      <c r="BW234" s="297"/>
      <c r="BX234" s="297"/>
      <c r="BY234" s="297"/>
      <c r="BZ234" s="297"/>
      <c r="CA234" s="297"/>
      <c r="CB234" s="297"/>
      <c r="CC234" s="297"/>
      <c r="CD234" s="297"/>
      <c r="CE234" s="297"/>
      <c r="CF234" s="297"/>
      <c r="CG234" s="297"/>
      <c r="CH234" s="297"/>
      <c r="CI234" s="297"/>
      <c r="CJ234" s="297"/>
      <c r="CK234" s="297"/>
      <c r="CL234" s="297"/>
      <c r="CM234" s="297"/>
      <c r="CN234" s="297"/>
      <c r="CO234" s="297"/>
      <c r="CP234" s="297"/>
      <c r="CQ234" s="297"/>
      <c r="CR234" s="297"/>
      <c r="CS234" s="297"/>
      <c r="CT234" s="297"/>
      <c r="CU234" s="297"/>
      <c r="CV234" s="297"/>
      <c r="CW234" s="297"/>
      <c r="CX234" s="297"/>
      <c r="CY234" s="297"/>
      <c r="CZ234" s="297"/>
      <c r="DA234" s="297"/>
      <c r="DB234" s="297"/>
      <c r="DC234" s="297"/>
      <c r="DD234" s="297"/>
      <c r="DE234" s="297"/>
      <c r="DF234" s="297"/>
      <c r="DG234" s="297"/>
      <c r="DH234" s="297"/>
      <c r="DI234" s="297"/>
      <c r="DJ234" s="297"/>
      <c r="DK234" s="297"/>
      <c r="DL234" s="297"/>
      <c r="DM234" s="297"/>
      <c r="DN234" s="297"/>
      <c r="DO234" s="297"/>
      <c r="DP234" s="297"/>
      <c r="DQ234" s="297"/>
      <c r="DR234" s="297"/>
      <c r="DS234" s="297"/>
      <c r="DT234" s="297"/>
      <c r="DU234" s="297"/>
      <c r="DV234" s="297"/>
      <c r="DW234" s="297"/>
      <c r="DX234" s="297"/>
      <c r="DY234" s="297"/>
      <c r="DZ234" s="297"/>
      <c r="EA234" s="297"/>
      <c r="EB234" s="297"/>
      <c r="EC234" s="297"/>
      <c r="ED234" s="297"/>
      <c r="EE234" s="297"/>
      <c r="EF234" s="298"/>
      <c r="EG234" s="332" t="s">
        <v>6</v>
      </c>
      <c r="EH234" s="300"/>
      <c r="EI234" s="300"/>
      <c r="EJ234" s="300"/>
      <c r="EK234" s="300"/>
      <c r="EL234" s="300"/>
      <c r="EM234" s="300"/>
      <c r="EN234" s="300"/>
      <c r="EO234" s="300"/>
      <c r="EP234" s="301"/>
    </row>
    <row r="235" spans="1:146" x14ac:dyDescent="0.2">
      <c r="A235" s="302"/>
      <c r="B235" s="290"/>
      <c r="C235" s="290"/>
      <c r="D235" s="290"/>
      <c r="E235" s="290"/>
      <c r="F235" s="290"/>
      <c r="G235" s="290"/>
      <c r="H235" s="290"/>
      <c r="I235" s="299" t="s">
        <v>160</v>
      </c>
      <c r="J235" s="300"/>
      <c r="K235" s="300"/>
      <c r="L235" s="300"/>
      <c r="M235" s="300"/>
      <c r="N235" s="300"/>
      <c r="O235" s="300"/>
      <c r="P235" s="300"/>
      <c r="Q235" s="300"/>
      <c r="R235" s="300"/>
      <c r="S235" s="300"/>
      <c r="T235" s="300"/>
      <c r="U235" s="300"/>
      <c r="V235" s="300"/>
      <c r="W235" s="300"/>
      <c r="X235" s="300"/>
      <c r="Y235" s="300"/>
      <c r="Z235" s="300"/>
      <c r="AA235" s="300"/>
      <c r="AB235" s="300"/>
      <c r="AC235" s="300"/>
      <c r="AD235" s="300"/>
      <c r="AE235" s="300"/>
      <c r="AF235" s="300"/>
      <c r="AG235" s="300"/>
      <c r="AH235" s="300"/>
      <c r="AI235" s="300"/>
      <c r="AJ235" s="300"/>
      <c r="AK235" s="300"/>
      <c r="AL235" s="300"/>
      <c r="AM235" s="300"/>
      <c r="AN235" s="300"/>
      <c r="AO235" s="300"/>
      <c r="AP235" s="300"/>
      <c r="AQ235" s="300"/>
      <c r="AR235" s="300"/>
      <c r="AS235" s="300"/>
      <c r="AT235" s="301"/>
      <c r="AU235" s="299" t="s">
        <v>88</v>
      </c>
      <c r="AV235" s="300"/>
      <c r="AW235" s="300"/>
      <c r="AX235" s="300"/>
      <c r="AY235" s="300"/>
      <c r="AZ235" s="300"/>
      <c r="BA235" s="300"/>
      <c r="BB235" s="300"/>
      <c r="BC235" s="300"/>
      <c r="BD235" s="300"/>
      <c r="BE235" s="300"/>
      <c r="BF235" s="301"/>
      <c r="BG235" s="310" t="s">
        <v>53</v>
      </c>
      <c r="BH235" s="297"/>
      <c r="BI235" s="297"/>
      <c r="BJ235" s="297"/>
      <c r="BK235" s="297"/>
      <c r="BL235" s="298"/>
      <c r="BM235" s="351">
        <v>0</v>
      </c>
      <c r="BN235" s="297"/>
      <c r="BO235" s="297"/>
      <c r="BP235" s="297"/>
      <c r="BQ235" s="297"/>
      <c r="BR235" s="297"/>
      <c r="BS235" s="297"/>
      <c r="BT235" s="297"/>
      <c r="BU235" s="297"/>
      <c r="BV235" s="297"/>
      <c r="BW235" s="298"/>
      <c r="BX235" s="351">
        <v>0</v>
      </c>
      <c r="BY235" s="297"/>
      <c r="BZ235" s="297"/>
      <c r="CA235" s="297"/>
      <c r="CB235" s="297"/>
      <c r="CC235" s="297"/>
      <c r="CD235" s="297"/>
      <c r="CE235" s="297"/>
      <c r="CF235" s="297"/>
      <c r="CG235" s="297"/>
      <c r="CH235" s="298"/>
      <c r="CI235" s="351">
        <v>1</v>
      </c>
      <c r="CJ235" s="297"/>
      <c r="CK235" s="297"/>
      <c r="CL235" s="297"/>
      <c r="CM235" s="297"/>
      <c r="CN235" s="297"/>
      <c r="CO235" s="297"/>
      <c r="CP235" s="297"/>
      <c r="CQ235" s="297"/>
      <c r="CR235" s="297"/>
      <c r="CS235" s="298"/>
      <c r="CT235" s="351">
        <v>0</v>
      </c>
      <c r="CU235" s="297"/>
      <c r="CV235" s="297"/>
      <c r="CW235" s="297"/>
      <c r="CX235" s="297"/>
      <c r="CY235" s="297"/>
      <c r="CZ235" s="297"/>
      <c r="DA235" s="297"/>
      <c r="DB235" s="297"/>
      <c r="DC235" s="297"/>
      <c r="DD235" s="297"/>
      <c r="DE235" s="297"/>
      <c r="DF235" s="297"/>
      <c r="DG235" s="297"/>
      <c r="DH235" s="297"/>
      <c r="DI235" s="297"/>
      <c r="DJ235" s="297"/>
      <c r="DK235" s="298"/>
      <c r="DL235" s="351">
        <v>0</v>
      </c>
      <c r="DM235" s="297"/>
      <c r="DN235" s="297"/>
      <c r="DO235" s="297"/>
      <c r="DP235" s="297"/>
      <c r="DQ235" s="297"/>
      <c r="DR235" s="297"/>
      <c r="DS235" s="297"/>
      <c r="DT235" s="297"/>
      <c r="DU235" s="297"/>
      <c r="DV235" s="297"/>
      <c r="DW235" s="298"/>
      <c r="DX235" s="351">
        <v>1</v>
      </c>
      <c r="DY235" s="297"/>
      <c r="DZ235" s="297"/>
      <c r="EA235" s="297"/>
      <c r="EB235" s="297"/>
      <c r="EC235" s="297"/>
      <c r="ED235" s="297"/>
      <c r="EE235" s="297"/>
      <c r="EF235" s="298"/>
      <c r="EG235" s="326"/>
      <c r="EH235" s="290"/>
      <c r="EI235" s="290"/>
      <c r="EJ235" s="290"/>
      <c r="EK235" s="290"/>
      <c r="EL235" s="290"/>
      <c r="EM235" s="290"/>
      <c r="EN235" s="290"/>
      <c r="EO235" s="290"/>
      <c r="EP235" s="303"/>
    </row>
    <row r="236" spans="1:146" x14ac:dyDescent="0.2">
      <c r="A236" s="302"/>
      <c r="B236" s="290"/>
      <c r="C236" s="290"/>
      <c r="D236" s="290"/>
      <c r="E236" s="290"/>
      <c r="F236" s="290"/>
      <c r="G236" s="290"/>
      <c r="H236" s="290"/>
      <c r="I236" s="302"/>
      <c r="J236" s="290"/>
      <c r="K236" s="290"/>
      <c r="L236" s="290"/>
      <c r="M236" s="290"/>
      <c r="N236" s="290"/>
      <c r="O236" s="290"/>
      <c r="P236" s="290"/>
      <c r="Q236" s="290"/>
      <c r="R236" s="290"/>
      <c r="S236" s="290"/>
      <c r="T236" s="290"/>
      <c r="U236" s="290"/>
      <c r="V236" s="290"/>
      <c r="W236" s="290"/>
      <c r="X236" s="290"/>
      <c r="Y236" s="290"/>
      <c r="Z236" s="290"/>
      <c r="AA236" s="290"/>
      <c r="AB236" s="290"/>
      <c r="AC236" s="290"/>
      <c r="AD236" s="290"/>
      <c r="AE236" s="290"/>
      <c r="AF236" s="290"/>
      <c r="AG236" s="290"/>
      <c r="AH236" s="290"/>
      <c r="AI236" s="290"/>
      <c r="AJ236" s="290"/>
      <c r="AK236" s="290"/>
      <c r="AL236" s="290"/>
      <c r="AM236" s="290"/>
      <c r="AN236" s="290"/>
      <c r="AO236" s="290"/>
      <c r="AP236" s="290"/>
      <c r="AQ236" s="290"/>
      <c r="AR236" s="290"/>
      <c r="AS236" s="290"/>
      <c r="AT236" s="303"/>
      <c r="AU236" s="302"/>
      <c r="AV236" s="290"/>
      <c r="AW236" s="290"/>
      <c r="AX236" s="290"/>
      <c r="AY236" s="290"/>
      <c r="AZ236" s="290"/>
      <c r="BA236" s="290"/>
      <c r="BB236" s="290"/>
      <c r="BC236" s="290"/>
      <c r="BD236" s="290"/>
      <c r="BE236" s="290"/>
      <c r="BF236" s="303"/>
      <c r="BG236" s="308" t="s">
        <v>54</v>
      </c>
      <c r="BH236" s="297"/>
      <c r="BI236" s="297"/>
      <c r="BJ236" s="297"/>
      <c r="BK236" s="297"/>
      <c r="BL236" s="298"/>
      <c r="BM236" s="352">
        <v>0</v>
      </c>
      <c r="BN236" s="297"/>
      <c r="BO236" s="297"/>
      <c r="BP236" s="297"/>
      <c r="BQ236" s="297"/>
      <c r="BR236" s="297"/>
      <c r="BS236" s="297"/>
      <c r="BT236" s="297"/>
      <c r="BU236" s="297"/>
      <c r="BV236" s="297"/>
      <c r="BW236" s="298"/>
      <c r="BX236" s="352">
        <v>0</v>
      </c>
      <c r="BY236" s="297"/>
      <c r="BZ236" s="297"/>
      <c r="CA236" s="297"/>
      <c r="CB236" s="297"/>
      <c r="CC236" s="297"/>
      <c r="CD236" s="297"/>
      <c r="CE236" s="297"/>
      <c r="CF236" s="297"/>
      <c r="CG236" s="297"/>
      <c r="CH236" s="298"/>
      <c r="CI236" s="352">
        <v>1</v>
      </c>
      <c r="CJ236" s="297"/>
      <c r="CK236" s="297"/>
      <c r="CL236" s="297"/>
      <c r="CM236" s="297"/>
      <c r="CN236" s="297"/>
      <c r="CO236" s="297"/>
      <c r="CP236" s="297"/>
      <c r="CQ236" s="297"/>
      <c r="CR236" s="297"/>
      <c r="CS236" s="298"/>
      <c r="CT236" s="352">
        <v>0</v>
      </c>
      <c r="CU236" s="297"/>
      <c r="CV236" s="297"/>
      <c r="CW236" s="297"/>
      <c r="CX236" s="297"/>
      <c r="CY236" s="297"/>
      <c r="CZ236" s="297"/>
      <c r="DA236" s="297"/>
      <c r="DB236" s="297"/>
      <c r="DC236" s="297"/>
      <c r="DD236" s="297"/>
      <c r="DE236" s="297"/>
      <c r="DF236" s="297"/>
      <c r="DG236" s="297"/>
      <c r="DH236" s="297"/>
      <c r="DI236" s="297"/>
      <c r="DJ236" s="297"/>
      <c r="DK236" s="298"/>
      <c r="DL236" s="352">
        <v>0</v>
      </c>
      <c r="DM236" s="297"/>
      <c r="DN236" s="297"/>
      <c r="DO236" s="297"/>
      <c r="DP236" s="297"/>
      <c r="DQ236" s="297"/>
      <c r="DR236" s="297"/>
      <c r="DS236" s="297"/>
      <c r="DT236" s="297"/>
      <c r="DU236" s="297"/>
      <c r="DV236" s="297"/>
      <c r="DW236" s="298"/>
      <c r="DX236" s="352">
        <v>1</v>
      </c>
      <c r="DY236" s="297"/>
      <c r="DZ236" s="297"/>
      <c r="EA236" s="297"/>
      <c r="EB236" s="297"/>
      <c r="EC236" s="297"/>
      <c r="ED236" s="297"/>
      <c r="EE236" s="297"/>
      <c r="EF236" s="298"/>
      <c r="EG236" s="326"/>
      <c r="EH236" s="290"/>
      <c r="EI236" s="290"/>
      <c r="EJ236" s="290"/>
      <c r="EK236" s="290"/>
      <c r="EL236" s="290"/>
      <c r="EM236" s="290"/>
      <c r="EN236" s="290"/>
      <c r="EO236" s="290"/>
      <c r="EP236" s="303"/>
    </row>
    <row r="237" spans="1:146" x14ac:dyDescent="0.2">
      <c r="A237" s="302"/>
      <c r="B237" s="290"/>
      <c r="C237" s="290"/>
      <c r="D237" s="290"/>
      <c r="E237" s="290"/>
      <c r="F237" s="290"/>
      <c r="G237" s="290"/>
      <c r="H237" s="290"/>
      <c r="I237" s="304"/>
      <c r="J237" s="305"/>
      <c r="K237" s="305"/>
      <c r="L237" s="305"/>
      <c r="M237" s="305"/>
      <c r="N237" s="305"/>
      <c r="O237" s="305"/>
      <c r="P237" s="305"/>
      <c r="Q237" s="305"/>
      <c r="R237" s="305"/>
      <c r="S237" s="305"/>
      <c r="T237" s="305"/>
      <c r="U237" s="305"/>
      <c r="V237" s="305"/>
      <c r="W237" s="305"/>
      <c r="X237" s="305"/>
      <c r="Y237" s="305"/>
      <c r="Z237" s="305"/>
      <c r="AA237" s="305"/>
      <c r="AB237" s="305"/>
      <c r="AC237" s="305"/>
      <c r="AD237" s="305"/>
      <c r="AE237" s="305"/>
      <c r="AF237" s="305"/>
      <c r="AG237" s="305"/>
      <c r="AH237" s="305"/>
      <c r="AI237" s="305"/>
      <c r="AJ237" s="305"/>
      <c r="AK237" s="305"/>
      <c r="AL237" s="305"/>
      <c r="AM237" s="305"/>
      <c r="AN237" s="305"/>
      <c r="AO237" s="305"/>
      <c r="AP237" s="305"/>
      <c r="AQ237" s="305"/>
      <c r="AR237" s="305"/>
      <c r="AS237" s="305"/>
      <c r="AT237" s="306"/>
      <c r="AU237" s="304"/>
      <c r="AV237" s="305"/>
      <c r="AW237" s="305"/>
      <c r="AX237" s="305"/>
      <c r="AY237" s="305"/>
      <c r="AZ237" s="305"/>
      <c r="BA237" s="305"/>
      <c r="BB237" s="305"/>
      <c r="BC237" s="305"/>
      <c r="BD237" s="305"/>
      <c r="BE237" s="305"/>
      <c r="BF237" s="306"/>
      <c r="BG237" s="292" t="s">
        <v>55</v>
      </c>
      <c r="BH237" s="297"/>
      <c r="BI237" s="297"/>
      <c r="BJ237" s="297"/>
      <c r="BK237" s="297"/>
      <c r="BL237" s="298"/>
      <c r="BM237" s="350">
        <v>0</v>
      </c>
      <c r="BN237" s="297"/>
      <c r="BO237" s="297"/>
      <c r="BP237" s="297"/>
      <c r="BQ237" s="297"/>
      <c r="BR237" s="297"/>
      <c r="BS237" s="297"/>
      <c r="BT237" s="297"/>
      <c r="BU237" s="297"/>
      <c r="BV237" s="297"/>
      <c r="BW237" s="298"/>
      <c r="BX237" s="295"/>
      <c r="BY237" s="297"/>
      <c r="BZ237" s="297"/>
      <c r="CA237" s="297"/>
      <c r="CB237" s="297"/>
      <c r="CC237" s="297"/>
      <c r="CD237" s="297"/>
      <c r="CE237" s="297"/>
      <c r="CF237" s="297"/>
      <c r="CG237" s="297"/>
      <c r="CH237" s="298"/>
      <c r="CI237" s="295"/>
      <c r="CJ237" s="297"/>
      <c r="CK237" s="297"/>
      <c r="CL237" s="297"/>
      <c r="CM237" s="297"/>
      <c r="CN237" s="297"/>
      <c r="CO237" s="297"/>
      <c r="CP237" s="297"/>
      <c r="CQ237" s="297"/>
      <c r="CR237" s="297"/>
      <c r="CS237" s="298"/>
      <c r="CT237" s="295"/>
      <c r="CU237" s="297"/>
      <c r="CV237" s="297"/>
      <c r="CW237" s="297"/>
      <c r="CX237" s="297"/>
      <c r="CY237" s="297"/>
      <c r="CZ237" s="297"/>
      <c r="DA237" s="297"/>
      <c r="DB237" s="297"/>
      <c r="DC237" s="297"/>
      <c r="DD237" s="297"/>
      <c r="DE237" s="297"/>
      <c r="DF237" s="297"/>
      <c r="DG237" s="297"/>
      <c r="DH237" s="297"/>
      <c r="DI237" s="297"/>
      <c r="DJ237" s="297"/>
      <c r="DK237" s="298"/>
      <c r="DL237" s="295"/>
      <c r="DM237" s="297"/>
      <c r="DN237" s="297"/>
      <c r="DO237" s="297"/>
      <c r="DP237" s="297"/>
      <c r="DQ237" s="297"/>
      <c r="DR237" s="297"/>
      <c r="DS237" s="297"/>
      <c r="DT237" s="297"/>
      <c r="DU237" s="297"/>
      <c r="DV237" s="297"/>
      <c r="DW237" s="298"/>
      <c r="DX237" s="350">
        <v>0</v>
      </c>
      <c r="DY237" s="297"/>
      <c r="DZ237" s="297"/>
      <c r="EA237" s="297"/>
      <c r="EB237" s="297"/>
      <c r="EC237" s="297"/>
      <c r="ED237" s="297"/>
      <c r="EE237" s="297"/>
      <c r="EF237" s="298"/>
      <c r="EG237" s="327"/>
      <c r="EH237" s="305"/>
      <c r="EI237" s="305"/>
      <c r="EJ237" s="305"/>
      <c r="EK237" s="305"/>
      <c r="EL237" s="305"/>
      <c r="EM237" s="305"/>
      <c r="EN237" s="305"/>
      <c r="EO237" s="305"/>
      <c r="EP237" s="306"/>
    </row>
    <row r="238" spans="1:146" ht="18" customHeight="1" x14ac:dyDescent="0.2">
      <c r="A238" s="299" t="s">
        <v>161</v>
      </c>
      <c r="B238" s="300"/>
      <c r="C238" s="300"/>
      <c r="D238" s="300"/>
      <c r="E238" s="300"/>
      <c r="F238" s="300"/>
      <c r="G238" s="300"/>
      <c r="H238" s="300"/>
      <c r="I238" s="300"/>
      <c r="J238" s="300"/>
      <c r="K238" s="300"/>
      <c r="L238" s="300"/>
      <c r="M238" s="300"/>
      <c r="N238" s="300"/>
      <c r="O238" s="300"/>
      <c r="P238" s="300"/>
      <c r="Q238" s="300"/>
      <c r="R238" s="300"/>
      <c r="S238" s="300"/>
      <c r="T238" s="300"/>
      <c r="U238" s="300"/>
      <c r="V238" s="300"/>
      <c r="W238" s="300"/>
      <c r="X238" s="300"/>
      <c r="Y238" s="300"/>
      <c r="Z238" s="300"/>
      <c r="AA238" s="300"/>
      <c r="AB238" s="300"/>
      <c r="AC238" s="301"/>
      <c r="AD238" s="353"/>
      <c r="AE238" s="354"/>
      <c r="AF238" s="354"/>
      <c r="AG238" s="354"/>
      <c r="AH238" s="354"/>
      <c r="AI238" s="354"/>
      <c r="AJ238" s="354"/>
      <c r="AK238" s="354"/>
      <c r="AL238" s="354"/>
      <c r="AM238" s="354"/>
      <c r="AN238" s="354"/>
      <c r="AO238" s="354"/>
      <c r="AP238" s="355"/>
      <c r="AR238" s="358" t="s">
        <v>88</v>
      </c>
      <c r="AS238" s="300"/>
      <c r="AT238" s="300"/>
      <c r="AU238" s="300"/>
      <c r="AV238" s="300"/>
      <c r="AW238" s="300"/>
      <c r="AX238" s="300"/>
      <c r="AY238" s="300"/>
      <c r="AZ238" s="300"/>
      <c r="BA238" s="301"/>
      <c r="BB238" s="310" t="s">
        <v>53</v>
      </c>
      <c r="BC238" s="297"/>
      <c r="BD238" s="297"/>
      <c r="BE238" s="297"/>
      <c r="BF238" s="297"/>
      <c r="BG238" s="297"/>
      <c r="BH238" s="297"/>
      <c r="BI238" s="298"/>
      <c r="BJ238" s="351">
        <v>0</v>
      </c>
      <c r="BK238" s="297"/>
      <c r="BL238" s="297"/>
      <c r="BM238" s="297"/>
      <c r="BN238" s="297"/>
      <c r="BO238" s="297"/>
      <c r="BP238" s="297"/>
      <c r="BQ238" s="297"/>
      <c r="BR238" s="297"/>
      <c r="BS238" s="297"/>
      <c r="BT238" s="297"/>
      <c r="BU238" s="298"/>
      <c r="BV238" s="351">
        <v>0</v>
      </c>
      <c r="BW238" s="297"/>
      <c r="BX238" s="297"/>
      <c r="BY238" s="297"/>
      <c r="BZ238" s="297"/>
      <c r="CA238" s="297"/>
      <c r="CB238" s="297"/>
      <c r="CC238" s="297"/>
      <c r="CD238" s="298"/>
      <c r="CE238" s="351">
        <v>0</v>
      </c>
      <c r="CF238" s="297"/>
      <c r="CG238" s="297"/>
      <c r="CH238" s="297"/>
      <c r="CI238" s="297"/>
      <c r="CJ238" s="297"/>
      <c r="CK238" s="297"/>
      <c r="CL238" s="297"/>
      <c r="CM238" s="297"/>
      <c r="CN238" s="297"/>
      <c r="CO238" s="297"/>
      <c r="CP238" s="298"/>
      <c r="CQ238" s="351">
        <v>1</v>
      </c>
      <c r="CR238" s="297"/>
      <c r="CS238" s="297"/>
      <c r="CT238" s="297"/>
      <c r="CU238" s="297"/>
      <c r="CV238" s="297"/>
      <c r="CW238" s="297"/>
      <c r="CX238" s="297"/>
      <c r="CY238" s="297"/>
      <c r="CZ238" s="297"/>
      <c r="DA238" s="297"/>
      <c r="DB238" s="297"/>
      <c r="DC238" s="297"/>
      <c r="DD238" s="297"/>
      <c r="DE238" s="297"/>
      <c r="DF238" s="297"/>
      <c r="DG238" s="297"/>
      <c r="DH238" s="297"/>
      <c r="DI238" s="298"/>
      <c r="DJ238" s="351">
        <v>0</v>
      </c>
      <c r="DK238" s="297"/>
      <c r="DL238" s="297"/>
      <c r="DM238" s="297"/>
      <c r="DN238" s="297"/>
      <c r="DO238" s="297"/>
      <c r="DP238" s="297"/>
      <c r="DQ238" s="297"/>
      <c r="DR238" s="297"/>
      <c r="DS238" s="297"/>
      <c r="DT238" s="297"/>
      <c r="DU238" s="298"/>
      <c r="DV238" s="351">
        <v>1</v>
      </c>
      <c r="DW238" s="297"/>
      <c r="DX238" s="297"/>
      <c r="DY238" s="297"/>
      <c r="DZ238" s="297"/>
      <c r="EA238" s="297"/>
      <c r="EB238" s="297"/>
      <c r="EC238" s="297"/>
      <c r="ED238" s="298"/>
      <c r="EE238" s="161"/>
      <c r="EF238" s="162"/>
      <c r="EG238" s="332" t="s">
        <v>162</v>
      </c>
      <c r="EH238" s="300"/>
      <c r="EI238" s="300"/>
      <c r="EJ238" s="300"/>
      <c r="EK238" s="300"/>
      <c r="EL238" s="300"/>
      <c r="EM238" s="300"/>
      <c r="EN238" s="300"/>
      <c r="EO238" s="300"/>
      <c r="EP238" s="301"/>
    </row>
    <row r="239" spans="1:146" ht="14.5" customHeight="1" x14ac:dyDescent="0.2">
      <c r="A239" s="302"/>
      <c r="B239" s="290"/>
      <c r="C239" s="290"/>
      <c r="D239" s="290"/>
      <c r="E239" s="290"/>
      <c r="F239" s="290"/>
      <c r="G239" s="290"/>
      <c r="H239" s="290"/>
      <c r="I239" s="290"/>
      <c r="J239" s="290"/>
      <c r="K239" s="290"/>
      <c r="L239" s="290"/>
      <c r="M239" s="290"/>
      <c r="N239" s="290"/>
      <c r="O239" s="290"/>
      <c r="P239" s="290"/>
      <c r="Q239" s="290"/>
      <c r="R239" s="290"/>
      <c r="S239" s="290"/>
      <c r="T239" s="290"/>
      <c r="U239" s="290"/>
      <c r="V239" s="290"/>
      <c r="W239" s="290"/>
      <c r="X239" s="290"/>
      <c r="Y239" s="290"/>
      <c r="Z239" s="290"/>
      <c r="AA239" s="290"/>
      <c r="AB239" s="290"/>
      <c r="AC239" s="303"/>
      <c r="AD239" s="356"/>
      <c r="AE239" s="305"/>
      <c r="AF239" s="305"/>
      <c r="AG239" s="305"/>
      <c r="AH239" s="305"/>
      <c r="AI239" s="305"/>
      <c r="AJ239" s="305"/>
      <c r="AK239" s="305"/>
      <c r="AL239" s="305"/>
      <c r="AM239" s="305"/>
      <c r="AN239" s="305"/>
      <c r="AO239" s="305"/>
      <c r="AP239" s="357"/>
      <c r="AR239" s="302"/>
      <c r="AS239" s="290"/>
      <c r="AT239" s="290"/>
      <c r="AU239" s="290"/>
      <c r="AV239" s="290"/>
      <c r="AW239" s="290"/>
      <c r="AX239" s="290"/>
      <c r="AY239" s="290"/>
      <c r="AZ239" s="290"/>
      <c r="BA239" s="303"/>
      <c r="BB239" s="308" t="s">
        <v>54</v>
      </c>
      <c r="BC239" s="300"/>
      <c r="BD239" s="300"/>
      <c r="BE239" s="300"/>
      <c r="BF239" s="300"/>
      <c r="BG239" s="300"/>
      <c r="BH239" s="300"/>
      <c r="BI239" s="301"/>
      <c r="BJ239" s="352">
        <v>0</v>
      </c>
      <c r="BK239" s="300"/>
      <c r="BL239" s="300"/>
      <c r="BM239" s="300"/>
      <c r="BN239" s="300"/>
      <c r="BO239" s="300"/>
      <c r="BP239" s="300"/>
      <c r="BQ239" s="300"/>
      <c r="BR239" s="300"/>
      <c r="BS239" s="300"/>
      <c r="BT239" s="300"/>
      <c r="BU239" s="301"/>
      <c r="BV239" s="352">
        <v>0</v>
      </c>
      <c r="BW239" s="300"/>
      <c r="BX239" s="300"/>
      <c r="BY239" s="300"/>
      <c r="BZ239" s="300"/>
      <c r="CA239" s="300"/>
      <c r="CB239" s="300"/>
      <c r="CC239" s="300"/>
      <c r="CD239" s="301"/>
      <c r="CE239" s="352">
        <v>0</v>
      </c>
      <c r="CF239" s="300"/>
      <c r="CG239" s="300"/>
      <c r="CH239" s="300"/>
      <c r="CI239" s="300"/>
      <c r="CJ239" s="300"/>
      <c r="CK239" s="300"/>
      <c r="CL239" s="300"/>
      <c r="CM239" s="300"/>
      <c r="CN239" s="300"/>
      <c r="CO239" s="300"/>
      <c r="CP239" s="301"/>
      <c r="CQ239" s="352">
        <v>1</v>
      </c>
      <c r="CR239" s="300"/>
      <c r="CS239" s="300"/>
      <c r="CT239" s="300"/>
      <c r="CU239" s="300"/>
      <c r="CV239" s="300"/>
      <c r="CW239" s="300"/>
      <c r="CX239" s="300"/>
      <c r="CY239" s="300"/>
      <c r="CZ239" s="300"/>
      <c r="DA239" s="300"/>
      <c r="DB239" s="300"/>
      <c r="DC239" s="300"/>
      <c r="DD239" s="300"/>
      <c r="DE239" s="300"/>
      <c r="DF239" s="300"/>
      <c r="DG239" s="300"/>
      <c r="DH239" s="300"/>
      <c r="DI239" s="301"/>
      <c r="DJ239" s="352">
        <v>0</v>
      </c>
      <c r="DK239" s="300"/>
      <c r="DL239" s="300"/>
      <c r="DM239" s="300"/>
      <c r="DN239" s="300"/>
      <c r="DO239" s="300"/>
      <c r="DP239" s="300"/>
      <c r="DQ239" s="300"/>
      <c r="DR239" s="300"/>
      <c r="DS239" s="300"/>
      <c r="DT239" s="300"/>
      <c r="DU239" s="301"/>
      <c r="DV239" s="352">
        <v>1</v>
      </c>
      <c r="DW239" s="300"/>
      <c r="DX239" s="300"/>
      <c r="DY239" s="300"/>
      <c r="DZ239" s="300"/>
      <c r="EA239" s="300"/>
      <c r="EB239" s="300"/>
      <c r="EC239" s="300"/>
      <c r="ED239" s="301"/>
      <c r="EF239" s="163"/>
      <c r="EG239" s="326"/>
      <c r="EH239" s="290"/>
      <c r="EI239" s="290"/>
      <c r="EJ239" s="290"/>
      <c r="EK239" s="290"/>
      <c r="EL239" s="290"/>
      <c r="EM239" s="290"/>
      <c r="EN239" s="290"/>
      <c r="EO239" s="290"/>
      <c r="EP239" s="303"/>
    </row>
    <row r="240" spans="1:146" x14ac:dyDescent="0.2">
      <c r="A240" s="302"/>
      <c r="B240" s="290"/>
      <c r="C240" s="290"/>
      <c r="D240" s="290"/>
      <c r="E240" s="290"/>
      <c r="F240" s="290"/>
      <c r="G240" s="290"/>
      <c r="H240" s="290"/>
      <c r="I240" s="290"/>
      <c r="J240" s="290"/>
      <c r="K240" s="290"/>
      <c r="L240" s="290"/>
      <c r="M240" s="290"/>
      <c r="N240" s="290"/>
      <c r="O240" s="290"/>
      <c r="P240" s="290"/>
      <c r="Q240" s="290"/>
      <c r="R240" s="290"/>
      <c r="S240" s="290"/>
      <c r="T240" s="290"/>
      <c r="U240" s="290"/>
      <c r="V240" s="290"/>
      <c r="W240" s="290"/>
      <c r="X240" s="290"/>
      <c r="Y240" s="290"/>
      <c r="Z240" s="290"/>
      <c r="AA240" s="290"/>
      <c r="AB240" s="290"/>
      <c r="AC240" s="303"/>
      <c r="AD240" s="156"/>
      <c r="AP240" s="157"/>
      <c r="AR240" s="302"/>
      <c r="AS240" s="290"/>
      <c r="AT240" s="290"/>
      <c r="AU240" s="290"/>
      <c r="AV240" s="290"/>
      <c r="AW240" s="290"/>
      <c r="AX240" s="290"/>
      <c r="AY240" s="290"/>
      <c r="AZ240" s="290"/>
      <c r="BA240" s="303"/>
      <c r="BB240" s="304"/>
      <c r="BC240" s="305"/>
      <c r="BD240" s="305"/>
      <c r="BE240" s="305"/>
      <c r="BF240" s="305"/>
      <c r="BG240" s="305"/>
      <c r="BH240" s="305"/>
      <c r="BI240" s="306"/>
      <c r="BJ240" s="304"/>
      <c r="BK240" s="305"/>
      <c r="BL240" s="305"/>
      <c r="BM240" s="305"/>
      <c r="BN240" s="305"/>
      <c r="BO240" s="305"/>
      <c r="BP240" s="305"/>
      <c r="BQ240" s="305"/>
      <c r="BR240" s="305"/>
      <c r="BS240" s="305"/>
      <c r="BT240" s="305"/>
      <c r="BU240" s="306"/>
      <c r="BV240" s="304"/>
      <c r="BW240" s="305"/>
      <c r="BX240" s="305"/>
      <c r="BY240" s="305"/>
      <c r="BZ240" s="305"/>
      <c r="CA240" s="305"/>
      <c r="CB240" s="305"/>
      <c r="CC240" s="305"/>
      <c r="CD240" s="306"/>
      <c r="CE240" s="304"/>
      <c r="CF240" s="305"/>
      <c r="CG240" s="305"/>
      <c r="CH240" s="305"/>
      <c r="CI240" s="305"/>
      <c r="CJ240" s="305"/>
      <c r="CK240" s="305"/>
      <c r="CL240" s="305"/>
      <c r="CM240" s="305"/>
      <c r="CN240" s="305"/>
      <c r="CO240" s="305"/>
      <c r="CP240" s="306"/>
      <c r="CQ240" s="304"/>
      <c r="CR240" s="305"/>
      <c r="CS240" s="305"/>
      <c r="CT240" s="305"/>
      <c r="CU240" s="305"/>
      <c r="CV240" s="305"/>
      <c r="CW240" s="305"/>
      <c r="CX240" s="305"/>
      <c r="CY240" s="305"/>
      <c r="CZ240" s="305"/>
      <c r="DA240" s="305"/>
      <c r="DB240" s="305"/>
      <c r="DC240" s="305"/>
      <c r="DD240" s="305"/>
      <c r="DE240" s="305"/>
      <c r="DF240" s="305"/>
      <c r="DG240" s="305"/>
      <c r="DH240" s="305"/>
      <c r="DI240" s="306"/>
      <c r="DJ240" s="304"/>
      <c r="DK240" s="305"/>
      <c r="DL240" s="305"/>
      <c r="DM240" s="305"/>
      <c r="DN240" s="305"/>
      <c r="DO240" s="305"/>
      <c r="DP240" s="305"/>
      <c r="DQ240" s="305"/>
      <c r="DR240" s="305"/>
      <c r="DS240" s="305"/>
      <c r="DT240" s="305"/>
      <c r="DU240" s="306"/>
      <c r="DV240" s="304"/>
      <c r="DW240" s="305"/>
      <c r="DX240" s="305"/>
      <c r="DY240" s="305"/>
      <c r="DZ240" s="305"/>
      <c r="EA240" s="305"/>
      <c r="EB240" s="305"/>
      <c r="EC240" s="305"/>
      <c r="ED240" s="306"/>
      <c r="EF240" s="163"/>
      <c r="EG240" s="326"/>
      <c r="EH240" s="290"/>
      <c r="EI240" s="290"/>
      <c r="EJ240" s="290"/>
      <c r="EK240" s="290"/>
      <c r="EL240" s="290"/>
      <c r="EM240" s="290"/>
      <c r="EN240" s="290"/>
      <c r="EO240" s="290"/>
      <c r="EP240" s="303"/>
    </row>
    <row r="241" spans="1:146" x14ac:dyDescent="0.2">
      <c r="A241" s="304"/>
      <c r="B241" s="305"/>
      <c r="C241" s="305"/>
      <c r="D241" s="305"/>
      <c r="E241" s="305"/>
      <c r="F241" s="305"/>
      <c r="G241" s="305"/>
      <c r="H241" s="305"/>
      <c r="I241" s="305"/>
      <c r="J241" s="305"/>
      <c r="K241" s="305"/>
      <c r="L241" s="305"/>
      <c r="M241" s="305"/>
      <c r="N241" s="305"/>
      <c r="O241" s="305"/>
      <c r="P241" s="305"/>
      <c r="Q241" s="305"/>
      <c r="R241" s="305"/>
      <c r="S241" s="305"/>
      <c r="T241" s="305"/>
      <c r="U241" s="305"/>
      <c r="V241" s="305"/>
      <c r="W241" s="305"/>
      <c r="X241" s="305"/>
      <c r="Y241" s="305"/>
      <c r="Z241" s="305"/>
      <c r="AA241" s="305"/>
      <c r="AB241" s="305"/>
      <c r="AC241" s="306"/>
      <c r="AD241" s="158"/>
      <c r="AE241" s="159"/>
      <c r="AF241" s="159"/>
      <c r="AG241" s="159"/>
      <c r="AH241" s="159"/>
      <c r="AI241" s="159"/>
      <c r="AJ241" s="159"/>
      <c r="AK241" s="159"/>
      <c r="AL241" s="159"/>
      <c r="AM241" s="159"/>
      <c r="AN241" s="159"/>
      <c r="AO241" s="159"/>
      <c r="AP241" s="160"/>
      <c r="AR241" s="304"/>
      <c r="AS241" s="305"/>
      <c r="AT241" s="305"/>
      <c r="AU241" s="305"/>
      <c r="AV241" s="305"/>
      <c r="AW241" s="305"/>
      <c r="AX241" s="305"/>
      <c r="AY241" s="305"/>
      <c r="AZ241" s="305"/>
      <c r="BA241" s="306"/>
      <c r="BB241" s="292" t="s">
        <v>55</v>
      </c>
      <c r="BC241" s="297"/>
      <c r="BD241" s="297"/>
      <c r="BE241" s="297"/>
      <c r="BF241" s="297"/>
      <c r="BG241" s="297"/>
      <c r="BH241" s="297"/>
      <c r="BI241" s="298"/>
      <c r="BJ241" s="350">
        <v>0</v>
      </c>
      <c r="BK241" s="297"/>
      <c r="BL241" s="297"/>
      <c r="BM241" s="297"/>
      <c r="BN241" s="297"/>
      <c r="BO241" s="297"/>
      <c r="BP241" s="297"/>
      <c r="BQ241" s="297"/>
      <c r="BR241" s="297"/>
      <c r="BS241" s="297"/>
      <c r="BT241" s="297"/>
      <c r="BU241" s="298"/>
      <c r="BV241" s="295"/>
      <c r="BW241" s="297"/>
      <c r="BX241" s="297"/>
      <c r="BY241" s="297"/>
      <c r="BZ241" s="297"/>
      <c r="CA241" s="297"/>
      <c r="CB241" s="297"/>
      <c r="CC241" s="297"/>
      <c r="CD241" s="298"/>
      <c r="CE241" s="295"/>
      <c r="CF241" s="297"/>
      <c r="CG241" s="297"/>
      <c r="CH241" s="297"/>
      <c r="CI241" s="297"/>
      <c r="CJ241" s="297"/>
      <c r="CK241" s="297"/>
      <c r="CL241" s="297"/>
      <c r="CM241" s="297"/>
      <c r="CN241" s="297"/>
      <c r="CO241" s="297"/>
      <c r="CP241" s="298"/>
      <c r="CQ241" s="295"/>
      <c r="CR241" s="297"/>
      <c r="CS241" s="297"/>
      <c r="CT241" s="297"/>
      <c r="CU241" s="297"/>
      <c r="CV241" s="297"/>
      <c r="CW241" s="297"/>
      <c r="CX241" s="297"/>
      <c r="CY241" s="297"/>
      <c r="CZ241" s="297"/>
      <c r="DA241" s="297"/>
      <c r="DB241" s="297"/>
      <c r="DC241" s="297"/>
      <c r="DD241" s="297"/>
      <c r="DE241" s="297"/>
      <c r="DF241" s="297"/>
      <c r="DG241" s="297"/>
      <c r="DH241" s="297"/>
      <c r="DI241" s="298"/>
      <c r="DJ241" s="295"/>
      <c r="DK241" s="297"/>
      <c r="DL241" s="297"/>
      <c r="DM241" s="297"/>
      <c r="DN241" s="297"/>
      <c r="DO241" s="297"/>
      <c r="DP241" s="297"/>
      <c r="DQ241" s="297"/>
      <c r="DR241" s="297"/>
      <c r="DS241" s="297"/>
      <c r="DT241" s="297"/>
      <c r="DU241" s="298"/>
      <c r="DV241" s="350">
        <v>0</v>
      </c>
      <c r="DW241" s="297"/>
      <c r="DX241" s="297"/>
      <c r="DY241" s="297"/>
      <c r="DZ241" s="297"/>
      <c r="EA241" s="297"/>
      <c r="EB241" s="297"/>
      <c r="EC241" s="297"/>
      <c r="ED241" s="298"/>
      <c r="EE241" s="164"/>
      <c r="EF241" s="165"/>
      <c r="EG241" s="327"/>
      <c r="EH241" s="305"/>
      <c r="EI241" s="305"/>
      <c r="EJ241" s="305"/>
      <c r="EK241" s="305"/>
      <c r="EL241" s="305"/>
      <c r="EM241" s="305"/>
      <c r="EN241" s="305"/>
      <c r="EO241" s="305"/>
      <c r="EP241" s="306"/>
    </row>
    <row r="242" spans="1:146" x14ac:dyDescent="0.2">
      <c r="A242" s="359" t="s">
        <v>6</v>
      </c>
      <c r="B242" s="290"/>
      <c r="C242" s="290"/>
      <c r="D242" s="290"/>
      <c r="E242" s="290"/>
      <c r="F242" s="290"/>
      <c r="G242" s="290"/>
      <c r="H242" s="290"/>
      <c r="I242" s="360" t="s">
        <v>91</v>
      </c>
      <c r="J242" s="297"/>
      <c r="K242" s="297"/>
      <c r="L242" s="297"/>
      <c r="M242" s="297"/>
      <c r="N242" s="297"/>
      <c r="O242" s="297"/>
      <c r="P242" s="297"/>
      <c r="Q242" s="297"/>
      <c r="R242" s="297"/>
      <c r="S242" s="297"/>
      <c r="T242" s="297"/>
      <c r="U242" s="297"/>
      <c r="V242" s="297"/>
      <c r="W242" s="297"/>
      <c r="X242" s="297"/>
      <c r="Y242" s="297"/>
      <c r="Z242" s="297"/>
      <c r="AA242" s="297"/>
      <c r="AB242" s="297"/>
      <c r="AC242" s="297"/>
      <c r="AD242" s="297"/>
      <c r="AE242" s="297"/>
      <c r="AF242" s="297"/>
      <c r="AG242" s="297"/>
      <c r="AH242" s="297"/>
      <c r="AI242" s="297"/>
      <c r="AJ242" s="297"/>
      <c r="AK242" s="297"/>
      <c r="AL242" s="297"/>
      <c r="AM242" s="297"/>
      <c r="AN242" s="297"/>
      <c r="AO242" s="297"/>
      <c r="AP242" s="297"/>
      <c r="AQ242" s="297"/>
      <c r="AR242" s="297"/>
      <c r="AS242" s="297"/>
      <c r="AT242" s="297"/>
      <c r="AU242" s="297"/>
      <c r="AV242" s="297"/>
      <c r="AW242" s="297"/>
      <c r="AX242" s="297"/>
      <c r="AY242" s="297"/>
      <c r="AZ242" s="297"/>
      <c r="BA242" s="297"/>
      <c r="BB242" s="297"/>
      <c r="BC242" s="297"/>
      <c r="BD242" s="297"/>
      <c r="BE242" s="297"/>
      <c r="BF242" s="298"/>
      <c r="BG242" s="361" t="s">
        <v>6</v>
      </c>
      <c r="BH242" s="297"/>
      <c r="BI242" s="297"/>
      <c r="BJ242" s="297"/>
      <c r="BK242" s="297"/>
      <c r="BL242" s="297"/>
      <c r="BM242" s="297"/>
      <c r="BN242" s="297"/>
      <c r="BO242" s="297"/>
      <c r="BP242" s="297"/>
      <c r="BQ242" s="297"/>
      <c r="BR242" s="297"/>
      <c r="BS242" s="297"/>
      <c r="BT242" s="297"/>
      <c r="BU242" s="297"/>
      <c r="BV242" s="297"/>
      <c r="BW242" s="297"/>
      <c r="BX242" s="297"/>
      <c r="BY242" s="297"/>
      <c r="BZ242" s="297"/>
      <c r="CA242" s="297"/>
      <c r="CB242" s="297"/>
      <c r="CC242" s="297"/>
      <c r="CD242" s="297"/>
      <c r="CE242" s="297"/>
      <c r="CF242" s="297"/>
      <c r="CG242" s="297"/>
      <c r="CH242" s="297"/>
      <c r="CI242" s="297"/>
      <c r="CJ242" s="297"/>
      <c r="CK242" s="297"/>
      <c r="CL242" s="297"/>
      <c r="CM242" s="297"/>
      <c r="CN242" s="297"/>
      <c r="CO242" s="297"/>
      <c r="CP242" s="297"/>
      <c r="CQ242" s="297"/>
      <c r="CR242" s="297"/>
      <c r="CS242" s="297"/>
      <c r="CT242" s="297"/>
      <c r="CU242" s="297"/>
      <c r="CV242" s="297"/>
      <c r="CW242" s="297"/>
      <c r="CX242" s="297"/>
      <c r="CY242" s="297"/>
      <c r="CZ242" s="297"/>
      <c r="DA242" s="297"/>
      <c r="DB242" s="297"/>
      <c r="DC242" s="297"/>
      <c r="DD242" s="297"/>
      <c r="DE242" s="297"/>
      <c r="DF242" s="297"/>
      <c r="DG242" s="297"/>
      <c r="DH242" s="297"/>
      <c r="DI242" s="297"/>
      <c r="DJ242" s="297"/>
      <c r="DK242" s="297"/>
      <c r="DL242" s="297"/>
      <c r="DM242" s="297"/>
      <c r="DN242" s="297"/>
      <c r="DO242" s="297"/>
      <c r="DP242" s="297"/>
      <c r="DQ242" s="297"/>
      <c r="DR242" s="297"/>
      <c r="DS242" s="297"/>
      <c r="DT242" s="297"/>
      <c r="DU242" s="297"/>
      <c r="DV242" s="297"/>
      <c r="DW242" s="297"/>
      <c r="DX242" s="297"/>
      <c r="DY242" s="297"/>
      <c r="DZ242" s="297"/>
      <c r="EA242" s="297"/>
      <c r="EB242" s="297"/>
      <c r="EC242" s="297"/>
      <c r="ED242" s="297"/>
      <c r="EE242" s="297"/>
      <c r="EF242" s="298"/>
      <c r="EG242" s="332" t="s">
        <v>6</v>
      </c>
      <c r="EH242" s="300"/>
      <c r="EI242" s="300"/>
      <c r="EJ242" s="300"/>
      <c r="EK242" s="300"/>
      <c r="EL242" s="300"/>
      <c r="EM242" s="300"/>
      <c r="EN242" s="300"/>
      <c r="EO242" s="300"/>
      <c r="EP242" s="301"/>
    </row>
    <row r="243" spans="1:146" x14ac:dyDescent="0.2">
      <c r="A243" s="302"/>
      <c r="B243" s="290"/>
      <c r="C243" s="290"/>
      <c r="D243" s="290"/>
      <c r="E243" s="290"/>
      <c r="F243" s="290"/>
      <c r="G243" s="290"/>
      <c r="H243" s="290"/>
      <c r="I243" s="299" t="s">
        <v>163</v>
      </c>
      <c r="J243" s="300"/>
      <c r="K243" s="300"/>
      <c r="L243" s="300"/>
      <c r="M243" s="300"/>
      <c r="N243" s="300"/>
      <c r="O243" s="300"/>
      <c r="P243" s="300"/>
      <c r="Q243" s="300"/>
      <c r="R243" s="300"/>
      <c r="S243" s="300"/>
      <c r="T243" s="300"/>
      <c r="U243" s="300"/>
      <c r="V243" s="300"/>
      <c r="W243" s="300"/>
      <c r="X243" s="300"/>
      <c r="Y243" s="300"/>
      <c r="Z243" s="300"/>
      <c r="AA243" s="300"/>
      <c r="AB243" s="300"/>
      <c r="AC243" s="300"/>
      <c r="AD243" s="300"/>
      <c r="AE243" s="300"/>
      <c r="AF243" s="300"/>
      <c r="AG243" s="300"/>
      <c r="AH243" s="300"/>
      <c r="AI243" s="300"/>
      <c r="AJ243" s="300"/>
      <c r="AK243" s="300"/>
      <c r="AL243" s="300"/>
      <c r="AM243" s="300"/>
      <c r="AN243" s="300"/>
      <c r="AO243" s="300"/>
      <c r="AP243" s="300"/>
      <c r="AQ243" s="300"/>
      <c r="AR243" s="300"/>
      <c r="AS243" s="300"/>
      <c r="AT243" s="301"/>
      <c r="AU243" s="299" t="s">
        <v>88</v>
      </c>
      <c r="AV243" s="300"/>
      <c r="AW243" s="300"/>
      <c r="AX243" s="300"/>
      <c r="AY243" s="300"/>
      <c r="AZ243" s="300"/>
      <c r="BA243" s="300"/>
      <c r="BB243" s="300"/>
      <c r="BC243" s="300"/>
      <c r="BD243" s="300"/>
      <c r="BE243" s="300"/>
      <c r="BF243" s="301"/>
      <c r="BG243" s="310" t="s">
        <v>53</v>
      </c>
      <c r="BH243" s="297"/>
      <c r="BI243" s="297"/>
      <c r="BJ243" s="297"/>
      <c r="BK243" s="297"/>
      <c r="BL243" s="298"/>
      <c r="BM243" s="351">
        <v>0</v>
      </c>
      <c r="BN243" s="297"/>
      <c r="BO243" s="297"/>
      <c r="BP243" s="297"/>
      <c r="BQ243" s="297"/>
      <c r="BR243" s="297"/>
      <c r="BS243" s="297"/>
      <c r="BT243" s="297"/>
      <c r="BU243" s="297"/>
      <c r="BV243" s="297"/>
      <c r="BW243" s="298"/>
      <c r="BX243" s="351">
        <v>0</v>
      </c>
      <c r="BY243" s="297"/>
      <c r="BZ243" s="297"/>
      <c r="CA243" s="297"/>
      <c r="CB243" s="297"/>
      <c r="CC243" s="297"/>
      <c r="CD243" s="297"/>
      <c r="CE243" s="297"/>
      <c r="CF243" s="297"/>
      <c r="CG243" s="297"/>
      <c r="CH243" s="298"/>
      <c r="CI243" s="351">
        <v>1</v>
      </c>
      <c r="CJ243" s="297"/>
      <c r="CK243" s="297"/>
      <c r="CL243" s="297"/>
      <c r="CM243" s="297"/>
      <c r="CN243" s="297"/>
      <c r="CO243" s="297"/>
      <c r="CP243" s="297"/>
      <c r="CQ243" s="297"/>
      <c r="CR243" s="297"/>
      <c r="CS243" s="298"/>
      <c r="CT243" s="351">
        <v>0</v>
      </c>
      <c r="CU243" s="297"/>
      <c r="CV243" s="297"/>
      <c r="CW243" s="297"/>
      <c r="CX243" s="297"/>
      <c r="CY243" s="297"/>
      <c r="CZ243" s="297"/>
      <c r="DA243" s="297"/>
      <c r="DB243" s="297"/>
      <c r="DC243" s="297"/>
      <c r="DD243" s="297"/>
      <c r="DE243" s="297"/>
      <c r="DF243" s="297"/>
      <c r="DG243" s="297"/>
      <c r="DH243" s="297"/>
      <c r="DI243" s="297"/>
      <c r="DJ243" s="297"/>
      <c r="DK243" s="298"/>
      <c r="DL243" s="351">
        <v>0</v>
      </c>
      <c r="DM243" s="297"/>
      <c r="DN243" s="297"/>
      <c r="DO243" s="297"/>
      <c r="DP243" s="297"/>
      <c r="DQ243" s="297"/>
      <c r="DR243" s="297"/>
      <c r="DS243" s="297"/>
      <c r="DT243" s="297"/>
      <c r="DU243" s="297"/>
      <c r="DV243" s="297"/>
      <c r="DW243" s="298"/>
      <c r="DX243" s="351">
        <v>1</v>
      </c>
      <c r="DY243" s="297"/>
      <c r="DZ243" s="297"/>
      <c r="EA243" s="297"/>
      <c r="EB243" s="297"/>
      <c r="EC243" s="297"/>
      <c r="ED243" s="297"/>
      <c r="EE243" s="297"/>
      <c r="EF243" s="298"/>
      <c r="EG243" s="326"/>
      <c r="EH243" s="290"/>
      <c r="EI243" s="290"/>
      <c r="EJ243" s="290"/>
      <c r="EK243" s="290"/>
      <c r="EL243" s="290"/>
      <c r="EM243" s="290"/>
      <c r="EN243" s="290"/>
      <c r="EO243" s="290"/>
      <c r="EP243" s="303"/>
    </row>
    <row r="244" spans="1:146" x14ac:dyDescent="0.2">
      <c r="A244" s="302"/>
      <c r="B244" s="290"/>
      <c r="C244" s="290"/>
      <c r="D244" s="290"/>
      <c r="E244" s="290"/>
      <c r="F244" s="290"/>
      <c r="G244" s="290"/>
      <c r="H244" s="290"/>
      <c r="I244" s="302"/>
      <c r="J244" s="290"/>
      <c r="K244" s="290"/>
      <c r="L244" s="290"/>
      <c r="M244" s="290"/>
      <c r="N244" s="290"/>
      <c r="O244" s="290"/>
      <c r="P244" s="290"/>
      <c r="Q244" s="290"/>
      <c r="R244" s="290"/>
      <c r="S244" s="290"/>
      <c r="T244" s="290"/>
      <c r="U244" s="290"/>
      <c r="V244" s="290"/>
      <c r="W244" s="290"/>
      <c r="X244" s="290"/>
      <c r="Y244" s="290"/>
      <c r="Z244" s="290"/>
      <c r="AA244" s="290"/>
      <c r="AB244" s="290"/>
      <c r="AC244" s="290"/>
      <c r="AD244" s="290"/>
      <c r="AE244" s="290"/>
      <c r="AF244" s="290"/>
      <c r="AG244" s="290"/>
      <c r="AH244" s="290"/>
      <c r="AI244" s="290"/>
      <c r="AJ244" s="290"/>
      <c r="AK244" s="290"/>
      <c r="AL244" s="290"/>
      <c r="AM244" s="290"/>
      <c r="AN244" s="290"/>
      <c r="AO244" s="290"/>
      <c r="AP244" s="290"/>
      <c r="AQ244" s="290"/>
      <c r="AR244" s="290"/>
      <c r="AS244" s="290"/>
      <c r="AT244" s="303"/>
      <c r="AU244" s="302"/>
      <c r="AV244" s="290"/>
      <c r="AW244" s="290"/>
      <c r="AX244" s="290"/>
      <c r="AY244" s="290"/>
      <c r="AZ244" s="290"/>
      <c r="BA244" s="290"/>
      <c r="BB244" s="290"/>
      <c r="BC244" s="290"/>
      <c r="BD244" s="290"/>
      <c r="BE244" s="290"/>
      <c r="BF244" s="303"/>
      <c r="BG244" s="308" t="s">
        <v>54</v>
      </c>
      <c r="BH244" s="297"/>
      <c r="BI244" s="297"/>
      <c r="BJ244" s="297"/>
      <c r="BK244" s="297"/>
      <c r="BL244" s="298"/>
      <c r="BM244" s="352">
        <v>0</v>
      </c>
      <c r="BN244" s="297"/>
      <c r="BO244" s="297"/>
      <c r="BP244" s="297"/>
      <c r="BQ244" s="297"/>
      <c r="BR244" s="297"/>
      <c r="BS244" s="297"/>
      <c r="BT244" s="297"/>
      <c r="BU244" s="297"/>
      <c r="BV244" s="297"/>
      <c r="BW244" s="298"/>
      <c r="BX244" s="352">
        <v>0</v>
      </c>
      <c r="BY244" s="297"/>
      <c r="BZ244" s="297"/>
      <c r="CA244" s="297"/>
      <c r="CB244" s="297"/>
      <c r="CC244" s="297"/>
      <c r="CD244" s="297"/>
      <c r="CE244" s="297"/>
      <c r="CF244" s="297"/>
      <c r="CG244" s="297"/>
      <c r="CH244" s="298"/>
      <c r="CI244" s="352">
        <v>1</v>
      </c>
      <c r="CJ244" s="297"/>
      <c r="CK244" s="297"/>
      <c r="CL244" s="297"/>
      <c r="CM244" s="297"/>
      <c r="CN244" s="297"/>
      <c r="CO244" s="297"/>
      <c r="CP244" s="297"/>
      <c r="CQ244" s="297"/>
      <c r="CR244" s="297"/>
      <c r="CS244" s="298"/>
      <c r="CT244" s="352">
        <v>0</v>
      </c>
      <c r="CU244" s="297"/>
      <c r="CV244" s="297"/>
      <c r="CW244" s="297"/>
      <c r="CX244" s="297"/>
      <c r="CY244" s="297"/>
      <c r="CZ244" s="297"/>
      <c r="DA244" s="297"/>
      <c r="DB244" s="297"/>
      <c r="DC244" s="297"/>
      <c r="DD244" s="297"/>
      <c r="DE244" s="297"/>
      <c r="DF244" s="297"/>
      <c r="DG244" s="297"/>
      <c r="DH244" s="297"/>
      <c r="DI244" s="297"/>
      <c r="DJ244" s="297"/>
      <c r="DK244" s="298"/>
      <c r="DL244" s="352">
        <v>0</v>
      </c>
      <c r="DM244" s="297"/>
      <c r="DN244" s="297"/>
      <c r="DO244" s="297"/>
      <c r="DP244" s="297"/>
      <c r="DQ244" s="297"/>
      <c r="DR244" s="297"/>
      <c r="DS244" s="297"/>
      <c r="DT244" s="297"/>
      <c r="DU244" s="297"/>
      <c r="DV244" s="297"/>
      <c r="DW244" s="298"/>
      <c r="DX244" s="352">
        <v>1</v>
      </c>
      <c r="DY244" s="297"/>
      <c r="DZ244" s="297"/>
      <c r="EA244" s="297"/>
      <c r="EB244" s="297"/>
      <c r="EC244" s="297"/>
      <c r="ED244" s="297"/>
      <c r="EE244" s="297"/>
      <c r="EF244" s="298"/>
      <c r="EG244" s="326"/>
      <c r="EH244" s="290"/>
      <c r="EI244" s="290"/>
      <c r="EJ244" s="290"/>
      <c r="EK244" s="290"/>
      <c r="EL244" s="290"/>
      <c r="EM244" s="290"/>
      <c r="EN244" s="290"/>
      <c r="EO244" s="290"/>
      <c r="EP244" s="303"/>
    </row>
    <row r="245" spans="1:146" x14ac:dyDescent="0.2">
      <c r="A245" s="302"/>
      <c r="B245" s="290"/>
      <c r="C245" s="290"/>
      <c r="D245" s="290"/>
      <c r="E245" s="290"/>
      <c r="F245" s="290"/>
      <c r="G245" s="290"/>
      <c r="H245" s="290"/>
      <c r="I245" s="304"/>
      <c r="J245" s="305"/>
      <c r="K245" s="305"/>
      <c r="L245" s="305"/>
      <c r="M245" s="305"/>
      <c r="N245" s="305"/>
      <c r="O245" s="305"/>
      <c r="P245" s="305"/>
      <c r="Q245" s="305"/>
      <c r="R245" s="305"/>
      <c r="S245" s="305"/>
      <c r="T245" s="305"/>
      <c r="U245" s="305"/>
      <c r="V245" s="305"/>
      <c r="W245" s="305"/>
      <c r="X245" s="305"/>
      <c r="Y245" s="305"/>
      <c r="Z245" s="305"/>
      <c r="AA245" s="305"/>
      <c r="AB245" s="305"/>
      <c r="AC245" s="305"/>
      <c r="AD245" s="305"/>
      <c r="AE245" s="305"/>
      <c r="AF245" s="305"/>
      <c r="AG245" s="305"/>
      <c r="AH245" s="305"/>
      <c r="AI245" s="305"/>
      <c r="AJ245" s="305"/>
      <c r="AK245" s="305"/>
      <c r="AL245" s="305"/>
      <c r="AM245" s="305"/>
      <c r="AN245" s="305"/>
      <c r="AO245" s="305"/>
      <c r="AP245" s="305"/>
      <c r="AQ245" s="305"/>
      <c r="AR245" s="305"/>
      <c r="AS245" s="305"/>
      <c r="AT245" s="306"/>
      <c r="AU245" s="304"/>
      <c r="AV245" s="305"/>
      <c r="AW245" s="305"/>
      <c r="AX245" s="305"/>
      <c r="AY245" s="305"/>
      <c r="AZ245" s="305"/>
      <c r="BA245" s="305"/>
      <c r="BB245" s="305"/>
      <c r="BC245" s="305"/>
      <c r="BD245" s="305"/>
      <c r="BE245" s="305"/>
      <c r="BF245" s="306"/>
      <c r="BG245" s="292" t="s">
        <v>55</v>
      </c>
      <c r="BH245" s="297"/>
      <c r="BI245" s="297"/>
      <c r="BJ245" s="297"/>
      <c r="BK245" s="297"/>
      <c r="BL245" s="298"/>
      <c r="BM245" s="350">
        <v>0</v>
      </c>
      <c r="BN245" s="297"/>
      <c r="BO245" s="297"/>
      <c r="BP245" s="297"/>
      <c r="BQ245" s="297"/>
      <c r="BR245" s="297"/>
      <c r="BS245" s="297"/>
      <c r="BT245" s="297"/>
      <c r="BU245" s="297"/>
      <c r="BV245" s="297"/>
      <c r="BW245" s="298"/>
      <c r="BX245" s="295"/>
      <c r="BY245" s="297"/>
      <c r="BZ245" s="297"/>
      <c r="CA245" s="297"/>
      <c r="CB245" s="297"/>
      <c r="CC245" s="297"/>
      <c r="CD245" s="297"/>
      <c r="CE245" s="297"/>
      <c r="CF245" s="297"/>
      <c r="CG245" s="297"/>
      <c r="CH245" s="298"/>
      <c r="CI245" s="295"/>
      <c r="CJ245" s="297"/>
      <c r="CK245" s="297"/>
      <c r="CL245" s="297"/>
      <c r="CM245" s="297"/>
      <c r="CN245" s="297"/>
      <c r="CO245" s="297"/>
      <c r="CP245" s="297"/>
      <c r="CQ245" s="297"/>
      <c r="CR245" s="297"/>
      <c r="CS245" s="298"/>
      <c r="CT245" s="295"/>
      <c r="CU245" s="297"/>
      <c r="CV245" s="297"/>
      <c r="CW245" s="297"/>
      <c r="CX245" s="297"/>
      <c r="CY245" s="297"/>
      <c r="CZ245" s="297"/>
      <c r="DA245" s="297"/>
      <c r="DB245" s="297"/>
      <c r="DC245" s="297"/>
      <c r="DD245" s="297"/>
      <c r="DE245" s="297"/>
      <c r="DF245" s="297"/>
      <c r="DG245" s="297"/>
      <c r="DH245" s="297"/>
      <c r="DI245" s="297"/>
      <c r="DJ245" s="297"/>
      <c r="DK245" s="298"/>
      <c r="DL245" s="295"/>
      <c r="DM245" s="297"/>
      <c r="DN245" s="297"/>
      <c r="DO245" s="297"/>
      <c r="DP245" s="297"/>
      <c r="DQ245" s="297"/>
      <c r="DR245" s="297"/>
      <c r="DS245" s="297"/>
      <c r="DT245" s="297"/>
      <c r="DU245" s="297"/>
      <c r="DV245" s="297"/>
      <c r="DW245" s="298"/>
      <c r="DX245" s="350">
        <v>0</v>
      </c>
      <c r="DY245" s="297"/>
      <c r="DZ245" s="297"/>
      <c r="EA245" s="297"/>
      <c r="EB245" s="297"/>
      <c r="EC245" s="297"/>
      <c r="ED245" s="297"/>
      <c r="EE245" s="297"/>
      <c r="EF245" s="298"/>
      <c r="EG245" s="327"/>
      <c r="EH245" s="305"/>
      <c r="EI245" s="305"/>
      <c r="EJ245" s="305"/>
      <c r="EK245" s="305"/>
      <c r="EL245" s="305"/>
      <c r="EM245" s="305"/>
      <c r="EN245" s="305"/>
      <c r="EO245" s="305"/>
      <c r="EP245" s="306"/>
    </row>
    <row r="246" spans="1:146" ht="18" customHeight="1" x14ac:dyDescent="0.2">
      <c r="A246" s="299" t="s">
        <v>164</v>
      </c>
      <c r="B246" s="300"/>
      <c r="C246" s="300"/>
      <c r="D246" s="300"/>
      <c r="E246" s="300"/>
      <c r="F246" s="300"/>
      <c r="G246" s="300"/>
      <c r="H246" s="300"/>
      <c r="I246" s="300"/>
      <c r="J246" s="300"/>
      <c r="K246" s="300"/>
      <c r="L246" s="300"/>
      <c r="M246" s="300"/>
      <c r="N246" s="300"/>
      <c r="O246" s="300"/>
      <c r="P246" s="300"/>
      <c r="Q246" s="300"/>
      <c r="R246" s="300"/>
      <c r="S246" s="300"/>
      <c r="T246" s="300"/>
      <c r="U246" s="300"/>
      <c r="V246" s="300"/>
      <c r="W246" s="300"/>
      <c r="X246" s="300"/>
      <c r="Y246" s="300"/>
      <c r="Z246" s="300"/>
      <c r="AA246" s="300"/>
      <c r="AB246" s="300"/>
      <c r="AC246" s="301"/>
      <c r="AD246" s="353"/>
      <c r="AE246" s="354"/>
      <c r="AF246" s="354"/>
      <c r="AG246" s="354"/>
      <c r="AH246" s="354"/>
      <c r="AI246" s="354"/>
      <c r="AJ246" s="354"/>
      <c r="AK246" s="354"/>
      <c r="AL246" s="354"/>
      <c r="AM246" s="354"/>
      <c r="AN246" s="354"/>
      <c r="AO246" s="354"/>
      <c r="AP246" s="355"/>
      <c r="AR246" s="358" t="s">
        <v>97</v>
      </c>
      <c r="AS246" s="300"/>
      <c r="AT246" s="300"/>
      <c r="AU246" s="300"/>
      <c r="AV246" s="300"/>
      <c r="AW246" s="300"/>
      <c r="AX246" s="300"/>
      <c r="AY246" s="300"/>
      <c r="AZ246" s="300"/>
      <c r="BA246" s="301"/>
      <c r="BB246" s="310" t="s">
        <v>53</v>
      </c>
      <c r="BC246" s="297"/>
      <c r="BD246" s="297"/>
      <c r="BE246" s="297"/>
      <c r="BF246" s="297"/>
      <c r="BG246" s="297"/>
      <c r="BH246" s="297"/>
      <c r="BI246" s="298"/>
      <c r="BJ246" s="351">
        <v>0</v>
      </c>
      <c r="BK246" s="297"/>
      <c r="BL246" s="297"/>
      <c r="BM246" s="297"/>
      <c r="BN246" s="297"/>
      <c r="BO246" s="297"/>
      <c r="BP246" s="297"/>
      <c r="BQ246" s="297"/>
      <c r="BR246" s="297"/>
      <c r="BS246" s="297"/>
      <c r="BT246" s="297"/>
      <c r="BU246" s="298"/>
      <c r="BV246" s="351">
        <v>0</v>
      </c>
      <c r="BW246" s="297"/>
      <c r="BX246" s="297"/>
      <c r="BY246" s="297"/>
      <c r="BZ246" s="297"/>
      <c r="CA246" s="297"/>
      <c r="CB246" s="297"/>
      <c r="CC246" s="297"/>
      <c r="CD246" s="298"/>
      <c r="CE246" s="351">
        <v>0</v>
      </c>
      <c r="CF246" s="297"/>
      <c r="CG246" s="297"/>
      <c r="CH246" s="297"/>
      <c r="CI246" s="297"/>
      <c r="CJ246" s="297"/>
      <c r="CK246" s="297"/>
      <c r="CL246" s="297"/>
      <c r="CM246" s="297"/>
      <c r="CN246" s="297"/>
      <c r="CO246" s="297"/>
      <c r="CP246" s="298"/>
      <c r="CQ246" s="351">
        <v>1</v>
      </c>
      <c r="CR246" s="297"/>
      <c r="CS246" s="297"/>
      <c r="CT246" s="297"/>
      <c r="CU246" s="297"/>
      <c r="CV246" s="297"/>
      <c r="CW246" s="297"/>
      <c r="CX246" s="297"/>
      <c r="CY246" s="297"/>
      <c r="CZ246" s="297"/>
      <c r="DA246" s="297"/>
      <c r="DB246" s="297"/>
      <c r="DC246" s="297"/>
      <c r="DD246" s="297"/>
      <c r="DE246" s="297"/>
      <c r="DF246" s="297"/>
      <c r="DG246" s="297"/>
      <c r="DH246" s="297"/>
      <c r="DI246" s="298"/>
      <c r="DJ246" s="351">
        <v>0</v>
      </c>
      <c r="DK246" s="297"/>
      <c r="DL246" s="297"/>
      <c r="DM246" s="297"/>
      <c r="DN246" s="297"/>
      <c r="DO246" s="297"/>
      <c r="DP246" s="297"/>
      <c r="DQ246" s="297"/>
      <c r="DR246" s="297"/>
      <c r="DS246" s="297"/>
      <c r="DT246" s="297"/>
      <c r="DU246" s="298"/>
      <c r="DV246" s="351">
        <v>1</v>
      </c>
      <c r="DW246" s="297"/>
      <c r="DX246" s="297"/>
      <c r="DY246" s="297"/>
      <c r="DZ246" s="297"/>
      <c r="EA246" s="297"/>
      <c r="EB246" s="297"/>
      <c r="EC246" s="297"/>
      <c r="ED246" s="298"/>
      <c r="EE246" s="161"/>
      <c r="EF246" s="162"/>
      <c r="EG246" s="332" t="s">
        <v>165</v>
      </c>
      <c r="EH246" s="300"/>
      <c r="EI246" s="300"/>
      <c r="EJ246" s="300"/>
      <c r="EK246" s="300"/>
      <c r="EL246" s="300"/>
      <c r="EM246" s="300"/>
      <c r="EN246" s="300"/>
      <c r="EO246" s="300"/>
      <c r="EP246" s="301"/>
    </row>
    <row r="247" spans="1:146" ht="14.5" customHeight="1" x14ac:dyDescent="0.2">
      <c r="A247" s="302"/>
      <c r="B247" s="290"/>
      <c r="C247" s="290"/>
      <c r="D247" s="290"/>
      <c r="E247" s="290"/>
      <c r="F247" s="290"/>
      <c r="G247" s="290"/>
      <c r="H247" s="290"/>
      <c r="I247" s="290"/>
      <c r="J247" s="290"/>
      <c r="K247" s="290"/>
      <c r="L247" s="290"/>
      <c r="M247" s="290"/>
      <c r="N247" s="290"/>
      <c r="O247" s="290"/>
      <c r="P247" s="290"/>
      <c r="Q247" s="290"/>
      <c r="R247" s="290"/>
      <c r="S247" s="290"/>
      <c r="T247" s="290"/>
      <c r="U247" s="290"/>
      <c r="V247" s="290"/>
      <c r="W247" s="290"/>
      <c r="X247" s="290"/>
      <c r="Y247" s="290"/>
      <c r="Z247" s="290"/>
      <c r="AA247" s="290"/>
      <c r="AB247" s="290"/>
      <c r="AC247" s="303"/>
      <c r="AD247" s="356"/>
      <c r="AE247" s="305"/>
      <c r="AF247" s="305"/>
      <c r="AG247" s="305"/>
      <c r="AH247" s="305"/>
      <c r="AI247" s="305"/>
      <c r="AJ247" s="305"/>
      <c r="AK247" s="305"/>
      <c r="AL247" s="305"/>
      <c r="AM247" s="305"/>
      <c r="AN247" s="305"/>
      <c r="AO247" s="305"/>
      <c r="AP247" s="357"/>
      <c r="AR247" s="302"/>
      <c r="AS247" s="290"/>
      <c r="AT247" s="290"/>
      <c r="AU247" s="290"/>
      <c r="AV247" s="290"/>
      <c r="AW247" s="290"/>
      <c r="AX247" s="290"/>
      <c r="AY247" s="290"/>
      <c r="AZ247" s="290"/>
      <c r="BA247" s="303"/>
      <c r="BB247" s="308" t="s">
        <v>54</v>
      </c>
      <c r="BC247" s="300"/>
      <c r="BD247" s="300"/>
      <c r="BE247" s="300"/>
      <c r="BF247" s="300"/>
      <c r="BG247" s="300"/>
      <c r="BH247" s="300"/>
      <c r="BI247" s="301"/>
      <c r="BJ247" s="352">
        <v>0</v>
      </c>
      <c r="BK247" s="300"/>
      <c r="BL247" s="300"/>
      <c r="BM247" s="300"/>
      <c r="BN247" s="300"/>
      <c r="BO247" s="300"/>
      <c r="BP247" s="300"/>
      <c r="BQ247" s="300"/>
      <c r="BR247" s="300"/>
      <c r="BS247" s="300"/>
      <c r="BT247" s="300"/>
      <c r="BU247" s="301"/>
      <c r="BV247" s="352">
        <v>0</v>
      </c>
      <c r="BW247" s="300"/>
      <c r="BX247" s="300"/>
      <c r="BY247" s="300"/>
      <c r="BZ247" s="300"/>
      <c r="CA247" s="300"/>
      <c r="CB247" s="300"/>
      <c r="CC247" s="300"/>
      <c r="CD247" s="301"/>
      <c r="CE247" s="352">
        <v>0</v>
      </c>
      <c r="CF247" s="300"/>
      <c r="CG247" s="300"/>
      <c r="CH247" s="300"/>
      <c r="CI247" s="300"/>
      <c r="CJ247" s="300"/>
      <c r="CK247" s="300"/>
      <c r="CL247" s="300"/>
      <c r="CM247" s="300"/>
      <c r="CN247" s="300"/>
      <c r="CO247" s="300"/>
      <c r="CP247" s="301"/>
      <c r="CQ247" s="352">
        <v>1</v>
      </c>
      <c r="CR247" s="300"/>
      <c r="CS247" s="300"/>
      <c r="CT247" s="300"/>
      <c r="CU247" s="300"/>
      <c r="CV247" s="300"/>
      <c r="CW247" s="300"/>
      <c r="CX247" s="300"/>
      <c r="CY247" s="300"/>
      <c r="CZ247" s="300"/>
      <c r="DA247" s="300"/>
      <c r="DB247" s="300"/>
      <c r="DC247" s="300"/>
      <c r="DD247" s="300"/>
      <c r="DE247" s="300"/>
      <c r="DF247" s="300"/>
      <c r="DG247" s="300"/>
      <c r="DH247" s="300"/>
      <c r="DI247" s="301"/>
      <c r="DJ247" s="352">
        <v>0</v>
      </c>
      <c r="DK247" s="300"/>
      <c r="DL247" s="300"/>
      <c r="DM247" s="300"/>
      <c r="DN247" s="300"/>
      <c r="DO247" s="300"/>
      <c r="DP247" s="300"/>
      <c r="DQ247" s="300"/>
      <c r="DR247" s="300"/>
      <c r="DS247" s="300"/>
      <c r="DT247" s="300"/>
      <c r="DU247" s="301"/>
      <c r="DV247" s="352">
        <v>1</v>
      </c>
      <c r="DW247" s="300"/>
      <c r="DX247" s="300"/>
      <c r="DY247" s="300"/>
      <c r="DZ247" s="300"/>
      <c r="EA247" s="300"/>
      <c r="EB247" s="300"/>
      <c r="EC247" s="300"/>
      <c r="ED247" s="301"/>
      <c r="EF247" s="163"/>
      <c r="EG247" s="326"/>
      <c r="EH247" s="290"/>
      <c r="EI247" s="290"/>
      <c r="EJ247" s="290"/>
      <c r="EK247" s="290"/>
      <c r="EL247" s="290"/>
      <c r="EM247" s="290"/>
      <c r="EN247" s="290"/>
      <c r="EO247" s="290"/>
      <c r="EP247" s="303"/>
    </row>
    <row r="248" spans="1:146" x14ac:dyDescent="0.2">
      <c r="A248" s="302"/>
      <c r="B248" s="290"/>
      <c r="C248" s="290"/>
      <c r="D248" s="290"/>
      <c r="E248" s="290"/>
      <c r="F248" s="290"/>
      <c r="G248" s="290"/>
      <c r="H248" s="290"/>
      <c r="I248" s="290"/>
      <c r="J248" s="290"/>
      <c r="K248" s="290"/>
      <c r="L248" s="290"/>
      <c r="M248" s="290"/>
      <c r="N248" s="290"/>
      <c r="O248" s="290"/>
      <c r="P248" s="290"/>
      <c r="Q248" s="290"/>
      <c r="R248" s="290"/>
      <c r="S248" s="290"/>
      <c r="T248" s="290"/>
      <c r="U248" s="290"/>
      <c r="V248" s="290"/>
      <c r="W248" s="290"/>
      <c r="X248" s="290"/>
      <c r="Y248" s="290"/>
      <c r="Z248" s="290"/>
      <c r="AA248" s="290"/>
      <c r="AB248" s="290"/>
      <c r="AC248" s="303"/>
      <c r="AD248" s="156"/>
      <c r="AP248" s="157"/>
      <c r="AR248" s="302"/>
      <c r="AS248" s="290"/>
      <c r="AT248" s="290"/>
      <c r="AU248" s="290"/>
      <c r="AV248" s="290"/>
      <c r="AW248" s="290"/>
      <c r="AX248" s="290"/>
      <c r="AY248" s="290"/>
      <c r="AZ248" s="290"/>
      <c r="BA248" s="303"/>
      <c r="BB248" s="304"/>
      <c r="BC248" s="305"/>
      <c r="BD248" s="305"/>
      <c r="BE248" s="305"/>
      <c r="BF248" s="305"/>
      <c r="BG248" s="305"/>
      <c r="BH248" s="305"/>
      <c r="BI248" s="306"/>
      <c r="BJ248" s="304"/>
      <c r="BK248" s="305"/>
      <c r="BL248" s="305"/>
      <c r="BM248" s="305"/>
      <c r="BN248" s="305"/>
      <c r="BO248" s="305"/>
      <c r="BP248" s="305"/>
      <c r="BQ248" s="305"/>
      <c r="BR248" s="305"/>
      <c r="BS248" s="305"/>
      <c r="BT248" s="305"/>
      <c r="BU248" s="306"/>
      <c r="BV248" s="304"/>
      <c r="BW248" s="305"/>
      <c r="BX248" s="305"/>
      <c r="BY248" s="305"/>
      <c r="BZ248" s="305"/>
      <c r="CA248" s="305"/>
      <c r="CB248" s="305"/>
      <c r="CC248" s="305"/>
      <c r="CD248" s="306"/>
      <c r="CE248" s="304"/>
      <c r="CF248" s="305"/>
      <c r="CG248" s="305"/>
      <c r="CH248" s="305"/>
      <c r="CI248" s="305"/>
      <c r="CJ248" s="305"/>
      <c r="CK248" s="305"/>
      <c r="CL248" s="305"/>
      <c r="CM248" s="305"/>
      <c r="CN248" s="305"/>
      <c r="CO248" s="305"/>
      <c r="CP248" s="306"/>
      <c r="CQ248" s="304"/>
      <c r="CR248" s="305"/>
      <c r="CS248" s="305"/>
      <c r="CT248" s="305"/>
      <c r="CU248" s="305"/>
      <c r="CV248" s="305"/>
      <c r="CW248" s="305"/>
      <c r="CX248" s="305"/>
      <c r="CY248" s="305"/>
      <c r="CZ248" s="305"/>
      <c r="DA248" s="305"/>
      <c r="DB248" s="305"/>
      <c r="DC248" s="305"/>
      <c r="DD248" s="305"/>
      <c r="DE248" s="305"/>
      <c r="DF248" s="305"/>
      <c r="DG248" s="305"/>
      <c r="DH248" s="305"/>
      <c r="DI248" s="306"/>
      <c r="DJ248" s="304"/>
      <c r="DK248" s="305"/>
      <c r="DL248" s="305"/>
      <c r="DM248" s="305"/>
      <c r="DN248" s="305"/>
      <c r="DO248" s="305"/>
      <c r="DP248" s="305"/>
      <c r="DQ248" s="305"/>
      <c r="DR248" s="305"/>
      <c r="DS248" s="305"/>
      <c r="DT248" s="305"/>
      <c r="DU248" s="306"/>
      <c r="DV248" s="304"/>
      <c r="DW248" s="305"/>
      <c r="DX248" s="305"/>
      <c r="DY248" s="305"/>
      <c r="DZ248" s="305"/>
      <c r="EA248" s="305"/>
      <c r="EB248" s="305"/>
      <c r="EC248" s="305"/>
      <c r="ED248" s="306"/>
      <c r="EF248" s="163"/>
      <c r="EG248" s="326"/>
      <c r="EH248" s="290"/>
      <c r="EI248" s="290"/>
      <c r="EJ248" s="290"/>
      <c r="EK248" s="290"/>
      <c r="EL248" s="290"/>
      <c r="EM248" s="290"/>
      <c r="EN248" s="290"/>
      <c r="EO248" s="290"/>
      <c r="EP248" s="303"/>
    </row>
    <row r="249" spans="1:146" x14ac:dyDescent="0.2">
      <c r="A249" s="304"/>
      <c r="B249" s="305"/>
      <c r="C249" s="305"/>
      <c r="D249" s="305"/>
      <c r="E249" s="305"/>
      <c r="F249" s="305"/>
      <c r="G249" s="305"/>
      <c r="H249" s="305"/>
      <c r="I249" s="305"/>
      <c r="J249" s="305"/>
      <c r="K249" s="305"/>
      <c r="L249" s="305"/>
      <c r="M249" s="305"/>
      <c r="N249" s="305"/>
      <c r="O249" s="305"/>
      <c r="P249" s="305"/>
      <c r="Q249" s="305"/>
      <c r="R249" s="305"/>
      <c r="S249" s="305"/>
      <c r="T249" s="305"/>
      <c r="U249" s="305"/>
      <c r="V249" s="305"/>
      <c r="W249" s="305"/>
      <c r="X249" s="305"/>
      <c r="Y249" s="305"/>
      <c r="Z249" s="305"/>
      <c r="AA249" s="305"/>
      <c r="AB249" s="305"/>
      <c r="AC249" s="306"/>
      <c r="AD249" s="167"/>
      <c r="AE249" s="164"/>
      <c r="AF249" s="164"/>
      <c r="AG249" s="164"/>
      <c r="AH249" s="164"/>
      <c r="AI249" s="164"/>
      <c r="AJ249" s="164"/>
      <c r="AK249" s="164"/>
      <c r="AL249" s="164"/>
      <c r="AM249" s="164"/>
      <c r="AN249" s="164"/>
      <c r="AO249" s="164"/>
      <c r="AP249" s="168"/>
      <c r="AQ249" s="164"/>
      <c r="AR249" s="304"/>
      <c r="AS249" s="305"/>
      <c r="AT249" s="305"/>
      <c r="AU249" s="305"/>
      <c r="AV249" s="305"/>
      <c r="AW249" s="305"/>
      <c r="AX249" s="305"/>
      <c r="AY249" s="305"/>
      <c r="AZ249" s="305"/>
      <c r="BA249" s="306"/>
      <c r="BB249" s="292" t="s">
        <v>55</v>
      </c>
      <c r="BC249" s="297"/>
      <c r="BD249" s="297"/>
      <c r="BE249" s="297"/>
      <c r="BF249" s="297"/>
      <c r="BG249" s="297"/>
      <c r="BH249" s="297"/>
      <c r="BI249" s="298"/>
      <c r="BJ249" s="350">
        <v>0</v>
      </c>
      <c r="BK249" s="297"/>
      <c r="BL249" s="297"/>
      <c r="BM249" s="297"/>
      <c r="BN249" s="297"/>
      <c r="BO249" s="297"/>
      <c r="BP249" s="297"/>
      <c r="BQ249" s="297"/>
      <c r="BR249" s="297"/>
      <c r="BS249" s="297"/>
      <c r="BT249" s="297"/>
      <c r="BU249" s="298"/>
      <c r="BV249" s="295"/>
      <c r="BW249" s="297"/>
      <c r="BX249" s="297"/>
      <c r="BY249" s="297"/>
      <c r="BZ249" s="297"/>
      <c r="CA249" s="297"/>
      <c r="CB249" s="297"/>
      <c r="CC249" s="297"/>
      <c r="CD249" s="298"/>
      <c r="CE249" s="295"/>
      <c r="CF249" s="297"/>
      <c r="CG249" s="297"/>
      <c r="CH249" s="297"/>
      <c r="CI249" s="297"/>
      <c r="CJ249" s="297"/>
      <c r="CK249" s="297"/>
      <c r="CL249" s="297"/>
      <c r="CM249" s="297"/>
      <c r="CN249" s="297"/>
      <c r="CO249" s="297"/>
      <c r="CP249" s="298"/>
      <c r="CQ249" s="295"/>
      <c r="CR249" s="297"/>
      <c r="CS249" s="297"/>
      <c r="CT249" s="297"/>
      <c r="CU249" s="297"/>
      <c r="CV249" s="297"/>
      <c r="CW249" s="297"/>
      <c r="CX249" s="297"/>
      <c r="CY249" s="297"/>
      <c r="CZ249" s="297"/>
      <c r="DA249" s="297"/>
      <c r="DB249" s="297"/>
      <c r="DC249" s="297"/>
      <c r="DD249" s="297"/>
      <c r="DE249" s="297"/>
      <c r="DF249" s="297"/>
      <c r="DG249" s="297"/>
      <c r="DH249" s="297"/>
      <c r="DI249" s="298"/>
      <c r="DJ249" s="295"/>
      <c r="DK249" s="297"/>
      <c r="DL249" s="297"/>
      <c r="DM249" s="297"/>
      <c r="DN249" s="297"/>
      <c r="DO249" s="297"/>
      <c r="DP249" s="297"/>
      <c r="DQ249" s="297"/>
      <c r="DR249" s="297"/>
      <c r="DS249" s="297"/>
      <c r="DT249" s="297"/>
      <c r="DU249" s="298"/>
      <c r="DV249" s="350">
        <v>0</v>
      </c>
      <c r="DW249" s="297"/>
      <c r="DX249" s="297"/>
      <c r="DY249" s="297"/>
      <c r="DZ249" s="297"/>
      <c r="EA249" s="297"/>
      <c r="EB249" s="297"/>
      <c r="EC249" s="297"/>
      <c r="ED249" s="298"/>
      <c r="EE249" s="164"/>
      <c r="EF249" s="165"/>
      <c r="EG249" s="327"/>
      <c r="EH249" s="305"/>
      <c r="EI249" s="305"/>
      <c r="EJ249" s="305"/>
      <c r="EK249" s="305"/>
      <c r="EL249" s="305"/>
      <c r="EM249" s="305"/>
      <c r="EN249" s="305"/>
      <c r="EO249" s="305"/>
      <c r="EP249" s="306"/>
    </row>
    <row r="250" spans="1:146" ht="0" hidden="1" customHeight="1" x14ac:dyDescent="0.2"/>
    <row r="251" spans="1:146" ht="7.5" customHeight="1" x14ac:dyDescent="0.2">
      <c r="A251" s="349" t="s">
        <v>6</v>
      </c>
      <c r="B251" s="290"/>
      <c r="C251" s="290"/>
      <c r="D251" s="290"/>
      <c r="E251" s="290"/>
      <c r="F251" s="290"/>
      <c r="G251" s="290"/>
      <c r="H251" s="290"/>
      <c r="I251" s="290"/>
      <c r="J251" s="290"/>
      <c r="K251" s="290"/>
      <c r="L251" s="290"/>
      <c r="M251" s="290"/>
      <c r="N251" s="290"/>
      <c r="O251" s="349" t="s">
        <v>6</v>
      </c>
      <c r="P251" s="290"/>
      <c r="Q251" s="290"/>
      <c r="R251" s="290"/>
      <c r="S251" s="290"/>
      <c r="T251" s="290"/>
      <c r="U251" s="290"/>
      <c r="V251" s="290"/>
      <c r="W251" s="290"/>
      <c r="X251" s="290"/>
      <c r="Y251" s="290"/>
      <c r="Z251" s="290"/>
      <c r="AA251" s="290"/>
      <c r="AB251" s="290"/>
      <c r="AC251" s="290"/>
      <c r="AD251" s="290"/>
      <c r="AE251" s="290"/>
      <c r="AF251" s="290"/>
      <c r="AG251" s="290"/>
      <c r="AH251" s="290"/>
      <c r="AI251" s="349" t="s">
        <v>6</v>
      </c>
      <c r="AJ251" s="290"/>
      <c r="AK251" s="290"/>
      <c r="AL251" s="290"/>
      <c r="AM251" s="290"/>
      <c r="AN251" s="290"/>
      <c r="AO251" s="290"/>
      <c r="AP251" s="290"/>
      <c r="AQ251" s="290"/>
      <c r="AR251" s="290"/>
      <c r="AS251" s="290"/>
      <c r="AT251" s="290"/>
      <c r="AU251" s="290"/>
      <c r="AV251" s="290"/>
      <c r="AW251" s="290"/>
      <c r="AX251" s="290"/>
      <c r="AY251" s="290"/>
      <c r="AZ251" s="290"/>
      <c r="BA251" s="349" t="s">
        <v>6</v>
      </c>
      <c r="BB251" s="290"/>
      <c r="BC251" s="290"/>
      <c r="BD251" s="290"/>
      <c r="BE251" s="290"/>
      <c r="BF251" s="290"/>
      <c r="BG251" s="290"/>
      <c r="BH251" s="290"/>
      <c r="BI251" s="290"/>
      <c r="BJ251" s="290"/>
      <c r="BK251" s="290"/>
      <c r="BL251" s="290"/>
      <c r="BM251" s="290"/>
      <c r="BN251" s="290"/>
      <c r="BO251" s="290"/>
      <c r="BP251" s="290"/>
      <c r="BQ251" s="290"/>
      <c r="BR251" s="290"/>
      <c r="BS251" s="290"/>
      <c r="BT251" s="290"/>
      <c r="BU251" s="290"/>
      <c r="BV251" s="290"/>
      <c r="BW251" s="290"/>
      <c r="BX251" s="290"/>
      <c r="BY251" s="290"/>
      <c r="BZ251" s="290"/>
      <c r="CA251" s="290"/>
      <c r="CB251" s="290"/>
      <c r="CC251" s="290"/>
      <c r="CD251" s="290"/>
      <c r="CE251" s="290"/>
      <c r="CF251" s="290"/>
    </row>
    <row r="252" spans="1:146" ht="18" customHeight="1" x14ac:dyDescent="0.2">
      <c r="A252" s="348"/>
      <c r="B252" s="290"/>
      <c r="C252" s="290"/>
      <c r="D252" s="290"/>
      <c r="E252" s="290"/>
      <c r="F252" s="290"/>
      <c r="G252" s="290"/>
      <c r="H252" s="290"/>
      <c r="I252" s="290"/>
      <c r="J252" s="290"/>
      <c r="K252" s="290"/>
      <c r="L252" s="290"/>
      <c r="M252" s="290"/>
      <c r="N252" s="290"/>
      <c r="O252" s="348"/>
      <c r="P252" s="290"/>
      <c r="Q252" s="290"/>
      <c r="R252" s="290"/>
      <c r="S252" s="290"/>
      <c r="T252" s="290"/>
      <c r="U252" s="290"/>
      <c r="V252" s="290"/>
      <c r="W252" s="290"/>
      <c r="X252" s="290"/>
      <c r="Y252" s="290"/>
      <c r="Z252" s="290"/>
      <c r="AA252" s="290"/>
      <c r="AB252" s="290"/>
      <c r="AC252" s="290"/>
      <c r="AD252" s="290"/>
      <c r="AE252" s="290"/>
      <c r="AF252" s="290"/>
      <c r="AG252" s="290"/>
      <c r="AH252" s="290"/>
      <c r="AI252" s="348"/>
      <c r="AJ252" s="290"/>
      <c r="AK252" s="290"/>
      <c r="AL252" s="290"/>
      <c r="AM252" s="290"/>
      <c r="AN252" s="290"/>
      <c r="AO252" s="290"/>
      <c r="AP252" s="290"/>
      <c r="AQ252" s="290"/>
      <c r="AR252" s="290"/>
      <c r="AS252" s="290"/>
      <c r="AT252" s="290"/>
      <c r="AU252" s="290"/>
      <c r="AV252" s="290"/>
      <c r="AW252" s="290"/>
      <c r="AX252" s="290"/>
      <c r="AY252" s="290"/>
      <c r="AZ252" s="290"/>
      <c r="BA252" s="348"/>
      <c r="BB252" s="290"/>
      <c r="BC252" s="290"/>
      <c r="BD252" s="290"/>
      <c r="BE252" s="290"/>
      <c r="BF252" s="290"/>
      <c r="BG252" s="290"/>
      <c r="BH252" s="290"/>
      <c r="BI252" s="290"/>
      <c r="BJ252" s="290"/>
      <c r="BK252" s="290"/>
      <c r="BL252" s="290"/>
      <c r="BM252" s="290"/>
      <c r="BN252" s="290"/>
      <c r="BO252" s="290"/>
      <c r="BP252" s="290"/>
      <c r="BQ252" s="290"/>
      <c r="BR252" s="290"/>
      <c r="BS252" s="290"/>
      <c r="BT252" s="290"/>
      <c r="BU252" s="290"/>
      <c r="BV252" s="290"/>
      <c r="BW252" s="290"/>
      <c r="BX252" s="290"/>
      <c r="BY252" s="290"/>
      <c r="BZ252" s="290"/>
      <c r="CA252" s="290"/>
      <c r="CB252" s="290"/>
      <c r="CC252" s="290"/>
      <c r="CD252" s="290"/>
      <c r="CE252" s="290"/>
      <c r="CF252" s="290"/>
    </row>
    <row r="253" spans="1:146" ht="18" customHeight="1" x14ac:dyDescent="0.2">
      <c r="A253" s="348"/>
      <c r="B253" s="290"/>
      <c r="C253" s="290"/>
      <c r="D253" s="290"/>
      <c r="E253" s="290"/>
      <c r="F253" s="290"/>
      <c r="G253" s="290"/>
      <c r="H253" s="290"/>
      <c r="I253" s="290"/>
      <c r="J253" s="290"/>
      <c r="K253" s="290"/>
      <c r="L253" s="290"/>
      <c r="M253" s="290"/>
      <c r="N253" s="290"/>
      <c r="O253" s="348"/>
      <c r="P253" s="290"/>
      <c r="Q253" s="290"/>
      <c r="R253" s="290"/>
      <c r="S253" s="290"/>
      <c r="T253" s="290"/>
      <c r="U253" s="290"/>
      <c r="V253" s="290"/>
      <c r="W253" s="290"/>
      <c r="X253" s="290"/>
      <c r="Y253" s="290"/>
      <c r="Z253" s="290"/>
      <c r="AA253" s="290"/>
      <c r="AB253" s="290"/>
      <c r="AC253" s="290"/>
      <c r="AD253" s="290"/>
      <c r="AE253" s="290"/>
      <c r="AF253" s="290"/>
      <c r="AG253" s="290"/>
      <c r="AH253" s="290"/>
      <c r="AI253" s="348"/>
      <c r="AJ253" s="290"/>
      <c r="AK253" s="290"/>
      <c r="AL253" s="290"/>
      <c r="AM253" s="290"/>
      <c r="AN253" s="290"/>
      <c r="AO253" s="290"/>
      <c r="AP253" s="290"/>
      <c r="AQ253" s="290"/>
      <c r="AR253" s="290"/>
      <c r="AS253" s="290"/>
      <c r="AT253" s="290"/>
      <c r="AU253" s="290"/>
      <c r="AV253" s="290"/>
      <c r="AW253" s="290"/>
      <c r="AX253" s="290"/>
      <c r="AY253" s="290"/>
      <c r="AZ253" s="290"/>
      <c r="BA253" s="348"/>
      <c r="BB253" s="290"/>
      <c r="BC253" s="290"/>
      <c r="BD253" s="290"/>
      <c r="BE253" s="290"/>
      <c r="BF253" s="290"/>
      <c r="BG253" s="290"/>
      <c r="BH253" s="290"/>
      <c r="BI253" s="290"/>
      <c r="BJ253" s="290"/>
      <c r="BK253" s="290"/>
      <c r="BL253" s="290"/>
      <c r="BM253" s="290"/>
      <c r="BN253" s="290"/>
      <c r="BO253" s="290"/>
      <c r="BP253" s="290"/>
      <c r="BQ253" s="290"/>
      <c r="BR253" s="290"/>
      <c r="BS253" s="290"/>
      <c r="BT253" s="290"/>
      <c r="BU253" s="290"/>
      <c r="BV253" s="290"/>
      <c r="BW253" s="290"/>
      <c r="BX253" s="290"/>
      <c r="BY253" s="290"/>
      <c r="BZ253" s="290"/>
      <c r="CA253" s="290"/>
      <c r="CB253" s="290"/>
      <c r="CC253" s="290"/>
      <c r="CD253" s="290"/>
      <c r="CE253" s="290"/>
      <c r="CF253" s="290"/>
    </row>
    <row r="254" spans="1:146" ht="8" customHeight="1" x14ac:dyDescent="0.2"/>
    <row r="255" spans="1:146" ht="0" hidden="1" customHeight="1" x14ac:dyDescent="0.2"/>
    <row r="256" spans="1:146" ht="13.5" customHeight="1" x14ac:dyDescent="0.2"/>
    <row r="257" spans="1:153" ht="0" hidden="1" customHeight="1" x14ac:dyDescent="0.2"/>
    <row r="258" spans="1:153" ht="18" customHeight="1" x14ac:dyDescent="0.2">
      <c r="A258" s="320" t="s">
        <v>166</v>
      </c>
      <c r="B258" s="321"/>
      <c r="C258" s="321"/>
      <c r="D258" s="321"/>
      <c r="E258" s="321"/>
      <c r="F258" s="321"/>
      <c r="G258" s="321"/>
      <c r="H258" s="321"/>
      <c r="I258" s="321"/>
      <c r="J258" s="321"/>
      <c r="K258" s="321"/>
      <c r="L258" s="321"/>
      <c r="M258" s="321"/>
      <c r="N258" s="321"/>
      <c r="O258" s="321"/>
      <c r="P258" s="321"/>
      <c r="Q258" s="321"/>
      <c r="R258" s="321"/>
      <c r="S258" s="321"/>
      <c r="T258" s="321"/>
      <c r="U258" s="321"/>
      <c r="V258" s="321"/>
      <c r="W258" s="321"/>
      <c r="X258" s="321"/>
      <c r="Y258" s="321"/>
      <c r="Z258" s="321"/>
      <c r="AA258" s="321"/>
      <c r="AB258" s="321"/>
      <c r="AC258" s="321"/>
      <c r="AD258" s="321"/>
      <c r="AE258" s="321"/>
      <c r="AF258" s="321"/>
      <c r="AG258" s="321"/>
      <c r="AH258" s="321"/>
      <c r="AI258" s="321"/>
      <c r="AJ258" s="321"/>
      <c r="AK258" s="321"/>
      <c r="AL258" s="321"/>
      <c r="AM258" s="321"/>
      <c r="AN258" s="321"/>
      <c r="AO258" s="321"/>
      <c r="AP258" s="321"/>
      <c r="AQ258" s="321"/>
      <c r="AR258" s="321"/>
      <c r="AS258" s="321"/>
      <c r="AT258" s="321"/>
      <c r="AU258" s="321"/>
      <c r="AV258" s="321"/>
      <c r="AW258" s="321"/>
      <c r="AX258" s="321"/>
      <c r="AY258" s="321"/>
      <c r="AZ258" s="321"/>
      <c r="BA258" s="321"/>
      <c r="BB258" s="321"/>
      <c r="BC258" s="321"/>
      <c r="BD258" s="321"/>
      <c r="BE258" s="321"/>
      <c r="BF258" s="321"/>
      <c r="BG258" s="321"/>
      <c r="BH258" s="321"/>
      <c r="BI258" s="321"/>
      <c r="BJ258" s="321"/>
      <c r="BK258" s="321"/>
      <c r="BL258" s="321"/>
      <c r="BM258" s="321"/>
      <c r="BN258" s="321"/>
      <c r="BO258" s="321"/>
      <c r="BP258" s="321"/>
      <c r="BQ258" s="321"/>
      <c r="BR258" s="321"/>
      <c r="BS258" s="321"/>
      <c r="BT258" s="321"/>
      <c r="BU258" s="321"/>
      <c r="BV258" s="321"/>
      <c r="BW258" s="321"/>
      <c r="BX258" s="321"/>
      <c r="BY258" s="321"/>
      <c r="BZ258" s="321"/>
      <c r="CA258" s="321"/>
      <c r="CB258" s="321"/>
      <c r="CC258" s="321"/>
      <c r="CD258" s="321"/>
      <c r="CE258" s="321"/>
      <c r="CF258" s="321"/>
      <c r="CG258" s="321"/>
      <c r="CH258" s="321"/>
      <c r="CI258" s="321"/>
      <c r="CJ258" s="321"/>
      <c r="CK258" s="321"/>
      <c r="CL258" s="321"/>
      <c r="CM258" s="321"/>
      <c r="CN258" s="321"/>
      <c r="CO258" s="321"/>
      <c r="CP258" s="321"/>
      <c r="CQ258" s="321"/>
      <c r="CR258" s="321"/>
      <c r="CS258" s="321"/>
      <c r="CT258" s="321"/>
      <c r="CU258" s="321"/>
      <c r="CV258" s="321"/>
      <c r="CW258" s="321"/>
      <c r="CX258" s="321"/>
      <c r="CY258" s="321"/>
      <c r="CZ258" s="321"/>
      <c r="DA258" s="321"/>
      <c r="DB258" s="321"/>
      <c r="DC258" s="321"/>
      <c r="DD258" s="321"/>
      <c r="DE258" s="321"/>
      <c r="DF258" s="321"/>
      <c r="DG258" s="321"/>
      <c r="DH258" s="321"/>
      <c r="DI258" s="321"/>
      <c r="DJ258" s="321"/>
      <c r="DK258" s="321"/>
      <c r="DL258" s="321"/>
      <c r="DM258" s="321"/>
      <c r="DN258" s="321"/>
      <c r="DO258" s="321"/>
      <c r="DP258" s="321"/>
      <c r="DQ258" s="321"/>
      <c r="DR258" s="321"/>
      <c r="DS258" s="321"/>
      <c r="DT258" s="321"/>
      <c r="DU258" s="321"/>
      <c r="DV258" s="321"/>
      <c r="DW258" s="321"/>
      <c r="DX258" s="321"/>
      <c r="DY258" s="321"/>
      <c r="DZ258" s="321"/>
      <c r="EA258" s="321"/>
      <c r="EB258" s="321"/>
      <c r="EC258" s="321"/>
      <c r="ED258" s="321"/>
      <c r="EE258" s="321"/>
      <c r="EF258" s="321"/>
      <c r="EG258" s="321"/>
      <c r="EH258" s="321"/>
      <c r="EI258" s="321"/>
      <c r="EJ258" s="321"/>
      <c r="EK258" s="321"/>
      <c r="EL258" s="321"/>
      <c r="EM258" s="321"/>
      <c r="EN258" s="321"/>
      <c r="EO258" s="321"/>
      <c r="EP258" s="321"/>
      <c r="EQ258" s="321"/>
      <c r="ER258" s="321"/>
      <c r="ES258" s="321"/>
      <c r="ET258" s="321"/>
      <c r="EU258" s="321"/>
      <c r="EV258" s="321"/>
      <c r="EW258" s="321"/>
    </row>
    <row r="259" spans="1:153" ht="18" customHeight="1" x14ac:dyDescent="0.2">
      <c r="A259" s="340" t="s">
        <v>6</v>
      </c>
      <c r="B259" s="290"/>
      <c r="C259" s="290"/>
      <c r="D259" s="290"/>
      <c r="E259" s="290"/>
      <c r="F259" s="290"/>
      <c r="G259" s="290"/>
      <c r="H259" s="290"/>
      <c r="I259" s="290"/>
      <c r="J259" s="290"/>
      <c r="K259" s="290"/>
      <c r="L259" s="290"/>
      <c r="M259" s="290"/>
      <c r="N259" s="290"/>
      <c r="O259" s="290"/>
      <c r="P259" s="290"/>
      <c r="Q259" s="290"/>
      <c r="R259" s="290"/>
      <c r="S259" s="290"/>
      <c r="T259" s="290"/>
      <c r="U259" s="290"/>
      <c r="V259" s="290"/>
      <c r="W259" s="290"/>
      <c r="X259" s="290"/>
      <c r="Y259" s="290"/>
      <c r="Z259" s="290"/>
      <c r="AA259" s="290"/>
      <c r="AB259" s="290"/>
      <c r="AC259" s="290"/>
      <c r="AD259" s="290"/>
      <c r="AE259" s="290"/>
      <c r="AF259" s="290"/>
      <c r="AG259" s="290"/>
      <c r="AH259" s="290"/>
      <c r="AI259" s="290"/>
      <c r="AJ259" s="290"/>
      <c r="AK259" s="290"/>
      <c r="AL259" s="290"/>
      <c r="AM259" s="290"/>
      <c r="AN259" s="290"/>
      <c r="AO259" s="290"/>
      <c r="AP259" s="290"/>
      <c r="AQ259" s="290"/>
      <c r="AR259" s="290"/>
      <c r="AS259" s="290"/>
      <c r="AT259" s="290"/>
      <c r="AU259" s="290"/>
      <c r="AV259" s="290"/>
      <c r="AW259" s="290"/>
      <c r="AX259" s="290"/>
      <c r="AY259" s="290"/>
      <c r="AZ259" s="290"/>
      <c r="BA259" s="290"/>
      <c r="BB259" s="290"/>
      <c r="BC259" s="290"/>
      <c r="BD259" s="290"/>
      <c r="BE259" s="290"/>
      <c r="BF259" s="290"/>
      <c r="BG259" s="290"/>
      <c r="BH259" s="290"/>
      <c r="BI259" s="290"/>
      <c r="BJ259" s="290"/>
      <c r="BK259" s="290"/>
      <c r="BL259" s="290"/>
      <c r="BM259" s="290"/>
      <c r="BN259" s="290"/>
      <c r="BO259" s="290"/>
      <c r="BP259" s="290"/>
      <c r="BQ259" s="290"/>
      <c r="BR259" s="290"/>
      <c r="BS259" s="290"/>
      <c r="BT259" s="290"/>
      <c r="BU259" s="290"/>
      <c r="BV259" s="290"/>
      <c r="BW259" s="290"/>
      <c r="BX259" s="290"/>
      <c r="BY259" s="290"/>
      <c r="BZ259" s="290"/>
      <c r="CA259" s="290"/>
      <c r="CB259" s="290"/>
      <c r="CC259" s="290"/>
      <c r="CD259" s="290"/>
      <c r="CE259" s="290"/>
      <c r="CF259" s="290"/>
      <c r="CG259" s="290"/>
      <c r="CH259" s="290"/>
      <c r="CI259" s="290"/>
      <c r="CJ259" s="290"/>
      <c r="CK259" s="290"/>
      <c r="CL259" s="290"/>
      <c r="CM259" s="290"/>
      <c r="CN259" s="290"/>
      <c r="CO259" s="290"/>
      <c r="CP259" s="290"/>
      <c r="CQ259" s="290"/>
      <c r="CR259" s="290"/>
      <c r="CS259" s="290"/>
      <c r="CT259" s="290"/>
      <c r="CU259" s="290"/>
      <c r="CV259" s="290"/>
      <c r="CW259" s="290"/>
      <c r="CX259" s="290"/>
      <c r="CY259" s="290"/>
      <c r="CZ259" s="290"/>
      <c r="DA259" s="290"/>
      <c r="DB259" s="290"/>
      <c r="DC259" s="290"/>
      <c r="DD259" s="290"/>
      <c r="DE259" s="290"/>
      <c r="DF259" s="290"/>
      <c r="DG259" s="290"/>
      <c r="DH259" s="290"/>
      <c r="DI259" s="290"/>
      <c r="DJ259" s="290"/>
      <c r="DK259" s="290"/>
      <c r="DL259" s="290"/>
      <c r="DM259" s="290"/>
      <c r="DN259" s="290"/>
      <c r="DO259" s="290"/>
      <c r="DP259" s="290"/>
      <c r="DQ259" s="290"/>
      <c r="DR259" s="290"/>
      <c r="DS259" s="290"/>
      <c r="DT259" s="290"/>
      <c r="DU259" s="290"/>
      <c r="DV259" s="290"/>
      <c r="DW259" s="341" t="s">
        <v>167</v>
      </c>
      <c r="DX259" s="342"/>
      <c r="DY259" s="342"/>
      <c r="DZ259" s="342"/>
      <c r="EA259" s="342"/>
      <c r="EB259" s="342"/>
      <c r="EC259" s="342"/>
      <c r="ED259" s="342"/>
      <c r="EE259" s="343"/>
    </row>
    <row r="260" spans="1:153" ht="36" customHeight="1" x14ac:dyDescent="0.2">
      <c r="A260" s="344" t="s">
        <v>84</v>
      </c>
      <c r="B260" s="297"/>
      <c r="C260" s="297"/>
      <c r="D260" s="297"/>
      <c r="E260" s="297"/>
      <c r="F260" s="297"/>
      <c r="G260" s="297"/>
      <c r="H260" s="297"/>
      <c r="I260" s="297"/>
      <c r="J260" s="297"/>
      <c r="K260" s="297"/>
      <c r="L260" s="297"/>
      <c r="M260" s="297"/>
      <c r="N260" s="297"/>
      <c r="O260" s="297"/>
      <c r="P260" s="297"/>
      <c r="Q260" s="297"/>
      <c r="R260" s="297"/>
      <c r="S260" s="297"/>
      <c r="T260" s="297"/>
      <c r="U260" s="297"/>
      <c r="V260" s="297"/>
      <c r="W260" s="297"/>
      <c r="X260" s="297"/>
      <c r="Y260" s="297"/>
      <c r="Z260" s="297"/>
      <c r="AA260" s="297"/>
      <c r="AB260" s="297"/>
      <c r="AC260" s="297"/>
      <c r="AD260" s="297"/>
      <c r="AE260" s="297"/>
      <c r="AF260" s="297"/>
      <c r="AG260" s="297"/>
      <c r="AH260" s="297"/>
      <c r="AI260" s="297"/>
      <c r="AJ260" s="297"/>
      <c r="AK260" s="297"/>
      <c r="AL260" s="297"/>
      <c r="AM260" s="297"/>
      <c r="AN260" s="297"/>
      <c r="AO260" s="297"/>
      <c r="AP260" s="297"/>
      <c r="AQ260" s="297"/>
      <c r="AR260" s="297"/>
      <c r="AS260" s="297"/>
      <c r="AT260" s="297"/>
      <c r="AU260" s="297"/>
      <c r="AV260" s="297"/>
      <c r="AW260" s="297"/>
      <c r="AX260" s="297"/>
      <c r="AY260" s="297"/>
      <c r="AZ260" s="297"/>
      <c r="BA260" s="297"/>
      <c r="BB260" s="297"/>
      <c r="BC260" s="297"/>
      <c r="BD260" s="297"/>
      <c r="BE260" s="297"/>
      <c r="BF260" s="297"/>
      <c r="BG260" s="297"/>
      <c r="BH260" s="297"/>
      <c r="BI260" s="297"/>
      <c r="BJ260" s="297"/>
      <c r="BK260" s="297"/>
      <c r="BL260" s="297"/>
      <c r="BM260" s="297"/>
      <c r="BN260" s="297"/>
      <c r="BO260" s="297"/>
      <c r="BP260" s="297"/>
      <c r="BQ260" s="297"/>
      <c r="BR260" s="297"/>
      <c r="BS260" s="297"/>
      <c r="BT260" s="297"/>
      <c r="BU260" s="297"/>
      <c r="BV260" s="297"/>
      <c r="BW260" s="297"/>
      <c r="BX260" s="297"/>
      <c r="BY260" s="297"/>
      <c r="BZ260" s="297"/>
      <c r="CA260" s="297"/>
      <c r="CB260" s="297"/>
      <c r="CC260" s="297"/>
      <c r="CD260" s="297"/>
      <c r="CE260" s="297"/>
      <c r="CF260" s="297"/>
      <c r="CG260" s="297"/>
      <c r="CH260" s="297"/>
      <c r="CI260" s="297"/>
      <c r="CJ260" s="297"/>
      <c r="CK260" s="297"/>
      <c r="CL260" s="297"/>
      <c r="CM260" s="297"/>
      <c r="CN260" s="297"/>
      <c r="CO260" s="297"/>
      <c r="CP260" s="297"/>
      <c r="CQ260" s="297"/>
      <c r="CR260" s="297"/>
      <c r="CS260" s="297"/>
      <c r="CT260" s="297"/>
      <c r="CU260" s="297"/>
      <c r="CV260" s="297"/>
      <c r="CW260" s="297"/>
      <c r="CX260" s="297"/>
      <c r="CY260" s="297"/>
      <c r="CZ260" s="297"/>
      <c r="DA260" s="297"/>
      <c r="DB260" s="297"/>
      <c r="DC260" s="297"/>
      <c r="DD260" s="297"/>
      <c r="DE260" s="297"/>
      <c r="DF260" s="297"/>
      <c r="DG260" s="297"/>
      <c r="DH260" s="297"/>
      <c r="DI260" s="297"/>
      <c r="DJ260" s="297"/>
      <c r="DK260" s="297"/>
      <c r="DL260" s="297"/>
      <c r="DM260" s="297"/>
      <c r="DN260" s="297"/>
      <c r="DO260" s="297"/>
      <c r="DP260" s="297"/>
      <c r="DQ260" s="297"/>
      <c r="DR260" s="297"/>
      <c r="DS260" s="297"/>
      <c r="DT260" s="297"/>
      <c r="DU260" s="297"/>
      <c r="DV260" s="298"/>
      <c r="DW260" s="345">
        <v>37561000</v>
      </c>
      <c r="DX260" s="297"/>
      <c r="DY260" s="297"/>
      <c r="DZ260" s="297"/>
      <c r="EA260" s="297"/>
      <c r="EB260" s="297"/>
      <c r="EC260" s="297"/>
      <c r="ED260" s="297"/>
      <c r="EE260" s="298"/>
    </row>
    <row r="261" spans="1:153" ht="25.5" customHeight="1" x14ac:dyDescent="0.2">
      <c r="A261" s="346" t="s">
        <v>85</v>
      </c>
      <c r="B261" s="297"/>
      <c r="C261" s="297"/>
      <c r="D261" s="297"/>
      <c r="E261" s="297"/>
      <c r="F261" s="297"/>
      <c r="G261" s="297"/>
      <c r="H261" s="297"/>
      <c r="I261" s="297"/>
      <c r="J261" s="297"/>
      <c r="K261" s="297"/>
      <c r="L261" s="297"/>
      <c r="M261" s="297"/>
      <c r="N261" s="297"/>
      <c r="O261" s="297"/>
      <c r="P261" s="297"/>
      <c r="Q261" s="297"/>
      <c r="R261" s="297"/>
      <c r="S261" s="297"/>
      <c r="T261" s="297"/>
      <c r="U261" s="297"/>
      <c r="V261" s="297"/>
      <c r="W261" s="297"/>
      <c r="X261" s="297"/>
      <c r="Y261" s="297"/>
      <c r="Z261" s="297"/>
      <c r="AA261" s="297"/>
      <c r="AB261" s="297"/>
      <c r="AC261" s="297"/>
      <c r="AD261" s="297"/>
      <c r="AE261" s="297"/>
      <c r="AF261" s="297"/>
      <c r="AG261" s="297"/>
      <c r="AH261" s="297"/>
      <c r="AI261" s="297"/>
      <c r="AJ261" s="297"/>
      <c r="AK261" s="297"/>
      <c r="AL261" s="297"/>
      <c r="AM261" s="297"/>
      <c r="AN261" s="297"/>
      <c r="AO261" s="297"/>
      <c r="AP261" s="297"/>
      <c r="AQ261" s="297"/>
      <c r="AR261" s="297"/>
      <c r="AS261" s="297"/>
      <c r="AT261" s="297"/>
      <c r="AU261" s="297"/>
      <c r="AV261" s="297"/>
      <c r="AW261" s="297"/>
      <c r="AX261" s="297"/>
      <c r="AY261" s="297"/>
      <c r="AZ261" s="297"/>
      <c r="BA261" s="297"/>
      <c r="BB261" s="298"/>
      <c r="BC261" s="347" t="s">
        <v>6</v>
      </c>
      <c r="BD261" s="312"/>
      <c r="BE261" s="312"/>
      <c r="BF261" s="312"/>
      <c r="BG261" s="312"/>
      <c r="BH261" s="312"/>
      <c r="BI261" s="312"/>
      <c r="BJ261" s="313"/>
      <c r="BK261" s="316">
        <v>2021</v>
      </c>
      <c r="BL261" s="312"/>
      <c r="BM261" s="312"/>
      <c r="BN261" s="312"/>
      <c r="BO261" s="312"/>
      <c r="BP261" s="312"/>
      <c r="BQ261" s="312"/>
      <c r="BR261" s="312"/>
      <c r="BS261" s="312"/>
      <c r="BT261" s="312"/>
      <c r="BU261" s="312"/>
      <c r="BV261" s="313"/>
      <c r="BW261" s="316">
        <v>2022</v>
      </c>
      <c r="BX261" s="312"/>
      <c r="BY261" s="312"/>
      <c r="BZ261" s="312"/>
      <c r="CA261" s="312"/>
      <c r="CB261" s="312"/>
      <c r="CC261" s="312"/>
      <c r="CD261" s="312"/>
      <c r="CE261" s="313"/>
      <c r="CF261" s="316">
        <v>2023</v>
      </c>
      <c r="CG261" s="312"/>
      <c r="CH261" s="312"/>
      <c r="CI261" s="312"/>
      <c r="CJ261" s="312"/>
      <c r="CK261" s="312"/>
      <c r="CL261" s="312"/>
      <c r="CM261" s="312"/>
      <c r="CN261" s="312"/>
      <c r="CO261" s="312"/>
      <c r="CP261" s="312"/>
      <c r="CQ261" s="312"/>
      <c r="CR261" s="313"/>
      <c r="CS261" s="316">
        <v>2024</v>
      </c>
      <c r="CT261" s="312"/>
      <c r="CU261" s="312"/>
      <c r="CV261" s="312"/>
      <c r="CW261" s="312"/>
      <c r="CX261" s="312"/>
      <c r="CY261" s="312"/>
      <c r="CZ261" s="312"/>
      <c r="DA261" s="312"/>
      <c r="DB261" s="312"/>
      <c r="DC261" s="312"/>
      <c r="DD261" s="312"/>
      <c r="DE261" s="312"/>
      <c r="DF261" s="312"/>
      <c r="DG261" s="312"/>
      <c r="DH261" s="312"/>
      <c r="DI261" s="312"/>
      <c r="DJ261" s="313"/>
      <c r="DK261" s="316">
        <v>2025</v>
      </c>
      <c r="DL261" s="312"/>
      <c r="DM261" s="312"/>
      <c r="DN261" s="312"/>
      <c r="DO261" s="312"/>
      <c r="DP261" s="312"/>
      <c r="DQ261" s="312"/>
      <c r="DR261" s="312"/>
      <c r="DS261" s="312"/>
      <c r="DT261" s="312"/>
      <c r="DU261" s="312"/>
      <c r="DV261" s="313"/>
      <c r="DW261" s="339" t="s">
        <v>168</v>
      </c>
      <c r="DX261" s="297"/>
      <c r="DY261" s="297"/>
      <c r="DZ261" s="297"/>
      <c r="EA261" s="297"/>
      <c r="EB261" s="297"/>
      <c r="EC261" s="297"/>
      <c r="ED261" s="297"/>
      <c r="EE261" s="298"/>
    </row>
    <row r="262" spans="1:153" x14ac:dyDescent="0.2">
      <c r="A262" s="299" t="s">
        <v>87</v>
      </c>
      <c r="B262" s="300"/>
      <c r="C262" s="300"/>
      <c r="D262" s="300"/>
      <c r="E262" s="300"/>
      <c r="F262" s="300"/>
      <c r="G262" s="300"/>
      <c r="H262" s="300"/>
      <c r="I262" s="300"/>
      <c r="J262" s="300"/>
      <c r="K262" s="300"/>
      <c r="L262" s="300"/>
      <c r="M262" s="300"/>
      <c r="N262" s="300"/>
      <c r="O262" s="300"/>
      <c r="P262" s="300"/>
      <c r="Q262" s="300"/>
      <c r="R262" s="300"/>
      <c r="S262" s="300"/>
      <c r="T262" s="300"/>
      <c r="U262" s="300"/>
      <c r="V262" s="300"/>
      <c r="W262" s="300"/>
      <c r="X262" s="300"/>
      <c r="Y262" s="300"/>
      <c r="Z262" s="300"/>
      <c r="AA262" s="300"/>
      <c r="AB262" s="300"/>
      <c r="AC262" s="300"/>
      <c r="AD262" s="300"/>
      <c r="AE262" s="300"/>
      <c r="AF262" s="300"/>
      <c r="AG262" s="300"/>
      <c r="AH262" s="300"/>
      <c r="AI262" s="300"/>
      <c r="AJ262" s="300"/>
      <c r="AK262" s="300"/>
      <c r="AL262" s="300"/>
      <c r="AM262" s="300"/>
      <c r="AN262" s="300"/>
      <c r="AO262" s="300"/>
      <c r="AP262" s="300"/>
      <c r="AQ262" s="300"/>
      <c r="AR262" s="300"/>
      <c r="AS262" s="300"/>
      <c r="AT262" s="300"/>
      <c r="AU262" s="300"/>
      <c r="AV262" s="300"/>
      <c r="AW262" s="300"/>
      <c r="AX262" s="300"/>
      <c r="AY262" s="300"/>
      <c r="AZ262" s="300"/>
      <c r="BA262" s="300"/>
      <c r="BB262" s="301"/>
      <c r="BC262" s="310" t="s">
        <v>53</v>
      </c>
      <c r="BD262" s="297"/>
      <c r="BE262" s="297"/>
      <c r="BF262" s="297"/>
      <c r="BG262" s="297"/>
      <c r="BH262" s="297"/>
      <c r="BI262" s="297"/>
      <c r="BJ262" s="298"/>
      <c r="BK262" s="333">
        <v>0</v>
      </c>
      <c r="BL262" s="297"/>
      <c r="BM262" s="297"/>
      <c r="BN262" s="297"/>
      <c r="BO262" s="297"/>
      <c r="BP262" s="297"/>
      <c r="BQ262" s="297"/>
      <c r="BR262" s="297"/>
      <c r="BS262" s="297"/>
      <c r="BT262" s="297"/>
      <c r="BU262" s="297"/>
      <c r="BV262" s="298"/>
      <c r="BW262" s="333">
        <v>23400</v>
      </c>
      <c r="BX262" s="297"/>
      <c r="BY262" s="297"/>
      <c r="BZ262" s="297"/>
      <c r="CA262" s="297"/>
      <c r="CB262" s="297"/>
      <c r="CC262" s="297"/>
      <c r="CD262" s="297"/>
      <c r="CE262" s="298"/>
      <c r="CF262" s="333">
        <v>1693900</v>
      </c>
      <c r="CG262" s="297"/>
      <c r="CH262" s="297"/>
      <c r="CI262" s="297"/>
      <c r="CJ262" s="297"/>
      <c r="CK262" s="297"/>
      <c r="CL262" s="297"/>
      <c r="CM262" s="297"/>
      <c r="CN262" s="297"/>
      <c r="CO262" s="297"/>
      <c r="CP262" s="297"/>
      <c r="CQ262" s="297"/>
      <c r="CR262" s="298"/>
      <c r="CS262" s="333">
        <v>882700</v>
      </c>
      <c r="CT262" s="297"/>
      <c r="CU262" s="297"/>
      <c r="CV262" s="297"/>
      <c r="CW262" s="297"/>
      <c r="CX262" s="297"/>
      <c r="CY262" s="297"/>
      <c r="CZ262" s="297"/>
      <c r="DA262" s="297"/>
      <c r="DB262" s="297"/>
      <c r="DC262" s="297"/>
      <c r="DD262" s="297"/>
      <c r="DE262" s="297"/>
      <c r="DF262" s="297"/>
      <c r="DG262" s="297"/>
      <c r="DH262" s="297"/>
      <c r="DI262" s="297"/>
      <c r="DJ262" s="298"/>
      <c r="DK262" s="333">
        <v>0</v>
      </c>
      <c r="DL262" s="297"/>
      <c r="DM262" s="297"/>
      <c r="DN262" s="297"/>
      <c r="DO262" s="297"/>
      <c r="DP262" s="297"/>
      <c r="DQ262" s="297"/>
      <c r="DR262" s="297"/>
      <c r="DS262" s="297"/>
      <c r="DT262" s="297"/>
      <c r="DU262" s="297"/>
      <c r="DV262" s="298"/>
      <c r="DW262" s="334">
        <v>2600000</v>
      </c>
      <c r="DX262" s="297"/>
      <c r="DY262" s="297"/>
      <c r="DZ262" s="297"/>
      <c r="EA262" s="297"/>
      <c r="EB262" s="297"/>
      <c r="EC262" s="297"/>
      <c r="ED262" s="297"/>
      <c r="EE262" s="298"/>
    </row>
    <row r="263" spans="1:153" x14ac:dyDescent="0.2">
      <c r="A263" s="302"/>
      <c r="B263" s="290"/>
      <c r="C263" s="290"/>
      <c r="D263" s="290"/>
      <c r="E263" s="290"/>
      <c r="F263" s="290"/>
      <c r="G263" s="290"/>
      <c r="H263" s="290"/>
      <c r="I263" s="290"/>
      <c r="J263" s="290"/>
      <c r="K263" s="290"/>
      <c r="L263" s="290"/>
      <c r="M263" s="290"/>
      <c r="N263" s="290"/>
      <c r="O263" s="290"/>
      <c r="P263" s="290"/>
      <c r="Q263" s="290"/>
      <c r="R263" s="290"/>
      <c r="S263" s="290"/>
      <c r="T263" s="290"/>
      <c r="U263" s="290"/>
      <c r="V263" s="290"/>
      <c r="W263" s="290"/>
      <c r="X263" s="290"/>
      <c r="Y263" s="290"/>
      <c r="Z263" s="290"/>
      <c r="AA263" s="290"/>
      <c r="AB263" s="290"/>
      <c r="AC263" s="290"/>
      <c r="AD263" s="290"/>
      <c r="AE263" s="290"/>
      <c r="AF263" s="290"/>
      <c r="AG263" s="290"/>
      <c r="AH263" s="290"/>
      <c r="AI263" s="290"/>
      <c r="AJ263" s="290"/>
      <c r="AK263" s="290"/>
      <c r="AL263" s="290"/>
      <c r="AM263" s="290"/>
      <c r="AN263" s="290"/>
      <c r="AO263" s="290"/>
      <c r="AP263" s="290"/>
      <c r="AQ263" s="290"/>
      <c r="AR263" s="290"/>
      <c r="AS263" s="290"/>
      <c r="AT263" s="290"/>
      <c r="AU263" s="290"/>
      <c r="AV263" s="290"/>
      <c r="AW263" s="290"/>
      <c r="AX263" s="290"/>
      <c r="AY263" s="290"/>
      <c r="AZ263" s="290"/>
      <c r="BA263" s="290"/>
      <c r="BB263" s="303"/>
      <c r="BC263" s="308" t="s">
        <v>54</v>
      </c>
      <c r="BD263" s="297"/>
      <c r="BE263" s="297"/>
      <c r="BF263" s="297"/>
      <c r="BG263" s="297"/>
      <c r="BH263" s="297"/>
      <c r="BI263" s="297"/>
      <c r="BJ263" s="298"/>
      <c r="BK263" s="337">
        <v>0</v>
      </c>
      <c r="BL263" s="297"/>
      <c r="BM263" s="297"/>
      <c r="BN263" s="297"/>
      <c r="BO263" s="297"/>
      <c r="BP263" s="297"/>
      <c r="BQ263" s="297"/>
      <c r="BR263" s="297"/>
      <c r="BS263" s="297"/>
      <c r="BT263" s="297"/>
      <c r="BU263" s="297"/>
      <c r="BV263" s="298"/>
      <c r="BW263" s="337">
        <v>23400</v>
      </c>
      <c r="BX263" s="297"/>
      <c r="BY263" s="297"/>
      <c r="BZ263" s="297"/>
      <c r="CA263" s="297"/>
      <c r="CB263" s="297"/>
      <c r="CC263" s="297"/>
      <c r="CD263" s="297"/>
      <c r="CE263" s="298"/>
      <c r="CF263" s="337">
        <v>1693900</v>
      </c>
      <c r="CG263" s="297"/>
      <c r="CH263" s="297"/>
      <c r="CI263" s="297"/>
      <c r="CJ263" s="297"/>
      <c r="CK263" s="297"/>
      <c r="CL263" s="297"/>
      <c r="CM263" s="297"/>
      <c r="CN263" s="297"/>
      <c r="CO263" s="297"/>
      <c r="CP263" s="297"/>
      <c r="CQ263" s="297"/>
      <c r="CR263" s="298"/>
      <c r="CS263" s="337">
        <v>882700</v>
      </c>
      <c r="CT263" s="297"/>
      <c r="CU263" s="297"/>
      <c r="CV263" s="297"/>
      <c r="CW263" s="297"/>
      <c r="CX263" s="297"/>
      <c r="CY263" s="297"/>
      <c r="CZ263" s="297"/>
      <c r="DA263" s="297"/>
      <c r="DB263" s="297"/>
      <c r="DC263" s="297"/>
      <c r="DD263" s="297"/>
      <c r="DE263" s="297"/>
      <c r="DF263" s="297"/>
      <c r="DG263" s="297"/>
      <c r="DH263" s="297"/>
      <c r="DI263" s="297"/>
      <c r="DJ263" s="298"/>
      <c r="DK263" s="337">
        <v>0</v>
      </c>
      <c r="DL263" s="297"/>
      <c r="DM263" s="297"/>
      <c r="DN263" s="297"/>
      <c r="DO263" s="297"/>
      <c r="DP263" s="297"/>
      <c r="DQ263" s="297"/>
      <c r="DR263" s="297"/>
      <c r="DS263" s="297"/>
      <c r="DT263" s="297"/>
      <c r="DU263" s="297"/>
      <c r="DV263" s="298"/>
      <c r="DW263" s="338">
        <v>2600000</v>
      </c>
      <c r="DX263" s="297"/>
      <c r="DY263" s="297"/>
      <c r="DZ263" s="297"/>
      <c r="EA263" s="297"/>
      <c r="EB263" s="297"/>
      <c r="EC263" s="297"/>
      <c r="ED263" s="297"/>
      <c r="EE263" s="298"/>
    </row>
    <row r="264" spans="1:153" x14ac:dyDescent="0.2">
      <c r="A264" s="304"/>
      <c r="B264" s="305"/>
      <c r="C264" s="305"/>
      <c r="D264" s="305"/>
      <c r="E264" s="305"/>
      <c r="F264" s="305"/>
      <c r="G264" s="305"/>
      <c r="H264" s="305"/>
      <c r="I264" s="305"/>
      <c r="J264" s="305"/>
      <c r="K264" s="305"/>
      <c r="L264" s="305"/>
      <c r="M264" s="305"/>
      <c r="N264" s="305"/>
      <c r="O264" s="305"/>
      <c r="P264" s="305"/>
      <c r="Q264" s="305"/>
      <c r="R264" s="305"/>
      <c r="S264" s="305"/>
      <c r="T264" s="305"/>
      <c r="U264" s="305"/>
      <c r="V264" s="305"/>
      <c r="W264" s="305"/>
      <c r="X264" s="305"/>
      <c r="Y264" s="305"/>
      <c r="Z264" s="305"/>
      <c r="AA264" s="305"/>
      <c r="AB264" s="305"/>
      <c r="AC264" s="305"/>
      <c r="AD264" s="305"/>
      <c r="AE264" s="305"/>
      <c r="AF264" s="305"/>
      <c r="AG264" s="305"/>
      <c r="AH264" s="305"/>
      <c r="AI264" s="305"/>
      <c r="AJ264" s="305"/>
      <c r="AK264" s="305"/>
      <c r="AL264" s="305"/>
      <c r="AM264" s="305"/>
      <c r="AN264" s="305"/>
      <c r="AO264" s="305"/>
      <c r="AP264" s="305"/>
      <c r="AQ264" s="305"/>
      <c r="AR264" s="305"/>
      <c r="AS264" s="305"/>
      <c r="AT264" s="305"/>
      <c r="AU264" s="305"/>
      <c r="AV264" s="305"/>
      <c r="AW264" s="305"/>
      <c r="AX264" s="305"/>
      <c r="AY264" s="305"/>
      <c r="AZ264" s="305"/>
      <c r="BA264" s="305"/>
      <c r="BB264" s="306"/>
      <c r="BC264" s="292" t="s">
        <v>55</v>
      </c>
      <c r="BD264" s="297"/>
      <c r="BE264" s="297"/>
      <c r="BF264" s="297"/>
      <c r="BG264" s="297"/>
      <c r="BH264" s="297"/>
      <c r="BI264" s="297"/>
      <c r="BJ264" s="298"/>
      <c r="BK264" s="336">
        <v>0</v>
      </c>
      <c r="BL264" s="297"/>
      <c r="BM264" s="297"/>
      <c r="BN264" s="297"/>
      <c r="BO264" s="297"/>
      <c r="BP264" s="297"/>
      <c r="BQ264" s="297"/>
      <c r="BR264" s="297"/>
      <c r="BS264" s="297"/>
      <c r="BT264" s="297"/>
      <c r="BU264" s="297"/>
      <c r="BV264" s="298"/>
      <c r="BW264" s="295"/>
      <c r="BX264" s="297"/>
      <c r="BY264" s="297"/>
      <c r="BZ264" s="297"/>
      <c r="CA264" s="297"/>
      <c r="CB264" s="297"/>
      <c r="CC264" s="297"/>
      <c r="CD264" s="297"/>
      <c r="CE264" s="298"/>
      <c r="CF264" s="295"/>
      <c r="CG264" s="297"/>
      <c r="CH264" s="297"/>
      <c r="CI264" s="297"/>
      <c r="CJ264" s="297"/>
      <c r="CK264" s="297"/>
      <c r="CL264" s="297"/>
      <c r="CM264" s="297"/>
      <c r="CN264" s="297"/>
      <c r="CO264" s="297"/>
      <c r="CP264" s="297"/>
      <c r="CQ264" s="297"/>
      <c r="CR264" s="298"/>
      <c r="CS264" s="295"/>
      <c r="CT264" s="297"/>
      <c r="CU264" s="297"/>
      <c r="CV264" s="297"/>
      <c r="CW264" s="297"/>
      <c r="CX264" s="297"/>
      <c r="CY264" s="297"/>
      <c r="CZ264" s="297"/>
      <c r="DA264" s="297"/>
      <c r="DB264" s="297"/>
      <c r="DC264" s="297"/>
      <c r="DD264" s="297"/>
      <c r="DE264" s="297"/>
      <c r="DF264" s="297"/>
      <c r="DG264" s="297"/>
      <c r="DH264" s="297"/>
      <c r="DI264" s="297"/>
      <c r="DJ264" s="298"/>
      <c r="DK264" s="295"/>
      <c r="DL264" s="297"/>
      <c r="DM264" s="297"/>
      <c r="DN264" s="297"/>
      <c r="DO264" s="297"/>
      <c r="DP264" s="297"/>
      <c r="DQ264" s="297"/>
      <c r="DR264" s="297"/>
      <c r="DS264" s="297"/>
      <c r="DT264" s="297"/>
      <c r="DU264" s="297"/>
      <c r="DV264" s="298"/>
      <c r="DW264" s="335">
        <v>0</v>
      </c>
      <c r="DX264" s="297"/>
      <c r="DY264" s="297"/>
      <c r="DZ264" s="297"/>
      <c r="EA264" s="297"/>
      <c r="EB264" s="297"/>
      <c r="EC264" s="297"/>
      <c r="ED264" s="297"/>
      <c r="EE264" s="298"/>
    </row>
    <row r="265" spans="1:153" x14ac:dyDescent="0.2">
      <c r="A265" s="299" t="s">
        <v>94</v>
      </c>
      <c r="B265" s="300"/>
      <c r="C265" s="300"/>
      <c r="D265" s="300"/>
      <c r="E265" s="300"/>
      <c r="F265" s="300"/>
      <c r="G265" s="300"/>
      <c r="H265" s="300"/>
      <c r="I265" s="300"/>
      <c r="J265" s="300"/>
      <c r="K265" s="300"/>
      <c r="L265" s="300"/>
      <c r="M265" s="300"/>
      <c r="N265" s="300"/>
      <c r="O265" s="300"/>
      <c r="P265" s="300"/>
      <c r="Q265" s="300"/>
      <c r="R265" s="300"/>
      <c r="S265" s="300"/>
      <c r="T265" s="300"/>
      <c r="U265" s="300"/>
      <c r="V265" s="300"/>
      <c r="W265" s="300"/>
      <c r="X265" s="300"/>
      <c r="Y265" s="300"/>
      <c r="Z265" s="300"/>
      <c r="AA265" s="300"/>
      <c r="AB265" s="300"/>
      <c r="AC265" s="300"/>
      <c r="AD265" s="300"/>
      <c r="AE265" s="300"/>
      <c r="AF265" s="300"/>
      <c r="AG265" s="300"/>
      <c r="AH265" s="300"/>
      <c r="AI265" s="300"/>
      <c r="AJ265" s="300"/>
      <c r="AK265" s="300"/>
      <c r="AL265" s="300"/>
      <c r="AM265" s="300"/>
      <c r="AN265" s="300"/>
      <c r="AO265" s="300"/>
      <c r="AP265" s="300"/>
      <c r="AQ265" s="300"/>
      <c r="AR265" s="300"/>
      <c r="AS265" s="300"/>
      <c r="AT265" s="300"/>
      <c r="AU265" s="300"/>
      <c r="AV265" s="300"/>
      <c r="AW265" s="300"/>
      <c r="AX265" s="300"/>
      <c r="AY265" s="300"/>
      <c r="AZ265" s="300"/>
      <c r="BA265" s="300"/>
      <c r="BB265" s="301"/>
      <c r="BC265" s="310" t="s">
        <v>53</v>
      </c>
      <c r="BD265" s="297"/>
      <c r="BE265" s="297"/>
      <c r="BF265" s="297"/>
      <c r="BG265" s="297"/>
      <c r="BH265" s="297"/>
      <c r="BI265" s="297"/>
      <c r="BJ265" s="298"/>
      <c r="BK265" s="333">
        <v>31908</v>
      </c>
      <c r="BL265" s="297"/>
      <c r="BM265" s="297"/>
      <c r="BN265" s="297"/>
      <c r="BO265" s="297"/>
      <c r="BP265" s="297"/>
      <c r="BQ265" s="297"/>
      <c r="BR265" s="297"/>
      <c r="BS265" s="297"/>
      <c r="BT265" s="297"/>
      <c r="BU265" s="297"/>
      <c r="BV265" s="298"/>
      <c r="BW265" s="333">
        <v>2191016</v>
      </c>
      <c r="BX265" s="297"/>
      <c r="BY265" s="297"/>
      <c r="BZ265" s="297"/>
      <c r="CA265" s="297"/>
      <c r="CB265" s="297"/>
      <c r="CC265" s="297"/>
      <c r="CD265" s="297"/>
      <c r="CE265" s="298"/>
      <c r="CF265" s="333">
        <v>5115916</v>
      </c>
      <c r="CG265" s="297"/>
      <c r="CH265" s="297"/>
      <c r="CI265" s="297"/>
      <c r="CJ265" s="297"/>
      <c r="CK265" s="297"/>
      <c r="CL265" s="297"/>
      <c r="CM265" s="297"/>
      <c r="CN265" s="297"/>
      <c r="CO265" s="297"/>
      <c r="CP265" s="297"/>
      <c r="CQ265" s="297"/>
      <c r="CR265" s="298"/>
      <c r="CS265" s="333">
        <v>3297160</v>
      </c>
      <c r="CT265" s="297"/>
      <c r="CU265" s="297"/>
      <c r="CV265" s="297"/>
      <c r="CW265" s="297"/>
      <c r="CX265" s="297"/>
      <c r="CY265" s="297"/>
      <c r="CZ265" s="297"/>
      <c r="DA265" s="297"/>
      <c r="DB265" s="297"/>
      <c r="DC265" s="297"/>
      <c r="DD265" s="297"/>
      <c r="DE265" s="297"/>
      <c r="DF265" s="297"/>
      <c r="DG265" s="297"/>
      <c r="DH265" s="297"/>
      <c r="DI265" s="297"/>
      <c r="DJ265" s="298"/>
      <c r="DK265" s="333">
        <v>0</v>
      </c>
      <c r="DL265" s="297"/>
      <c r="DM265" s="297"/>
      <c r="DN265" s="297"/>
      <c r="DO265" s="297"/>
      <c r="DP265" s="297"/>
      <c r="DQ265" s="297"/>
      <c r="DR265" s="297"/>
      <c r="DS265" s="297"/>
      <c r="DT265" s="297"/>
      <c r="DU265" s="297"/>
      <c r="DV265" s="298"/>
      <c r="DW265" s="334">
        <v>10636000</v>
      </c>
      <c r="DX265" s="297"/>
      <c r="DY265" s="297"/>
      <c r="DZ265" s="297"/>
      <c r="EA265" s="297"/>
      <c r="EB265" s="297"/>
      <c r="EC265" s="297"/>
      <c r="ED265" s="297"/>
      <c r="EE265" s="298"/>
    </row>
    <row r="266" spans="1:153" x14ac:dyDescent="0.2">
      <c r="A266" s="302"/>
      <c r="B266" s="290"/>
      <c r="C266" s="290"/>
      <c r="D266" s="290"/>
      <c r="E266" s="290"/>
      <c r="F266" s="290"/>
      <c r="G266" s="290"/>
      <c r="H266" s="290"/>
      <c r="I266" s="290"/>
      <c r="J266" s="290"/>
      <c r="K266" s="290"/>
      <c r="L266" s="290"/>
      <c r="M266" s="290"/>
      <c r="N266" s="290"/>
      <c r="O266" s="290"/>
      <c r="P266" s="290"/>
      <c r="Q266" s="290"/>
      <c r="R266" s="290"/>
      <c r="S266" s="290"/>
      <c r="T266" s="290"/>
      <c r="U266" s="290"/>
      <c r="V266" s="290"/>
      <c r="W266" s="290"/>
      <c r="X266" s="290"/>
      <c r="Y266" s="290"/>
      <c r="Z266" s="290"/>
      <c r="AA266" s="290"/>
      <c r="AB266" s="290"/>
      <c r="AC266" s="290"/>
      <c r="AD266" s="290"/>
      <c r="AE266" s="290"/>
      <c r="AF266" s="290"/>
      <c r="AG266" s="290"/>
      <c r="AH266" s="290"/>
      <c r="AI266" s="290"/>
      <c r="AJ266" s="290"/>
      <c r="AK266" s="290"/>
      <c r="AL266" s="290"/>
      <c r="AM266" s="290"/>
      <c r="AN266" s="290"/>
      <c r="AO266" s="290"/>
      <c r="AP266" s="290"/>
      <c r="AQ266" s="290"/>
      <c r="AR266" s="290"/>
      <c r="AS266" s="290"/>
      <c r="AT266" s="290"/>
      <c r="AU266" s="290"/>
      <c r="AV266" s="290"/>
      <c r="AW266" s="290"/>
      <c r="AX266" s="290"/>
      <c r="AY266" s="290"/>
      <c r="AZ266" s="290"/>
      <c r="BA266" s="290"/>
      <c r="BB266" s="303"/>
      <c r="BC266" s="308" t="s">
        <v>54</v>
      </c>
      <c r="BD266" s="297"/>
      <c r="BE266" s="297"/>
      <c r="BF266" s="297"/>
      <c r="BG266" s="297"/>
      <c r="BH266" s="297"/>
      <c r="BI266" s="297"/>
      <c r="BJ266" s="298"/>
      <c r="BK266" s="337">
        <v>31908</v>
      </c>
      <c r="BL266" s="297"/>
      <c r="BM266" s="297"/>
      <c r="BN266" s="297"/>
      <c r="BO266" s="297"/>
      <c r="BP266" s="297"/>
      <c r="BQ266" s="297"/>
      <c r="BR266" s="297"/>
      <c r="BS266" s="297"/>
      <c r="BT266" s="297"/>
      <c r="BU266" s="297"/>
      <c r="BV266" s="298"/>
      <c r="BW266" s="337">
        <v>2191016</v>
      </c>
      <c r="BX266" s="297"/>
      <c r="BY266" s="297"/>
      <c r="BZ266" s="297"/>
      <c r="CA266" s="297"/>
      <c r="CB266" s="297"/>
      <c r="CC266" s="297"/>
      <c r="CD266" s="297"/>
      <c r="CE266" s="298"/>
      <c r="CF266" s="337">
        <v>5115916</v>
      </c>
      <c r="CG266" s="297"/>
      <c r="CH266" s="297"/>
      <c r="CI266" s="297"/>
      <c r="CJ266" s="297"/>
      <c r="CK266" s="297"/>
      <c r="CL266" s="297"/>
      <c r="CM266" s="297"/>
      <c r="CN266" s="297"/>
      <c r="CO266" s="297"/>
      <c r="CP266" s="297"/>
      <c r="CQ266" s="297"/>
      <c r="CR266" s="298"/>
      <c r="CS266" s="337">
        <v>3297160</v>
      </c>
      <c r="CT266" s="297"/>
      <c r="CU266" s="297"/>
      <c r="CV266" s="297"/>
      <c r="CW266" s="297"/>
      <c r="CX266" s="297"/>
      <c r="CY266" s="297"/>
      <c r="CZ266" s="297"/>
      <c r="DA266" s="297"/>
      <c r="DB266" s="297"/>
      <c r="DC266" s="297"/>
      <c r="DD266" s="297"/>
      <c r="DE266" s="297"/>
      <c r="DF266" s="297"/>
      <c r="DG266" s="297"/>
      <c r="DH266" s="297"/>
      <c r="DI266" s="297"/>
      <c r="DJ266" s="298"/>
      <c r="DK266" s="337">
        <v>0</v>
      </c>
      <c r="DL266" s="297"/>
      <c r="DM266" s="297"/>
      <c r="DN266" s="297"/>
      <c r="DO266" s="297"/>
      <c r="DP266" s="297"/>
      <c r="DQ266" s="297"/>
      <c r="DR266" s="297"/>
      <c r="DS266" s="297"/>
      <c r="DT266" s="297"/>
      <c r="DU266" s="297"/>
      <c r="DV266" s="298"/>
      <c r="DW266" s="338">
        <v>10636000</v>
      </c>
      <c r="DX266" s="297"/>
      <c r="DY266" s="297"/>
      <c r="DZ266" s="297"/>
      <c r="EA266" s="297"/>
      <c r="EB266" s="297"/>
      <c r="EC266" s="297"/>
      <c r="ED266" s="297"/>
      <c r="EE266" s="298"/>
    </row>
    <row r="267" spans="1:153" x14ac:dyDescent="0.2">
      <c r="A267" s="304"/>
      <c r="B267" s="305"/>
      <c r="C267" s="305"/>
      <c r="D267" s="305"/>
      <c r="E267" s="305"/>
      <c r="F267" s="305"/>
      <c r="G267" s="305"/>
      <c r="H267" s="305"/>
      <c r="I267" s="305"/>
      <c r="J267" s="305"/>
      <c r="K267" s="305"/>
      <c r="L267" s="305"/>
      <c r="M267" s="305"/>
      <c r="N267" s="305"/>
      <c r="O267" s="305"/>
      <c r="P267" s="305"/>
      <c r="Q267" s="305"/>
      <c r="R267" s="305"/>
      <c r="S267" s="305"/>
      <c r="T267" s="305"/>
      <c r="U267" s="305"/>
      <c r="V267" s="305"/>
      <c r="W267" s="305"/>
      <c r="X267" s="305"/>
      <c r="Y267" s="305"/>
      <c r="Z267" s="305"/>
      <c r="AA267" s="305"/>
      <c r="AB267" s="305"/>
      <c r="AC267" s="305"/>
      <c r="AD267" s="305"/>
      <c r="AE267" s="305"/>
      <c r="AF267" s="305"/>
      <c r="AG267" s="305"/>
      <c r="AH267" s="305"/>
      <c r="AI267" s="305"/>
      <c r="AJ267" s="305"/>
      <c r="AK267" s="305"/>
      <c r="AL267" s="305"/>
      <c r="AM267" s="305"/>
      <c r="AN267" s="305"/>
      <c r="AO267" s="305"/>
      <c r="AP267" s="305"/>
      <c r="AQ267" s="305"/>
      <c r="AR267" s="305"/>
      <c r="AS267" s="305"/>
      <c r="AT267" s="305"/>
      <c r="AU267" s="305"/>
      <c r="AV267" s="305"/>
      <c r="AW267" s="305"/>
      <c r="AX267" s="305"/>
      <c r="AY267" s="305"/>
      <c r="AZ267" s="305"/>
      <c r="BA267" s="305"/>
      <c r="BB267" s="306"/>
      <c r="BC267" s="292" t="s">
        <v>55</v>
      </c>
      <c r="BD267" s="297"/>
      <c r="BE267" s="297"/>
      <c r="BF267" s="297"/>
      <c r="BG267" s="297"/>
      <c r="BH267" s="297"/>
      <c r="BI267" s="297"/>
      <c r="BJ267" s="298"/>
      <c r="BK267" s="336">
        <v>0</v>
      </c>
      <c r="BL267" s="297"/>
      <c r="BM267" s="297"/>
      <c r="BN267" s="297"/>
      <c r="BO267" s="297"/>
      <c r="BP267" s="297"/>
      <c r="BQ267" s="297"/>
      <c r="BR267" s="297"/>
      <c r="BS267" s="297"/>
      <c r="BT267" s="297"/>
      <c r="BU267" s="297"/>
      <c r="BV267" s="298"/>
      <c r="BW267" s="295"/>
      <c r="BX267" s="297"/>
      <c r="BY267" s="297"/>
      <c r="BZ267" s="297"/>
      <c r="CA267" s="297"/>
      <c r="CB267" s="297"/>
      <c r="CC267" s="297"/>
      <c r="CD267" s="297"/>
      <c r="CE267" s="298"/>
      <c r="CF267" s="295"/>
      <c r="CG267" s="297"/>
      <c r="CH267" s="297"/>
      <c r="CI267" s="297"/>
      <c r="CJ267" s="297"/>
      <c r="CK267" s="297"/>
      <c r="CL267" s="297"/>
      <c r="CM267" s="297"/>
      <c r="CN267" s="297"/>
      <c r="CO267" s="297"/>
      <c r="CP267" s="297"/>
      <c r="CQ267" s="297"/>
      <c r="CR267" s="298"/>
      <c r="CS267" s="295"/>
      <c r="CT267" s="297"/>
      <c r="CU267" s="297"/>
      <c r="CV267" s="297"/>
      <c r="CW267" s="297"/>
      <c r="CX267" s="297"/>
      <c r="CY267" s="297"/>
      <c r="CZ267" s="297"/>
      <c r="DA267" s="297"/>
      <c r="DB267" s="297"/>
      <c r="DC267" s="297"/>
      <c r="DD267" s="297"/>
      <c r="DE267" s="297"/>
      <c r="DF267" s="297"/>
      <c r="DG267" s="297"/>
      <c r="DH267" s="297"/>
      <c r="DI267" s="297"/>
      <c r="DJ267" s="298"/>
      <c r="DK267" s="295"/>
      <c r="DL267" s="297"/>
      <c r="DM267" s="297"/>
      <c r="DN267" s="297"/>
      <c r="DO267" s="297"/>
      <c r="DP267" s="297"/>
      <c r="DQ267" s="297"/>
      <c r="DR267" s="297"/>
      <c r="DS267" s="297"/>
      <c r="DT267" s="297"/>
      <c r="DU267" s="297"/>
      <c r="DV267" s="298"/>
      <c r="DW267" s="335">
        <v>0</v>
      </c>
      <c r="DX267" s="297"/>
      <c r="DY267" s="297"/>
      <c r="DZ267" s="297"/>
      <c r="EA267" s="297"/>
      <c r="EB267" s="297"/>
      <c r="EC267" s="297"/>
      <c r="ED267" s="297"/>
      <c r="EE267" s="298"/>
    </row>
    <row r="268" spans="1:153" x14ac:dyDescent="0.2">
      <c r="A268" s="299" t="s">
        <v>104</v>
      </c>
      <c r="B268" s="300"/>
      <c r="C268" s="300"/>
      <c r="D268" s="300"/>
      <c r="E268" s="300"/>
      <c r="F268" s="300"/>
      <c r="G268" s="300"/>
      <c r="H268" s="300"/>
      <c r="I268" s="300"/>
      <c r="J268" s="300"/>
      <c r="K268" s="300"/>
      <c r="L268" s="300"/>
      <c r="M268" s="300"/>
      <c r="N268" s="300"/>
      <c r="O268" s="300"/>
      <c r="P268" s="300"/>
      <c r="Q268" s="300"/>
      <c r="R268" s="300"/>
      <c r="S268" s="300"/>
      <c r="T268" s="300"/>
      <c r="U268" s="300"/>
      <c r="V268" s="300"/>
      <c r="W268" s="300"/>
      <c r="X268" s="300"/>
      <c r="Y268" s="300"/>
      <c r="Z268" s="300"/>
      <c r="AA268" s="300"/>
      <c r="AB268" s="300"/>
      <c r="AC268" s="300"/>
      <c r="AD268" s="300"/>
      <c r="AE268" s="300"/>
      <c r="AF268" s="300"/>
      <c r="AG268" s="300"/>
      <c r="AH268" s="300"/>
      <c r="AI268" s="300"/>
      <c r="AJ268" s="300"/>
      <c r="AK268" s="300"/>
      <c r="AL268" s="300"/>
      <c r="AM268" s="300"/>
      <c r="AN268" s="300"/>
      <c r="AO268" s="300"/>
      <c r="AP268" s="300"/>
      <c r="AQ268" s="300"/>
      <c r="AR268" s="300"/>
      <c r="AS268" s="300"/>
      <c r="AT268" s="300"/>
      <c r="AU268" s="300"/>
      <c r="AV268" s="300"/>
      <c r="AW268" s="300"/>
      <c r="AX268" s="300"/>
      <c r="AY268" s="300"/>
      <c r="AZ268" s="300"/>
      <c r="BA268" s="300"/>
      <c r="BB268" s="301"/>
      <c r="BC268" s="310" t="s">
        <v>53</v>
      </c>
      <c r="BD268" s="297"/>
      <c r="BE268" s="297"/>
      <c r="BF268" s="297"/>
      <c r="BG268" s="297"/>
      <c r="BH268" s="297"/>
      <c r="BI268" s="297"/>
      <c r="BJ268" s="298"/>
      <c r="BK268" s="333">
        <v>43308</v>
      </c>
      <c r="BL268" s="297"/>
      <c r="BM268" s="297"/>
      <c r="BN268" s="297"/>
      <c r="BO268" s="297"/>
      <c r="BP268" s="297"/>
      <c r="BQ268" s="297"/>
      <c r="BR268" s="297"/>
      <c r="BS268" s="297"/>
      <c r="BT268" s="297"/>
      <c r="BU268" s="297"/>
      <c r="BV268" s="298"/>
      <c r="BW268" s="333">
        <v>804807</v>
      </c>
      <c r="BX268" s="297"/>
      <c r="BY268" s="297"/>
      <c r="BZ268" s="297"/>
      <c r="CA268" s="297"/>
      <c r="CB268" s="297"/>
      <c r="CC268" s="297"/>
      <c r="CD268" s="297"/>
      <c r="CE268" s="298"/>
      <c r="CF268" s="333">
        <v>2580435</v>
      </c>
      <c r="CG268" s="297"/>
      <c r="CH268" s="297"/>
      <c r="CI268" s="297"/>
      <c r="CJ268" s="297"/>
      <c r="CK268" s="297"/>
      <c r="CL268" s="297"/>
      <c r="CM268" s="297"/>
      <c r="CN268" s="297"/>
      <c r="CO268" s="297"/>
      <c r="CP268" s="297"/>
      <c r="CQ268" s="297"/>
      <c r="CR268" s="298"/>
      <c r="CS268" s="333">
        <v>180450</v>
      </c>
      <c r="CT268" s="297"/>
      <c r="CU268" s="297"/>
      <c r="CV268" s="297"/>
      <c r="CW268" s="297"/>
      <c r="CX268" s="297"/>
      <c r="CY268" s="297"/>
      <c r="CZ268" s="297"/>
      <c r="DA268" s="297"/>
      <c r="DB268" s="297"/>
      <c r="DC268" s="297"/>
      <c r="DD268" s="297"/>
      <c r="DE268" s="297"/>
      <c r="DF268" s="297"/>
      <c r="DG268" s="297"/>
      <c r="DH268" s="297"/>
      <c r="DI268" s="297"/>
      <c r="DJ268" s="298"/>
      <c r="DK268" s="333">
        <v>0</v>
      </c>
      <c r="DL268" s="297"/>
      <c r="DM268" s="297"/>
      <c r="DN268" s="297"/>
      <c r="DO268" s="297"/>
      <c r="DP268" s="297"/>
      <c r="DQ268" s="297"/>
      <c r="DR268" s="297"/>
      <c r="DS268" s="297"/>
      <c r="DT268" s="297"/>
      <c r="DU268" s="297"/>
      <c r="DV268" s="298"/>
      <c r="DW268" s="334">
        <v>3609000</v>
      </c>
      <c r="DX268" s="297"/>
      <c r="DY268" s="297"/>
      <c r="DZ268" s="297"/>
      <c r="EA268" s="297"/>
      <c r="EB268" s="297"/>
      <c r="EC268" s="297"/>
      <c r="ED268" s="297"/>
      <c r="EE268" s="298"/>
    </row>
    <row r="269" spans="1:153" x14ac:dyDescent="0.2">
      <c r="A269" s="302"/>
      <c r="B269" s="290"/>
      <c r="C269" s="290"/>
      <c r="D269" s="290"/>
      <c r="E269" s="290"/>
      <c r="F269" s="290"/>
      <c r="G269" s="290"/>
      <c r="H269" s="290"/>
      <c r="I269" s="290"/>
      <c r="J269" s="290"/>
      <c r="K269" s="290"/>
      <c r="L269" s="290"/>
      <c r="M269" s="290"/>
      <c r="N269" s="290"/>
      <c r="O269" s="290"/>
      <c r="P269" s="290"/>
      <c r="Q269" s="290"/>
      <c r="R269" s="290"/>
      <c r="S269" s="290"/>
      <c r="T269" s="290"/>
      <c r="U269" s="290"/>
      <c r="V269" s="290"/>
      <c r="W269" s="290"/>
      <c r="X269" s="290"/>
      <c r="Y269" s="290"/>
      <c r="Z269" s="290"/>
      <c r="AA269" s="290"/>
      <c r="AB269" s="290"/>
      <c r="AC269" s="290"/>
      <c r="AD269" s="290"/>
      <c r="AE269" s="290"/>
      <c r="AF269" s="290"/>
      <c r="AG269" s="290"/>
      <c r="AH269" s="290"/>
      <c r="AI269" s="290"/>
      <c r="AJ269" s="290"/>
      <c r="AK269" s="290"/>
      <c r="AL269" s="290"/>
      <c r="AM269" s="290"/>
      <c r="AN269" s="290"/>
      <c r="AO269" s="290"/>
      <c r="AP269" s="290"/>
      <c r="AQ269" s="290"/>
      <c r="AR269" s="290"/>
      <c r="AS269" s="290"/>
      <c r="AT269" s="290"/>
      <c r="AU269" s="290"/>
      <c r="AV269" s="290"/>
      <c r="AW269" s="290"/>
      <c r="AX269" s="290"/>
      <c r="AY269" s="290"/>
      <c r="AZ269" s="290"/>
      <c r="BA269" s="290"/>
      <c r="BB269" s="303"/>
      <c r="BC269" s="308" t="s">
        <v>54</v>
      </c>
      <c r="BD269" s="297"/>
      <c r="BE269" s="297"/>
      <c r="BF269" s="297"/>
      <c r="BG269" s="297"/>
      <c r="BH269" s="297"/>
      <c r="BI269" s="297"/>
      <c r="BJ269" s="298"/>
      <c r="BK269" s="337">
        <v>43308</v>
      </c>
      <c r="BL269" s="297"/>
      <c r="BM269" s="297"/>
      <c r="BN269" s="297"/>
      <c r="BO269" s="297"/>
      <c r="BP269" s="297"/>
      <c r="BQ269" s="297"/>
      <c r="BR269" s="297"/>
      <c r="BS269" s="297"/>
      <c r="BT269" s="297"/>
      <c r="BU269" s="297"/>
      <c r="BV269" s="298"/>
      <c r="BW269" s="337">
        <v>804807</v>
      </c>
      <c r="BX269" s="297"/>
      <c r="BY269" s="297"/>
      <c r="BZ269" s="297"/>
      <c r="CA269" s="297"/>
      <c r="CB269" s="297"/>
      <c r="CC269" s="297"/>
      <c r="CD269" s="297"/>
      <c r="CE269" s="298"/>
      <c r="CF269" s="337">
        <v>2580435</v>
      </c>
      <c r="CG269" s="297"/>
      <c r="CH269" s="297"/>
      <c r="CI269" s="297"/>
      <c r="CJ269" s="297"/>
      <c r="CK269" s="297"/>
      <c r="CL269" s="297"/>
      <c r="CM269" s="297"/>
      <c r="CN269" s="297"/>
      <c r="CO269" s="297"/>
      <c r="CP269" s="297"/>
      <c r="CQ269" s="297"/>
      <c r="CR269" s="298"/>
      <c r="CS269" s="337">
        <v>180450</v>
      </c>
      <c r="CT269" s="297"/>
      <c r="CU269" s="297"/>
      <c r="CV269" s="297"/>
      <c r="CW269" s="297"/>
      <c r="CX269" s="297"/>
      <c r="CY269" s="297"/>
      <c r="CZ269" s="297"/>
      <c r="DA269" s="297"/>
      <c r="DB269" s="297"/>
      <c r="DC269" s="297"/>
      <c r="DD269" s="297"/>
      <c r="DE269" s="297"/>
      <c r="DF269" s="297"/>
      <c r="DG269" s="297"/>
      <c r="DH269" s="297"/>
      <c r="DI269" s="297"/>
      <c r="DJ269" s="298"/>
      <c r="DK269" s="337">
        <v>0</v>
      </c>
      <c r="DL269" s="297"/>
      <c r="DM269" s="297"/>
      <c r="DN269" s="297"/>
      <c r="DO269" s="297"/>
      <c r="DP269" s="297"/>
      <c r="DQ269" s="297"/>
      <c r="DR269" s="297"/>
      <c r="DS269" s="297"/>
      <c r="DT269" s="297"/>
      <c r="DU269" s="297"/>
      <c r="DV269" s="298"/>
      <c r="DW269" s="338">
        <v>3609000</v>
      </c>
      <c r="DX269" s="297"/>
      <c r="DY269" s="297"/>
      <c r="DZ269" s="297"/>
      <c r="EA269" s="297"/>
      <c r="EB269" s="297"/>
      <c r="EC269" s="297"/>
      <c r="ED269" s="297"/>
      <c r="EE269" s="298"/>
    </row>
    <row r="270" spans="1:153" x14ac:dyDescent="0.2">
      <c r="A270" s="304"/>
      <c r="B270" s="305"/>
      <c r="C270" s="305"/>
      <c r="D270" s="305"/>
      <c r="E270" s="305"/>
      <c r="F270" s="305"/>
      <c r="G270" s="305"/>
      <c r="H270" s="305"/>
      <c r="I270" s="305"/>
      <c r="J270" s="305"/>
      <c r="K270" s="305"/>
      <c r="L270" s="305"/>
      <c r="M270" s="305"/>
      <c r="N270" s="305"/>
      <c r="O270" s="305"/>
      <c r="P270" s="305"/>
      <c r="Q270" s="305"/>
      <c r="R270" s="305"/>
      <c r="S270" s="305"/>
      <c r="T270" s="305"/>
      <c r="U270" s="305"/>
      <c r="V270" s="305"/>
      <c r="W270" s="305"/>
      <c r="X270" s="305"/>
      <c r="Y270" s="305"/>
      <c r="Z270" s="305"/>
      <c r="AA270" s="305"/>
      <c r="AB270" s="305"/>
      <c r="AC270" s="305"/>
      <c r="AD270" s="305"/>
      <c r="AE270" s="305"/>
      <c r="AF270" s="305"/>
      <c r="AG270" s="305"/>
      <c r="AH270" s="305"/>
      <c r="AI270" s="305"/>
      <c r="AJ270" s="305"/>
      <c r="AK270" s="305"/>
      <c r="AL270" s="305"/>
      <c r="AM270" s="305"/>
      <c r="AN270" s="305"/>
      <c r="AO270" s="305"/>
      <c r="AP270" s="305"/>
      <c r="AQ270" s="305"/>
      <c r="AR270" s="305"/>
      <c r="AS270" s="305"/>
      <c r="AT270" s="305"/>
      <c r="AU270" s="305"/>
      <c r="AV270" s="305"/>
      <c r="AW270" s="305"/>
      <c r="AX270" s="305"/>
      <c r="AY270" s="305"/>
      <c r="AZ270" s="305"/>
      <c r="BA270" s="305"/>
      <c r="BB270" s="306"/>
      <c r="BC270" s="292" t="s">
        <v>55</v>
      </c>
      <c r="BD270" s="297"/>
      <c r="BE270" s="297"/>
      <c r="BF270" s="297"/>
      <c r="BG270" s="297"/>
      <c r="BH270" s="297"/>
      <c r="BI270" s="297"/>
      <c r="BJ270" s="298"/>
      <c r="BK270" s="336">
        <v>0</v>
      </c>
      <c r="BL270" s="297"/>
      <c r="BM270" s="297"/>
      <c r="BN270" s="297"/>
      <c r="BO270" s="297"/>
      <c r="BP270" s="297"/>
      <c r="BQ270" s="297"/>
      <c r="BR270" s="297"/>
      <c r="BS270" s="297"/>
      <c r="BT270" s="297"/>
      <c r="BU270" s="297"/>
      <c r="BV270" s="298"/>
      <c r="BW270" s="295"/>
      <c r="BX270" s="297"/>
      <c r="BY270" s="297"/>
      <c r="BZ270" s="297"/>
      <c r="CA270" s="297"/>
      <c r="CB270" s="297"/>
      <c r="CC270" s="297"/>
      <c r="CD270" s="297"/>
      <c r="CE270" s="298"/>
      <c r="CF270" s="295"/>
      <c r="CG270" s="297"/>
      <c r="CH270" s="297"/>
      <c r="CI270" s="297"/>
      <c r="CJ270" s="297"/>
      <c r="CK270" s="297"/>
      <c r="CL270" s="297"/>
      <c r="CM270" s="297"/>
      <c r="CN270" s="297"/>
      <c r="CO270" s="297"/>
      <c r="CP270" s="297"/>
      <c r="CQ270" s="297"/>
      <c r="CR270" s="298"/>
      <c r="CS270" s="295"/>
      <c r="CT270" s="297"/>
      <c r="CU270" s="297"/>
      <c r="CV270" s="297"/>
      <c r="CW270" s="297"/>
      <c r="CX270" s="297"/>
      <c r="CY270" s="297"/>
      <c r="CZ270" s="297"/>
      <c r="DA270" s="297"/>
      <c r="DB270" s="297"/>
      <c r="DC270" s="297"/>
      <c r="DD270" s="297"/>
      <c r="DE270" s="297"/>
      <c r="DF270" s="297"/>
      <c r="DG270" s="297"/>
      <c r="DH270" s="297"/>
      <c r="DI270" s="297"/>
      <c r="DJ270" s="298"/>
      <c r="DK270" s="295"/>
      <c r="DL270" s="297"/>
      <c r="DM270" s="297"/>
      <c r="DN270" s="297"/>
      <c r="DO270" s="297"/>
      <c r="DP270" s="297"/>
      <c r="DQ270" s="297"/>
      <c r="DR270" s="297"/>
      <c r="DS270" s="297"/>
      <c r="DT270" s="297"/>
      <c r="DU270" s="297"/>
      <c r="DV270" s="298"/>
      <c r="DW270" s="335">
        <v>0</v>
      </c>
      <c r="DX270" s="297"/>
      <c r="DY270" s="297"/>
      <c r="DZ270" s="297"/>
      <c r="EA270" s="297"/>
      <c r="EB270" s="297"/>
      <c r="EC270" s="297"/>
      <c r="ED270" s="297"/>
      <c r="EE270" s="298"/>
    </row>
    <row r="271" spans="1:153" x14ac:dyDescent="0.2">
      <c r="A271" s="299" t="s">
        <v>108</v>
      </c>
      <c r="B271" s="300"/>
      <c r="C271" s="300"/>
      <c r="D271" s="300"/>
      <c r="E271" s="300"/>
      <c r="F271" s="300"/>
      <c r="G271" s="300"/>
      <c r="H271" s="300"/>
      <c r="I271" s="300"/>
      <c r="J271" s="300"/>
      <c r="K271" s="300"/>
      <c r="L271" s="300"/>
      <c r="M271" s="300"/>
      <c r="N271" s="300"/>
      <c r="O271" s="300"/>
      <c r="P271" s="300"/>
      <c r="Q271" s="300"/>
      <c r="R271" s="300"/>
      <c r="S271" s="300"/>
      <c r="T271" s="300"/>
      <c r="U271" s="300"/>
      <c r="V271" s="300"/>
      <c r="W271" s="300"/>
      <c r="X271" s="300"/>
      <c r="Y271" s="300"/>
      <c r="Z271" s="300"/>
      <c r="AA271" s="300"/>
      <c r="AB271" s="300"/>
      <c r="AC271" s="300"/>
      <c r="AD271" s="300"/>
      <c r="AE271" s="300"/>
      <c r="AF271" s="300"/>
      <c r="AG271" s="300"/>
      <c r="AH271" s="300"/>
      <c r="AI271" s="300"/>
      <c r="AJ271" s="300"/>
      <c r="AK271" s="300"/>
      <c r="AL271" s="300"/>
      <c r="AM271" s="300"/>
      <c r="AN271" s="300"/>
      <c r="AO271" s="300"/>
      <c r="AP271" s="300"/>
      <c r="AQ271" s="300"/>
      <c r="AR271" s="300"/>
      <c r="AS271" s="300"/>
      <c r="AT271" s="300"/>
      <c r="AU271" s="300"/>
      <c r="AV271" s="300"/>
      <c r="AW271" s="300"/>
      <c r="AX271" s="300"/>
      <c r="AY271" s="300"/>
      <c r="AZ271" s="300"/>
      <c r="BA271" s="300"/>
      <c r="BB271" s="301"/>
      <c r="BC271" s="310" t="s">
        <v>53</v>
      </c>
      <c r="BD271" s="297"/>
      <c r="BE271" s="297"/>
      <c r="BF271" s="297"/>
      <c r="BG271" s="297"/>
      <c r="BH271" s="297"/>
      <c r="BI271" s="297"/>
      <c r="BJ271" s="298"/>
      <c r="BK271" s="333">
        <v>250000</v>
      </c>
      <c r="BL271" s="297"/>
      <c r="BM271" s="297"/>
      <c r="BN271" s="297"/>
      <c r="BO271" s="297"/>
      <c r="BP271" s="297"/>
      <c r="BQ271" s="297"/>
      <c r="BR271" s="297"/>
      <c r="BS271" s="297"/>
      <c r="BT271" s="297"/>
      <c r="BU271" s="297"/>
      <c r="BV271" s="298"/>
      <c r="BW271" s="333">
        <v>250000</v>
      </c>
      <c r="BX271" s="297"/>
      <c r="BY271" s="297"/>
      <c r="BZ271" s="297"/>
      <c r="CA271" s="297"/>
      <c r="CB271" s="297"/>
      <c r="CC271" s="297"/>
      <c r="CD271" s="297"/>
      <c r="CE271" s="298"/>
      <c r="CF271" s="333">
        <v>0</v>
      </c>
      <c r="CG271" s="297"/>
      <c r="CH271" s="297"/>
      <c r="CI271" s="297"/>
      <c r="CJ271" s="297"/>
      <c r="CK271" s="297"/>
      <c r="CL271" s="297"/>
      <c r="CM271" s="297"/>
      <c r="CN271" s="297"/>
      <c r="CO271" s="297"/>
      <c r="CP271" s="297"/>
      <c r="CQ271" s="297"/>
      <c r="CR271" s="298"/>
      <c r="CS271" s="333">
        <v>0</v>
      </c>
      <c r="CT271" s="297"/>
      <c r="CU271" s="297"/>
      <c r="CV271" s="297"/>
      <c r="CW271" s="297"/>
      <c r="CX271" s="297"/>
      <c r="CY271" s="297"/>
      <c r="CZ271" s="297"/>
      <c r="DA271" s="297"/>
      <c r="DB271" s="297"/>
      <c r="DC271" s="297"/>
      <c r="DD271" s="297"/>
      <c r="DE271" s="297"/>
      <c r="DF271" s="297"/>
      <c r="DG271" s="297"/>
      <c r="DH271" s="297"/>
      <c r="DI271" s="297"/>
      <c r="DJ271" s="298"/>
      <c r="DK271" s="333">
        <v>0</v>
      </c>
      <c r="DL271" s="297"/>
      <c r="DM271" s="297"/>
      <c r="DN271" s="297"/>
      <c r="DO271" s="297"/>
      <c r="DP271" s="297"/>
      <c r="DQ271" s="297"/>
      <c r="DR271" s="297"/>
      <c r="DS271" s="297"/>
      <c r="DT271" s="297"/>
      <c r="DU271" s="297"/>
      <c r="DV271" s="298"/>
      <c r="DW271" s="334">
        <v>500000</v>
      </c>
      <c r="DX271" s="297"/>
      <c r="DY271" s="297"/>
      <c r="DZ271" s="297"/>
      <c r="EA271" s="297"/>
      <c r="EB271" s="297"/>
      <c r="EC271" s="297"/>
      <c r="ED271" s="297"/>
      <c r="EE271" s="298"/>
    </row>
    <row r="272" spans="1:153" x14ac:dyDescent="0.2">
      <c r="A272" s="302"/>
      <c r="B272" s="290"/>
      <c r="C272" s="290"/>
      <c r="D272" s="290"/>
      <c r="E272" s="290"/>
      <c r="F272" s="290"/>
      <c r="G272" s="290"/>
      <c r="H272" s="290"/>
      <c r="I272" s="290"/>
      <c r="J272" s="290"/>
      <c r="K272" s="290"/>
      <c r="L272" s="290"/>
      <c r="M272" s="290"/>
      <c r="N272" s="290"/>
      <c r="O272" s="290"/>
      <c r="P272" s="290"/>
      <c r="Q272" s="290"/>
      <c r="R272" s="290"/>
      <c r="S272" s="290"/>
      <c r="T272" s="290"/>
      <c r="U272" s="290"/>
      <c r="V272" s="290"/>
      <c r="W272" s="290"/>
      <c r="X272" s="290"/>
      <c r="Y272" s="290"/>
      <c r="Z272" s="290"/>
      <c r="AA272" s="290"/>
      <c r="AB272" s="290"/>
      <c r="AC272" s="290"/>
      <c r="AD272" s="290"/>
      <c r="AE272" s="290"/>
      <c r="AF272" s="290"/>
      <c r="AG272" s="290"/>
      <c r="AH272" s="290"/>
      <c r="AI272" s="290"/>
      <c r="AJ272" s="290"/>
      <c r="AK272" s="290"/>
      <c r="AL272" s="290"/>
      <c r="AM272" s="290"/>
      <c r="AN272" s="290"/>
      <c r="AO272" s="290"/>
      <c r="AP272" s="290"/>
      <c r="AQ272" s="290"/>
      <c r="AR272" s="290"/>
      <c r="AS272" s="290"/>
      <c r="AT272" s="290"/>
      <c r="AU272" s="290"/>
      <c r="AV272" s="290"/>
      <c r="AW272" s="290"/>
      <c r="AX272" s="290"/>
      <c r="AY272" s="290"/>
      <c r="AZ272" s="290"/>
      <c r="BA272" s="290"/>
      <c r="BB272" s="303"/>
      <c r="BC272" s="308" t="s">
        <v>54</v>
      </c>
      <c r="BD272" s="297"/>
      <c r="BE272" s="297"/>
      <c r="BF272" s="297"/>
      <c r="BG272" s="297"/>
      <c r="BH272" s="297"/>
      <c r="BI272" s="297"/>
      <c r="BJ272" s="298"/>
      <c r="BK272" s="337">
        <v>250000</v>
      </c>
      <c r="BL272" s="297"/>
      <c r="BM272" s="297"/>
      <c r="BN272" s="297"/>
      <c r="BO272" s="297"/>
      <c r="BP272" s="297"/>
      <c r="BQ272" s="297"/>
      <c r="BR272" s="297"/>
      <c r="BS272" s="297"/>
      <c r="BT272" s="297"/>
      <c r="BU272" s="297"/>
      <c r="BV272" s="298"/>
      <c r="BW272" s="337">
        <v>250000</v>
      </c>
      <c r="BX272" s="297"/>
      <c r="BY272" s="297"/>
      <c r="BZ272" s="297"/>
      <c r="CA272" s="297"/>
      <c r="CB272" s="297"/>
      <c r="CC272" s="297"/>
      <c r="CD272" s="297"/>
      <c r="CE272" s="298"/>
      <c r="CF272" s="337">
        <v>0</v>
      </c>
      <c r="CG272" s="297"/>
      <c r="CH272" s="297"/>
      <c r="CI272" s="297"/>
      <c r="CJ272" s="297"/>
      <c r="CK272" s="297"/>
      <c r="CL272" s="297"/>
      <c r="CM272" s="297"/>
      <c r="CN272" s="297"/>
      <c r="CO272" s="297"/>
      <c r="CP272" s="297"/>
      <c r="CQ272" s="297"/>
      <c r="CR272" s="298"/>
      <c r="CS272" s="337">
        <v>0</v>
      </c>
      <c r="CT272" s="297"/>
      <c r="CU272" s="297"/>
      <c r="CV272" s="297"/>
      <c r="CW272" s="297"/>
      <c r="CX272" s="297"/>
      <c r="CY272" s="297"/>
      <c r="CZ272" s="297"/>
      <c r="DA272" s="297"/>
      <c r="DB272" s="297"/>
      <c r="DC272" s="297"/>
      <c r="DD272" s="297"/>
      <c r="DE272" s="297"/>
      <c r="DF272" s="297"/>
      <c r="DG272" s="297"/>
      <c r="DH272" s="297"/>
      <c r="DI272" s="297"/>
      <c r="DJ272" s="298"/>
      <c r="DK272" s="337">
        <v>0</v>
      </c>
      <c r="DL272" s="297"/>
      <c r="DM272" s="297"/>
      <c r="DN272" s="297"/>
      <c r="DO272" s="297"/>
      <c r="DP272" s="297"/>
      <c r="DQ272" s="297"/>
      <c r="DR272" s="297"/>
      <c r="DS272" s="297"/>
      <c r="DT272" s="297"/>
      <c r="DU272" s="297"/>
      <c r="DV272" s="298"/>
      <c r="DW272" s="338">
        <v>500000</v>
      </c>
      <c r="DX272" s="297"/>
      <c r="DY272" s="297"/>
      <c r="DZ272" s="297"/>
      <c r="EA272" s="297"/>
      <c r="EB272" s="297"/>
      <c r="EC272" s="297"/>
      <c r="ED272" s="297"/>
      <c r="EE272" s="298"/>
    </row>
    <row r="273" spans="1:135" x14ac:dyDescent="0.2">
      <c r="A273" s="304"/>
      <c r="B273" s="305"/>
      <c r="C273" s="305"/>
      <c r="D273" s="305"/>
      <c r="E273" s="305"/>
      <c r="F273" s="305"/>
      <c r="G273" s="305"/>
      <c r="H273" s="305"/>
      <c r="I273" s="305"/>
      <c r="J273" s="305"/>
      <c r="K273" s="305"/>
      <c r="L273" s="305"/>
      <c r="M273" s="305"/>
      <c r="N273" s="305"/>
      <c r="O273" s="305"/>
      <c r="P273" s="305"/>
      <c r="Q273" s="305"/>
      <c r="R273" s="305"/>
      <c r="S273" s="305"/>
      <c r="T273" s="305"/>
      <c r="U273" s="305"/>
      <c r="V273" s="305"/>
      <c r="W273" s="305"/>
      <c r="X273" s="305"/>
      <c r="Y273" s="305"/>
      <c r="Z273" s="305"/>
      <c r="AA273" s="305"/>
      <c r="AB273" s="305"/>
      <c r="AC273" s="305"/>
      <c r="AD273" s="305"/>
      <c r="AE273" s="305"/>
      <c r="AF273" s="305"/>
      <c r="AG273" s="305"/>
      <c r="AH273" s="305"/>
      <c r="AI273" s="305"/>
      <c r="AJ273" s="305"/>
      <c r="AK273" s="305"/>
      <c r="AL273" s="305"/>
      <c r="AM273" s="305"/>
      <c r="AN273" s="305"/>
      <c r="AO273" s="305"/>
      <c r="AP273" s="305"/>
      <c r="AQ273" s="305"/>
      <c r="AR273" s="305"/>
      <c r="AS273" s="305"/>
      <c r="AT273" s="305"/>
      <c r="AU273" s="305"/>
      <c r="AV273" s="305"/>
      <c r="AW273" s="305"/>
      <c r="AX273" s="305"/>
      <c r="AY273" s="305"/>
      <c r="AZ273" s="305"/>
      <c r="BA273" s="305"/>
      <c r="BB273" s="306"/>
      <c r="BC273" s="292" t="s">
        <v>55</v>
      </c>
      <c r="BD273" s="297"/>
      <c r="BE273" s="297"/>
      <c r="BF273" s="297"/>
      <c r="BG273" s="297"/>
      <c r="BH273" s="297"/>
      <c r="BI273" s="297"/>
      <c r="BJ273" s="298"/>
      <c r="BK273" s="336">
        <v>0</v>
      </c>
      <c r="BL273" s="297"/>
      <c r="BM273" s="297"/>
      <c r="BN273" s="297"/>
      <c r="BO273" s="297"/>
      <c r="BP273" s="297"/>
      <c r="BQ273" s="297"/>
      <c r="BR273" s="297"/>
      <c r="BS273" s="297"/>
      <c r="BT273" s="297"/>
      <c r="BU273" s="297"/>
      <c r="BV273" s="298"/>
      <c r="BW273" s="295"/>
      <c r="BX273" s="297"/>
      <c r="BY273" s="297"/>
      <c r="BZ273" s="297"/>
      <c r="CA273" s="297"/>
      <c r="CB273" s="297"/>
      <c r="CC273" s="297"/>
      <c r="CD273" s="297"/>
      <c r="CE273" s="298"/>
      <c r="CF273" s="295"/>
      <c r="CG273" s="297"/>
      <c r="CH273" s="297"/>
      <c r="CI273" s="297"/>
      <c r="CJ273" s="297"/>
      <c r="CK273" s="297"/>
      <c r="CL273" s="297"/>
      <c r="CM273" s="297"/>
      <c r="CN273" s="297"/>
      <c r="CO273" s="297"/>
      <c r="CP273" s="297"/>
      <c r="CQ273" s="297"/>
      <c r="CR273" s="298"/>
      <c r="CS273" s="295"/>
      <c r="CT273" s="297"/>
      <c r="CU273" s="297"/>
      <c r="CV273" s="297"/>
      <c r="CW273" s="297"/>
      <c r="CX273" s="297"/>
      <c r="CY273" s="297"/>
      <c r="CZ273" s="297"/>
      <c r="DA273" s="297"/>
      <c r="DB273" s="297"/>
      <c r="DC273" s="297"/>
      <c r="DD273" s="297"/>
      <c r="DE273" s="297"/>
      <c r="DF273" s="297"/>
      <c r="DG273" s="297"/>
      <c r="DH273" s="297"/>
      <c r="DI273" s="297"/>
      <c r="DJ273" s="298"/>
      <c r="DK273" s="295"/>
      <c r="DL273" s="297"/>
      <c r="DM273" s="297"/>
      <c r="DN273" s="297"/>
      <c r="DO273" s="297"/>
      <c r="DP273" s="297"/>
      <c r="DQ273" s="297"/>
      <c r="DR273" s="297"/>
      <c r="DS273" s="297"/>
      <c r="DT273" s="297"/>
      <c r="DU273" s="297"/>
      <c r="DV273" s="298"/>
      <c r="DW273" s="335">
        <v>0</v>
      </c>
      <c r="DX273" s="297"/>
      <c r="DY273" s="297"/>
      <c r="DZ273" s="297"/>
      <c r="EA273" s="297"/>
      <c r="EB273" s="297"/>
      <c r="EC273" s="297"/>
      <c r="ED273" s="297"/>
      <c r="EE273" s="298"/>
    </row>
    <row r="274" spans="1:135" x14ac:dyDescent="0.2">
      <c r="A274" s="299" t="s">
        <v>113</v>
      </c>
      <c r="B274" s="300"/>
      <c r="C274" s="300"/>
      <c r="D274" s="300"/>
      <c r="E274" s="300"/>
      <c r="F274" s="300"/>
      <c r="G274" s="300"/>
      <c r="H274" s="300"/>
      <c r="I274" s="300"/>
      <c r="J274" s="300"/>
      <c r="K274" s="300"/>
      <c r="L274" s="300"/>
      <c r="M274" s="300"/>
      <c r="N274" s="300"/>
      <c r="O274" s="300"/>
      <c r="P274" s="300"/>
      <c r="Q274" s="300"/>
      <c r="R274" s="300"/>
      <c r="S274" s="300"/>
      <c r="T274" s="300"/>
      <c r="U274" s="300"/>
      <c r="V274" s="300"/>
      <c r="W274" s="300"/>
      <c r="X274" s="300"/>
      <c r="Y274" s="300"/>
      <c r="Z274" s="300"/>
      <c r="AA274" s="300"/>
      <c r="AB274" s="300"/>
      <c r="AC274" s="300"/>
      <c r="AD274" s="300"/>
      <c r="AE274" s="300"/>
      <c r="AF274" s="300"/>
      <c r="AG274" s="300"/>
      <c r="AH274" s="300"/>
      <c r="AI274" s="300"/>
      <c r="AJ274" s="300"/>
      <c r="AK274" s="300"/>
      <c r="AL274" s="300"/>
      <c r="AM274" s="300"/>
      <c r="AN274" s="300"/>
      <c r="AO274" s="300"/>
      <c r="AP274" s="300"/>
      <c r="AQ274" s="300"/>
      <c r="AR274" s="300"/>
      <c r="AS274" s="300"/>
      <c r="AT274" s="300"/>
      <c r="AU274" s="300"/>
      <c r="AV274" s="300"/>
      <c r="AW274" s="300"/>
      <c r="AX274" s="300"/>
      <c r="AY274" s="300"/>
      <c r="AZ274" s="300"/>
      <c r="BA274" s="300"/>
      <c r="BB274" s="301"/>
      <c r="BC274" s="310" t="s">
        <v>53</v>
      </c>
      <c r="BD274" s="297"/>
      <c r="BE274" s="297"/>
      <c r="BF274" s="297"/>
      <c r="BG274" s="297"/>
      <c r="BH274" s="297"/>
      <c r="BI274" s="297"/>
      <c r="BJ274" s="298"/>
      <c r="BK274" s="333">
        <v>141462</v>
      </c>
      <c r="BL274" s="297"/>
      <c r="BM274" s="297"/>
      <c r="BN274" s="297"/>
      <c r="BO274" s="297"/>
      <c r="BP274" s="297"/>
      <c r="BQ274" s="297"/>
      <c r="BR274" s="297"/>
      <c r="BS274" s="297"/>
      <c r="BT274" s="297"/>
      <c r="BU274" s="297"/>
      <c r="BV274" s="298"/>
      <c r="BW274" s="333">
        <v>3936546</v>
      </c>
      <c r="BX274" s="297"/>
      <c r="BY274" s="297"/>
      <c r="BZ274" s="297"/>
      <c r="CA274" s="297"/>
      <c r="CB274" s="297"/>
      <c r="CC274" s="297"/>
      <c r="CD274" s="297"/>
      <c r="CE274" s="298"/>
      <c r="CF274" s="333">
        <v>2926800</v>
      </c>
      <c r="CG274" s="297"/>
      <c r="CH274" s="297"/>
      <c r="CI274" s="297"/>
      <c r="CJ274" s="297"/>
      <c r="CK274" s="297"/>
      <c r="CL274" s="297"/>
      <c r="CM274" s="297"/>
      <c r="CN274" s="297"/>
      <c r="CO274" s="297"/>
      <c r="CP274" s="297"/>
      <c r="CQ274" s="297"/>
      <c r="CR274" s="298"/>
      <c r="CS274" s="333">
        <v>2751192</v>
      </c>
      <c r="CT274" s="297"/>
      <c r="CU274" s="297"/>
      <c r="CV274" s="297"/>
      <c r="CW274" s="297"/>
      <c r="CX274" s="297"/>
      <c r="CY274" s="297"/>
      <c r="CZ274" s="297"/>
      <c r="DA274" s="297"/>
      <c r="DB274" s="297"/>
      <c r="DC274" s="297"/>
      <c r="DD274" s="297"/>
      <c r="DE274" s="297"/>
      <c r="DF274" s="297"/>
      <c r="DG274" s="297"/>
      <c r="DH274" s="297"/>
      <c r="DI274" s="297"/>
      <c r="DJ274" s="298"/>
      <c r="DK274" s="333">
        <v>0</v>
      </c>
      <c r="DL274" s="297"/>
      <c r="DM274" s="297"/>
      <c r="DN274" s="297"/>
      <c r="DO274" s="297"/>
      <c r="DP274" s="297"/>
      <c r="DQ274" s="297"/>
      <c r="DR274" s="297"/>
      <c r="DS274" s="297"/>
      <c r="DT274" s="297"/>
      <c r="DU274" s="297"/>
      <c r="DV274" s="298"/>
      <c r="DW274" s="334">
        <v>9756000</v>
      </c>
      <c r="DX274" s="297"/>
      <c r="DY274" s="297"/>
      <c r="DZ274" s="297"/>
      <c r="EA274" s="297"/>
      <c r="EB274" s="297"/>
      <c r="EC274" s="297"/>
      <c r="ED274" s="297"/>
      <c r="EE274" s="298"/>
    </row>
    <row r="275" spans="1:135" x14ac:dyDescent="0.2">
      <c r="A275" s="302"/>
      <c r="B275" s="290"/>
      <c r="C275" s="290"/>
      <c r="D275" s="290"/>
      <c r="E275" s="290"/>
      <c r="F275" s="290"/>
      <c r="G275" s="290"/>
      <c r="H275" s="290"/>
      <c r="I275" s="290"/>
      <c r="J275" s="290"/>
      <c r="K275" s="290"/>
      <c r="L275" s="290"/>
      <c r="M275" s="290"/>
      <c r="N275" s="290"/>
      <c r="O275" s="290"/>
      <c r="P275" s="290"/>
      <c r="Q275" s="290"/>
      <c r="R275" s="290"/>
      <c r="S275" s="290"/>
      <c r="T275" s="290"/>
      <c r="U275" s="290"/>
      <c r="V275" s="290"/>
      <c r="W275" s="290"/>
      <c r="X275" s="290"/>
      <c r="Y275" s="290"/>
      <c r="Z275" s="290"/>
      <c r="AA275" s="290"/>
      <c r="AB275" s="290"/>
      <c r="AC275" s="290"/>
      <c r="AD275" s="290"/>
      <c r="AE275" s="290"/>
      <c r="AF275" s="290"/>
      <c r="AG275" s="290"/>
      <c r="AH275" s="290"/>
      <c r="AI275" s="290"/>
      <c r="AJ275" s="290"/>
      <c r="AK275" s="290"/>
      <c r="AL275" s="290"/>
      <c r="AM275" s="290"/>
      <c r="AN275" s="290"/>
      <c r="AO275" s="290"/>
      <c r="AP275" s="290"/>
      <c r="AQ275" s="290"/>
      <c r="AR275" s="290"/>
      <c r="AS275" s="290"/>
      <c r="AT275" s="290"/>
      <c r="AU275" s="290"/>
      <c r="AV275" s="290"/>
      <c r="AW275" s="290"/>
      <c r="AX275" s="290"/>
      <c r="AY275" s="290"/>
      <c r="AZ275" s="290"/>
      <c r="BA275" s="290"/>
      <c r="BB275" s="303"/>
      <c r="BC275" s="308" t="s">
        <v>54</v>
      </c>
      <c r="BD275" s="297"/>
      <c r="BE275" s="297"/>
      <c r="BF275" s="297"/>
      <c r="BG275" s="297"/>
      <c r="BH275" s="297"/>
      <c r="BI275" s="297"/>
      <c r="BJ275" s="298"/>
      <c r="BK275" s="337">
        <v>141462</v>
      </c>
      <c r="BL275" s="297"/>
      <c r="BM275" s="297"/>
      <c r="BN275" s="297"/>
      <c r="BO275" s="297"/>
      <c r="BP275" s="297"/>
      <c r="BQ275" s="297"/>
      <c r="BR275" s="297"/>
      <c r="BS275" s="297"/>
      <c r="BT275" s="297"/>
      <c r="BU275" s="297"/>
      <c r="BV275" s="298"/>
      <c r="BW275" s="337">
        <v>3936546</v>
      </c>
      <c r="BX275" s="297"/>
      <c r="BY275" s="297"/>
      <c r="BZ275" s="297"/>
      <c r="CA275" s="297"/>
      <c r="CB275" s="297"/>
      <c r="CC275" s="297"/>
      <c r="CD275" s="297"/>
      <c r="CE275" s="298"/>
      <c r="CF275" s="337">
        <v>2926800</v>
      </c>
      <c r="CG275" s="297"/>
      <c r="CH275" s="297"/>
      <c r="CI275" s="297"/>
      <c r="CJ275" s="297"/>
      <c r="CK275" s="297"/>
      <c r="CL275" s="297"/>
      <c r="CM275" s="297"/>
      <c r="CN275" s="297"/>
      <c r="CO275" s="297"/>
      <c r="CP275" s="297"/>
      <c r="CQ275" s="297"/>
      <c r="CR275" s="298"/>
      <c r="CS275" s="337">
        <v>2751192</v>
      </c>
      <c r="CT275" s="297"/>
      <c r="CU275" s="297"/>
      <c r="CV275" s="297"/>
      <c r="CW275" s="297"/>
      <c r="CX275" s="297"/>
      <c r="CY275" s="297"/>
      <c r="CZ275" s="297"/>
      <c r="DA275" s="297"/>
      <c r="DB275" s="297"/>
      <c r="DC275" s="297"/>
      <c r="DD275" s="297"/>
      <c r="DE275" s="297"/>
      <c r="DF275" s="297"/>
      <c r="DG275" s="297"/>
      <c r="DH275" s="297"/>
      <c r="DI275" s="297"/>
      <c r="DJ275" s="298"/>
      <c r="DK275" s="337">
        <v>0</v>
      </c>
      <c r="DL275" s="297"/>
      <c r="DM275" s="297"/>
      <c r="DN275" s="297"/>
      <c r="DO275" s="297"/>
      <c r="DP275" s="297"/>
      <c r="DQ275" s="297"/>
      <c r="DR275" s="297"/>
      <c r="DS275" s="297"/>
      <c r="DT275" s="297"/>
      <c r="DU275" s="297"/>
      <c r="DV275" s="298"/>
      <c r="DW275" s="338">
        <v>9756000</v>
      </c>
      <c r="DX275" s="297"/>
      <c r="DY275" s="297"/>
      <c r="DZ275" s="297"/>
      <c r="EA275" s="297"/>
      <c r="EB275" s="297"/>
      <c r="EC275" s="297"/>
      <c r="ED275" s="297"/>
      <c r="EE275" s="298"/>
    </row>
    <row r="276" spans="1:135" x14ac:dyDescent="0.2">
      <c r="A276" s="304"/>
      <c r="B276" s="305"/>
      <c r="C276" s="305"/>
      <c r="D276" s="305"/>
      <c r="E276" s="305"/>
      <c r="F276" s="305"/>
      <c r="G276" s="305"/>
      <c r="H276" s="305"/>
      <c r="I276" s="305"/>
      <c r="J276" s="305"/>
      <c r="K276" s="305"/>
      <c r="L276" s="305"/>
      <c r="M276" s="305"/>
      <c r="N276" s="305"/>
      <c r="O276" s="305"/>
      <c r="P276" s="305"/>
      <c r="Q276" s="305"/>
      <c r="R276" s="305"/>
      <c r="S276" s="305"/>
      <c r="T276" s="305"/>
      <c r="U276" s="305"/>
      <c r="V276" s="305"/>
      <c r="W276" s="305"/>
      <c r="X276" s="305"/>
      <c r="Y276" s="305"/>
      <c r="Z276" s="305"/>
      <c r="AA276" s="305"/>
      <c r="AB276" s="305"/>
      <c r="AC276" s="305"/>
      <c r="AD276" s="305"/>
      <c r="AE276" s="305"/>
      <c r="AF276" s="305"/>
      <c r="AG276" s="305"/>
      <c r="AH276" s="305"/>
      <c r="AI276" s="305"/>
      <c r="AJ276" s="305"/>
      <c r="AK276" s="305"/>
      <c r="AL276" s="305"/>
      <c r="AM276" s="305"/>
      <c r="AN276" s="305"/>
      <c r="AO276" s="305"/>
      <c r="AP276" s="305"/>
      <c r="AQ276" s="305"/>
      <c r="AR276" s="305"/>
      <c r="AS276" s="305"/>
      <c r="AT276" s="305"/>
      <c r="AU276" s="305"/>
      <c r="AV276" s="305"/>
      <c r="AW276" s="305"/>
      <c r="AX276" s="305"/>
      <c r="AY276" s="305"/>
      <c r="AZ276" s="305"/>
      <c r="BA276" s="305"/>
      <c r="BB276" s="306"/>
      <c r="BC276" s="292" t="s">
        <v>55</v>
      </c>
      <c r="BD276" s="297"/>
      <c r="BE276" s="297"/>
      <c r="BF276" s="297"/>
      <c r="BG276" s="297"/>
      <c r="BH276" s="297"/>
      <c r="BI276" s="297"/>
      <c r="BJ276" s="298"/>
      <c r="BK276" s="336">
        <v>0</v>
      </c>
      <c r="BL276" s="297"/>
      <c r="BM276" s="297"/>
      <c r="BN276" s="297"/>
      <c r="BO276" s="297"/>
      <c r="BP276" s="297"/>
      <c r="BQ276" s="297"/>
      <c r="BR276" s="297"/>
      <c r="BS276" s="297"/>
      <c r="BT276" s="297"/>
      <c r="BU276" s="297"/>
      <c r="BV276" s="298"/>
      <c r="BW276" s="295"/>
      <c r="BX276" s="297"/>
      <c r="BY276" s="297"/>
      <c r="BZ276" s="297"/>
      <c r="CA276" s="297"/>
      <c r="CB276" s="297"/>
      <c r="CC276" s="297"/>
      <c r="CD276" s="297"/>
      <c r="CE276" s="298"/>
      <c r="CF276" s="295"/>
      <c r="CG276" s="297"/>
      <c r="CH276" s="297"/>
      <c r="CI276" s="297"/>
      <c r="CJ276" s="297"/>
      <c r="CK276" s="297"/>
      <c r="CL276" s="297"/>
      <c r="CM276" s="297"/>
      <c r="CN276" s="297"/>
      <c r="CO276" s="297"/>
      <c r="CP276" s="297"/>
      <c r="CQ276" s="297"/>
      <c r="CR276" s="298"/>
      <c r="CS276" s="295"/>
      <c r="CT276" s="297"/>
      <c r="CU276" s="297"/>
      <c r="CV276" s="297"/>
      <c r="CW276" s="297"/>
      <c r="CX276" s="297"/>
      <c r="CY276" s="297"/>
      <c r="CZ276" s="297"/>
      <c r="DA276" s="297"/>
      <c r="DB276" s="297"/>
      <c r="DC276" s="297"/>
      <c r="DD276" s="297"/>
      <c r="DE276" s="297"/>
      <c r="DF276" s="297"/>
      <c r="DG276" s="297"/>
      <c r="DH276" s="297"/>
      <c r="DI276" s="297"/>
      <c r="DJ276" s="298"/>
      <c r="DK276" s="295"/>
      <c r="DL276" s="297"/>
      <c r="DM276" s="297"/>
      <c r="DN276" s="297"/>
      <c r="DO276" s="297"/>
      <c r="DP276" s="297"/>
      <c r="DQ276" s="297"/>
      <c r="DR276" s="297"/>
      <c r="DS276" s="297"/>
      <c r="DT276" s="297"/>
      <c r="DU276" s="297"/>
      <c r="DV276" s="298"/>
      <c r="DW276" s="335">
        <v>0</v>
      </c>
      <c r="DX276" s="297"/>
      <c r="DY276" s="297"/>
      <c r="DZ276" s="297"/>
      <c r="EA276" s="297"/>
      <c r="EB276" s="297"/>
      <c r="EC276" s="297"/>
      <c r="ED276" s="297"/>
      <c r="EE276" s="298"/>
    </row>
    <row r="277" spans="1:135" x14ac:dyDescent="0.2">
      <c r="A277" s="299" t="s">
        <v>125</v>
      </c>
      <c r="B277" s="300"/>
      <c r="C277" s="300"/>
      <c r="D277" s="300"/>
      <c r="E277" s="300"/>
      <c r="F277" s="300"/>
      <c r="G277" s="300"/>
      <c r="H277" s="300"/>
      <c r="I277" s="300"/>
      <c r="J277" s="300"/>
      <c r="K277" s="300"/>
      <c r="L277" s="300"/>
      <c r="M277" s="300"/>
      <c r="N277" s="300"/>
      <c r="O277" s="300"/>
      <c r="P277" s="300"/>
      <c r="Q277" s="300"/>
      <c r="R277" s="300"/>
      <c r="S277" s="300"/>
      <c r="T277" s="300"/>
      <c r="U277" s="300"/>
      <c r="V277" s="300"/>
      <c r="W277" s="300"/>
      <c r="X277" s="300"/>
      <c r="Y277" s="300"/>
      <c r="Z277" s="300"/>
      <c r="AA277" s="300"/>
      <c r="AB277" s="300"/>
      <c r="AC277" s="300"/>
      <c r="AD277" s="300"/>
      <c r="AE277" s="300"/>
      <c r="AF277" s="300"/>
      <c r="AG277" s="300"/>
      <c r="AH277" s="300"/>
      <c r="AI277" s="300"/>
      <c r="AJ277" s="300"/>
      <c r="AK277" s="300"/>
      <c r="AL277" s="300"/>
      <c r="AM277" s="300"/>
      <c r="AN277" s="300"/>
      <c r="AO277" s="300"/>
      <c r="AP277" s="300"/>
      <c r="AQ277" s="300"/>
      <c r="AR277" s="300"/>
      <c r="AS277" s="300"/>
      <c r="AT277" s="300"/>
      <c r="AU277" s="300"/>
      <c r="AV277" s="300"/>
      <c r="AW277" s="300"/>
      <c r="AX277" s="300"/>
      <c r="AY277" s="300"/>
      <c r="AZ277" s="300"/>
      <c r="BA277" s="300"/>
      <c r="BB277" s="301"/>
      <c r="BC277" s="310" t="s">
        <v>53</v>
      </c>
      <c r="BD277" s="297"/>
      <c r="BE277" s="297"/>
      <c r="BF277" s="297"/>
      <c r="BG277" s="297"/>
      <c r="BH277" s="297"/>
      <c r="BI277" s="297"/>
      <c r="BJ277" s="298"/>
      <c r="BK277" s="333">
        <v>45000</v>
      </c>
      <c r="BL277" s="297"/>
      <c r="BM277" s="297"/>
      <c r="BN277" s="297"/>
      <c r="BO277" s="297"/>
      <c r="BP277" s="297"/>
      <c r="BQ277" s="297"/>
      <c r="BR277" s="297"/>
      <c r="BS277" s="297"/>
      <c r="BT277" s="297"/>
      <c r="BU277" s="297"/>
      <c r="BV277" s="298"/>
      <c r="BW277" s="333">
        <v>750000</v>
      </c>
      <c r="BX277" s="297"/>
      <c r="BY277" s="297"/>
      <c r="BZ277" s="297"/>
      <c r="CA277" s="297"/>
      <c r="CB277" s="297"/>
      <c r="CC277" s="297"/>
      <c r="CD277" s="297"/>
      <c r="CE277" s="298"/>
      <c r="CF277" s="333">
        <v>705000</v>
      </c>
      <c r="CG277" s="297"/>
      <c r="CH277" s="297"/>
      <c r="CI277" s="297"/>
      <c r="CJ277" s="297"/>
      <c r="CK277" s="297"/>
      <c r="CL277" s="297"/>
      <c r="CM277" s="297"/>
      <c r="CN277" s="297"/>
      <c r="CO277" s="297"/>
      <c r="CP277" s="297"/>
      <c r="CQ277" s="297"/>
      <c r="CR277" s="298"/>
      <c r="CS277" s="333">
        <v>0</v>
      </c>
      <c r="CT277" s="297"/>
      <c r="CU277" s="297"/>
      <c r="CV277" s="297"/>
      <c r="CW277" s="297"/>
      <c r="CX277" s="297"/>
      <c r="CY277" s="297"/>
      <c r="CZ277" s="297"/>
      <c r="DA277" s="297"/>
      <c r="DB277" s="297"/>
      <c r="DC277" s="297"/>
      <c r="DD277" s="297"/>
      <c r="DE277" s="297"/>
      <c r="DF277" s="297"/>
      <c r="DG277" s="297"/>
      <c r="DH277" s="297"/>
      <c r="DI277" s="297"/>
      <c r="DJ277" s="298"/>
      <c r="DK277" s="333">
        <v>0</v>
      </c>
      <c r="DL277" s="297"/>
      <c r="DM277" s="297"/>
      <c r="DN277" s="297"/>
      <c r="DO277" s="297"/>
      <c r="DP277" s="297"/>
      <c r="DQ277" s="297"/>
      <c r="DR277" s="297"/>
      <c r="DS277" s="297"/>
      <c r="DT277" s="297"/>
      <c r="DU277" s="297"/>
      <c r="DV277" s="298"/>
      <c r="DW277" s="334">
        <v>1500000</v>
      </c>
      <c r="DX277" s="297"/>
      <c r="DY277" s="297"/>
      <c r="DZ277" s="297"/>
      <c r="EA277" s="297"/>
      <c r="EB277" s="297"/>
      <c r="EC277" s="297"/>
      <c r="ED277" s="297"/>
      <c r="EE277" s="298"/>
    </row>
    <row r="278" spans="1:135" x14ac:dyDescent="0.2">
      <c r="A278" s="302"/>
      <c r="B278" s="290"/>
      <c r="C278" s="290"/>
      <c r="D278" s="290"/>
      <c r="E278" s="290"/>
      <c r="F278" s="290"/>
      <c r="G278" s="290"/>
      <c r="H278" s="290"/>
      <c r="I278" s="290"/>
      <c r="J278" s="290"/>
      <c r="K278" s="290"/>
      <c r="L278" s="290"/>
      <c r="M278" s="290"/>
      <c r="N278" s="290"/>
      <c r="O278" s="290"/>
      <c r="P278" s="290"/>
      <c r="Q278" s="290"/>
      <c r="R278" s="290"/>
      <c r="S278" s="290"/>
      <c r="T278" s="290"/>
      <c r="U278" s="290"/>
      <c r="V278" s="290"/>
      <c r="W278" s="290"/>
      <c r="X278" s="290"/>
      <c r="Y278" s="290"/>
      <c r="Z278" s="290"/>
      <c r="AA278" s="290"/>
      <c r="AB278" s="290"/>
      <c r="AC278" s="290"/>
      <c r="AD278" s="290"/>
      <c r="AE278" s="290"/>
      <c r="AF278" s="290"/>
      <c r="AG278" s="290"/>
      <c r="AH278" s="290"/>
      <c r="AI278" s="290"/>
      <c r="AJ278" s="290"/>
      <c r="AK278" s="290"/>
      <c r="AL278" s="290"/>
      <c r="AM278" s="290"/>
      <c r="AN278" s="290"/>
      <c r="AO278" s="290"/>
      <c r="AP278" s="290"/>
      <c r="AQ278" s="290"/>
      <c r="AR278" s="290"/>
      <c r="AS278" s="290"/>
      <c r="AT278" s="290"/>
      <c r="AU278" s="290"/>
      <c r="AV278" s="290"/>
      <c r="AW278" s="290"/>
      <c r="AX278" s="290"/>
      <c r="AY278" s="290"/>
      <c r="AZ278" s="290"/>
      <c r="BA278" s="290"/>
      <c r="BB278" s="303"/>
      <c r="BC278" s="308" t="s">
        <v>54</v>
      </c>
      <c r="BD278" s="297"/>
      <c r="BE278" s="297"/>
      <c r="BF278" s="297"/>
      <c r="BG278" s="297"/>
      <c r="BH278" s="297"/>
      <c r="BI278" s="297"/>
      <c r="BJ278" s="298"/>
      <c r="BK278" s="337">
        <v>45000</v>
      </c>
      <c r="BL278" s="297"/>
      <c r="BM278" s="297"/>
      <c r="BN278" s="297"/>
      <c r="BO278" s="297"/>
      <c r="BP278" s="297"/>
      <c r="BQ278" s="297"/>
      <c r="BR278" s="297"/>
      <c r="BS278" s="297"/>
      <c r="BT278" s="297"/>
      <c r="BU278" s="297"/>
      <c r="BV278" s="298"/>
      <c r="BW278" s="337">
        <v>750000</v>
      </c>
      <c r="BX278" s="297"/>
      <c r="BY278" s="297"/>
      <c r="BZ278" s="297"/>
      <c r="CA278" s="297"/>
      <c r="CB278" s="297"/>
      <c r="CC278" s="297"/>
      <c r="CD278" s="297"/>
      <c r="CE278" s="298"/>
      <c r="CF278" s="337">
        <v>705000</v>
      </c>
      <c r="CG278" s="297"/>
      <c r="CH278" s="297"/>
      <c r="CI278" s="297"/>
      <c r="CJ278" s="297"/>
      <c r="CK278" s="297"/>
      <c r="CL278" s="297"/>
      <c r="CM278" s="297"/>
      <c r="CN278" s="297"/>
      <c r="CO278" s="297"/>
      <c r="CP278" s="297"/>
      <c r="CQ278" s="297"/>
      <c r="CR278" s="298"/>
      <c r="CS278" s="337">
        <v>0</v>
      </c>
      <c r="CT278" s="297"/>
      <c r="CU278" s="297"/>
      <c r="CV278" s="297"/>
      <c r="CW278" s="297"/>
      <c r="CX278" s="297"/>
      <c r="CY278" s="297"/>
      <c r="CZ278" s="297"/>
      <c r="DA278" s="297"/>
      <c r="DB278" s="297"/>
      <c r="DC278" s="297"/>
      <c r="DD278" s="297"/>
      <c r="DE278" s="297"/>
      <c r="DF278" s="297"/>
      <c r="DG278" s="297"/>
      <c r="DH278" s="297"/>
      <c r="DI278" s="297"/>
      <c r="DJ278" s="298"/>
      <c r="DK278" s="337">
        <v>0</v>
      </c>
      <c r="DL278" s="297"/>
      <c r="DM278" s="297"/>
      <c r="DN278" s="297"/>
      <c r="DO278" s="297"/>
      <c r="DP278" s="297"/>
      <c r="DQ278" s="297"/>
      <c r="DR278" s="297"/>
      <c r="DS278" s="297"/>
      <c r="DT278" s="297"/>
      <c r="DU278" s="297"/>
      <c r="DV278" s="298"/>
      <c r="DW278" s="338">
        <v>1500000</v>
      </c>
      <c r="DX278" s="297"/>
      <c r="DY278" s="297"/>
      <c r="DZ278" s="297"/>
      <c r="EA278" s="297"/>
      <c r="EB278" s="297"/>
      <c r="EC278" s="297"/>
      <c r="ED278" s="297"/>
      <c r="EE278" s="298"/>
    </row>
    <row r="279" spans="1:135" x14ac:dyDescent="0.2">
      <c r="A279" s="304"/>
      <c r="B279" s="305"/>
      <c r="C279" s="305"/>
      <c r="D279" s="305"/>
      <c r="E279" s="305"/>
      <c r="F279" s="305"/>
      <c r="G279" s="305"/>
      <c r="H279" s="305"/>
      <c r="I279" s="305"/>
      <c r="J279" s="305"/>
      <c r="K279" s="305"/>
      <c r="L279" s="305"/>
      <c r="M279" s="305"/>
      <c r="N279" s="305"/>
      <c r="O279" s="305"/>
      <c r="P279" s="305"/>
      <c r="Q279" s="305"/>
      <c r="R279" s="305"/>
      <c r="S279" s="305"/>
      <c r="T279" s="305"/>
      <c r="U279" s="305"/>
      <c r="V279" s="305"/>
      <c r="W279" s="305"/>
      <c r="X279" s="305"/>
      <c r="Y279" s="305"/>
      <c r="Z279" s="305"/>
      <c r="AA279" s="305"/>
      <c r="AB279" s="305"/>
      <c r="AC279" s="305"/>
      <c r="AD279" s="305"/>
      <c r="AE279" s="305"/>
      <c r="AF279" s="305"/>
      <c r="AG279" s="305"/>
      <c r="AH279" s="305"/>
      <c r="AI279" s="305"/>
      <c r="AJ279" s="305"/>
      <c r="AK279" s="305"/>
      <c r="AL279" s="305"/>
      <c r="AM279" s="305"/>
      <c r="AN279" s="305"/>
      <c r="AO279" s="305"/>
      <c r="AP279" s="305"/>
      <c r="AQ279" s="305"/>
      <c r="AR279" s="305"/>
      <c r="AS279" s="305"/>
      <c r="AT279" s="305"/>
      <c r="AU279" s="305"/>
      <c r="AV279" s="305"/>
      <c r="AW279" s="305"/>
      <c r="AX279" s="305"/>
      <c r="AY279" s="305"/>
      <c r="AZ279" s="305"/>
      <c r="BA279" s="305"/>
      <c r="BB279" s="306"/>
      <c r="BC279" s="292" t="s">
        <v>55</v>
      </c>
      <c r="BD279" s="297"/>
      <c r="BE279" s="297"/>
      <c r="BF279" s="297"/>
      <c r="BG279" s="297"/>
      <c r="BH279" s="297"/>
      <c r="BI279" s="297"/>
      <c r="BJ279" s="298"/>
      <c r="BK279" s="336">
        <v>0</v>
      </c>
      <c r="BL279" s="297"/>
      <c r="BM279" s="297"/>
      <c r="BN279" s="297"/>
      <c r="BO279" s="297"/>
      <c r="BP279" s="297"/>
      <c r="BQ279" s="297"/>
      <c r="BR279" s="297"/>
      <c r="BS279" s="297"/>
      <c r="BT279" s="297"/>
      <c r="BU279" s="297"/>
      <c r="BV279" s="298"/>
      <c r="BW279" s="295"/>
      <c r="BX279" s="297"/>
      <c r="BY279" s="297"/>
      <c r="BZ279" s="297"/>
      <c r="CA279" s="297"/>
      <c r="CB279" s="297"/>
      <c r="CC279" s="297"/>
      <c r="CD279" s="297"/>
      <c r="CE279" s="298"/>
      <c r="CF279" s="295"/>
      <c r="CG279" s="297"/>
      <c r="CH279" s="297"/>
      <c r="CI279" s="297"/>
      <c r="CJ279" s="297"/>
      <c r="CK279" s="297"/>
      <c r="CL279" s="297"/>
      <c r="CM279" s="297"/>
      <c r="CN279" s="297"/>
      <c r="CO279" s="297"/>
      <c r="CP279" s="297"/>
      <c r="CQ279" s="297"/>
      <c r="CR279" s="298"/>
      <c r="CS279" s="295"/>
      <c r="CT279" s="297"/>
      <c r="CU279" s="297"/>
      <c r="CV279" s="297"/>
      <c r="CW279" s="297"/>
      <c r="CX279" s="297"/>
      <c r="CY279" s="297"/>
      <c r="CZ279" s="297"/>
      <c r="DA279" s="297"/>
      <c r="DB279" s="297"/>
      <c r="DC279" s="297"/>
      <c r="DD279" s="297"/>
      <c r="DE279" s="297"/>
      <c r="DF279" s="297"/>
      <c r="DG279" s="297"/>
      <c r="DH279" s="297"/>
      <c r="DI279" s="297"/>
      <c r="DJ279" s="298"/>
      <c r="DK279" s="295"/>
      <c r="DL279" s="297"/>
      <c r="DM279" s="297"/>
      <c r="DN279" s="297"/>
      <c r="DO279" s="297"/>
      <c r="DP279" s="297"/>
      <c r="DQ279" s="297"/>
      <c r="DR279" s="297"/>
      <c r="DS279" s="297"/>
      <c r="DT279" s="297"/>
      <c r="DU279" s="297"/>
      <c r="DV279" s="298"/>
      <c r="DW279" s="335">
        <v>0</v>
      </c>
      <c r="DX279" s="297"/>
      <c r="DY279" s="297"/>
      <c r="DZ279" s="297"/>
      <c r="EA279" s="297"/>
      <c r="EB279" s="297"/>
      <c r="EC279" s="297"/>
      <c r="ED279" s="297"/>
      <c r="EE279" s="298"/>
    </row>
    <row r="280" spans="1:135" x14ac:dyDescent="0.2">
      <c r="A280" s="299" t="s">
        <v>129</v>
      </c>
      <c r="B280" s="300"/>
      <c r="C280" s="300"/>
      <c r="D280" s="300"/>
      <c r="E280" s="300"/>
      <c r="F280" s="300"/>
      <c r="G280" s="300"/>
      <c r="H280" s="300"/>
      <c r="I280" s="300"/>
      <c r="J280" s="300"/>
      <c r="K280" s="300"/>
      <c r="L280" s="300"/>
      <c r="M280" s="300"/>
      <c r="N280" s="300"/>
      <c r="O280" s="300"/>
      <c r="P280" s="300"/>
      <c r="Q280" s="300"/>
      <c r="R280" s="300"/>
      <c r="S280" s="300"/>
      <c r="T280" s="300"/>
      <c r="U280" s="300"/>
      <c r="V280" s="300"/>
      <c r="W280" s="300"/>
      <c r="X280" s="300"/>
      <c r="Y280" s="300"/>
      <c r="Z280" s="300"/>
      <c r="AA280" s="300"/>
      <c r="AB280" s="300"/>
      <c r="AC280" s="300"/>
      <c r="AD280" s="300"/>
      <c r="AE280" s="300"/>
      <c r="AF280" s="300"/>
      <c r="AG280" s="300"/>
      <c r="AH280" s="300"/>
      <c r="AI280" s="300"/>
      <c r="AJ280" s="300"/>
      <c r="AK280" s="300"/>
      <c r="AL280" s="300"/>
      <c r="AM280" s="300"/>
      <c r="AN280" s="300"/>
      <c r="AO280" s="300"/>
      <c r="AP280" s="300"/>
      <c r="AQ280" s="300"/>
      <c r="AR280" s="300"/>
      <c r="AS280" s="300"/>
      <c r="AT280" s="300"/>
      <c r="AU280" s="300"/>
      <c r="AV280" s="300"/>
      <c r="AW280" s="300"/>
      <c r="AX280" s="300"/>
      <c r="AY280" s="300"/>
      <c r="AZ280" s="300"/>
      <c r="BA280" s="300"/>
      <c r="BB280" s="301"/>
      <c r="BC280" s="310" t="s">
        <v>53</v>
      </c>
      <c r="BD280" s="297"/>
      <c r="BE280" s="297"/>
      <c r="BF280" s="297"/>
      <c r="BG280" s="297"/>
      <c r="BH280" s="297"/>
      <c r="BI280" s="297"/>
      <c r="BJ280" s="298"/>
      <c r="BK280" s="333">
        <v>26880</v>
      </c>
      <c r="BL280" s="297"/>
      <c r="BM280" s="297"/>
      <c r="BN280" s="297"/>
      <c r="BO280" s="297"/>
      <c r="BP280" s="297"/>
      <c r="BQ280" s="297"/>
      <c r="BR280" s="297"/>
      <c r="BS280" s="297"/>
      <c r="BT280" s="297"/>
      <c r="BU280" s="297"/>
      <c r="BV280" s="298"/>
      <c r="BW280" s="333">
        <v>1917440</v>
      </c>
      <c r="BX280" s="297"/>
      <c r="BY280" s="297"/>
      <c r="BZ280" s="297"/>
      <c r="CA280" s="297"/>
      <c r="CB280" s="297"/>
      <c r="CC280" s="297"/>
      <c r="CD280" s="297"/>
      <c r="CE280" s="298"/>
      <c r="CF280" s="333">
        <v>3225600</v>
      </c>
      <c r="CG280" s="297"/>
      <c r="CH280" s="297"/>
      <c r="CI280" s="297"/>
      <c r="CJ280" s="297"/>
      <c r="CK280" s="297"/>
      <c r="CL280" s="297"/>
      <c r="CM280" s="297"/>
      <c r="CN280" s="297"/>
      <c r="CO280" s="297"/>
      <c r="CP280" s="297"/>
      <c r="CQ280" s="297"/>
      <c r="CR280" s="298"/>
      <c r="CS280" s="333">
        <v>3225600</v>
      </c>
      <c r="CT280" s="297"/>
      <c r="CU280" s="297"/>
      <c r="CV280" s="297"/>
      <c r="CW280" s="297"/>
      <c r="CX280" s="297"/>
      <c r="CY280" s="297"/>
      <c r="CZ280" s="297"/>
      <c r="DA280" s="297"/>
      <c r="DB280" s="297"/>
      <c r="DC280" s="297"/>
      <c r="DD280" s="297"/>
      <c r="DE280" s="297"/>
      <c r="DF280" s="297"/>
      <c r="DG280" s="297"/>
      <c r="DH280" s="297"/>
      <c r="DI280" s="297"/>
      <c r="DJ280" s="298"/>
      <c r="DK280" s="333">
        <v>564480</v>
      </c>
      <c r="DL280" s="297"/>
      <c r="DM280" s="297"/>
      <c r="DN280" s="297"/>
      <c r="DO280" s="297"/>
      <c r="DP280" s="297"/>
      <c r="DQ280" s="297"/>
      <c r="DR280" s="297"/>
      <c r="DS280" s="297"/>
      <c r="DT280" s="297"/>
      <c r="DU280" s="297"/>
      <c r="DV280" s="298"/>
      <c r="DW280" s="334">
        <v>8960000</v>
      </c>
      <c r="DX280" s="297"/>
      <c r="DY280" s="297"/>
      <c r="DZ280" s="297"/>
      <c r="EA280" s="297"/>
      <c r="EB280" s="297"/>
      <c r="EC280" s="297"/>
      <c r="ED280" s="297"/>
      <c r="EE280" s="298"/>
    </row>
    <row r="281" spans="1:135" x14ac:dyDescent="0.2">
      <c r="A281" s="302"/>
      <c r="B281" s="290"/>
      <c r="C281" s="290"/>
      <c r="D281" s="290"/>
      <c r="E281" s="290"/>
      <c r="F281" s="290"/>
      <c r="G281" s="290"/>
      <c r="H281" s="290"/>
      <c r="I281" s="290"/>
      <c r="J281" s="290"/>
      <c r="K281" s="290"/>
      <c r="L281" s="290"/>
      <c r="M281" s="290"/>
      <c r="N281" s="290"/>
      <c r="O281" s="290"/>
      <c r="P281" s="290"/>
      <c r="Q281" s="290"/>
      <c r="R281" s="290"/>
      <c r="S281" s="290"/>
      <c r="T281" s="290"/>
      <c r="U281" s="290"/>
      <c r="V281" s="290"/>
      <c r="W281" s="290"/>
      <c r="X281" s="290"/>
      <c r="Y281" s="290"/>
      <c r="Z281" s="290"/>
      <c r="AA281" s="290"/>
      <c r="AB281" s="290"/>
      <c r="AC281" s="290"/>
      <c r="AD281" s="290"/>
      <c r="AE281" s="290"/>
      <c r="AF281" s="290"/>
      <c r="AG281" s="290"/>
      <c r="AH281" s="290"/>
      <c r="AI281" s="290"/>
      <c r="AJ281" s="290"/>
      <c r="AK281" s="290"/>
      <c r="AL281" s="290"/>
      <c r="AM281" s="290"/>
      <c r="AN281" s="290"/>
      <c r="AO281" s="290"/>
      <c r="AP281" s="290"/>
      <c r="AQ281" s="290"/>
      <c r="AR281" s="290"/>
      <c r="AS281" s="290"/>
      <c r="AT281" s="290"/>
      <c r="AU281" s="290"/>
      <c r="AV281" s="290"/>
      <c r="AW281" s="290"/>
      <c r="AX281" s="290"/>
      <c r="AY281" s="290"/>
      <c r="AZ281" s="290"/>
      <c r="BA281" s="290"/>
      <c r="BB281" s="303"/>
      <c r="BC281" s="308" t="s">
        <v>54</v>
      </c>
      <c r="BD281" s="297"/>
      <c r="BE281" s="297"/>
      <c r="BF281" s="297"/>
      <c r="BG281" s="297"/>
      <c r="BH281" s="297"/>
      <c r="BI281" s="297"/>
      <c r="BJ281" s="298"/>
      <c r="BK281" s="337">
        <v>26880</v>
      </c>
      <c r="BL281" s="297"/>
      <c r="BM281" s="297"/>
      <c r="BN281" s="297"/>
      <c r="BO281" s="297"/>
      <c r="BP281" s="297"/>
      <c r="BQ281" s="297"/>
      <c r="BR281" s="297"/>
      <c r="BS281" s="297"/>
      <c r="BT281" s="297"/>
      <c r="BU281" s="297"/>
      <c r="BV281" s="298"/>
      <c r="BW281" s="337">
        <v>1917440</v>
      </c>
      <c r="BX281" s="297"/>
      <c r="BY281" s="297"/>
      <c r="BZ281" s="297"/>
      <c r="CA281" s="297"/>
      <c r="CB281" s="297"/>
      <c r="CC281" s="297"/>
      <c r="CD281" s="297"/>
      <c r="CE281" s="298"/>
      <c r="CF281" s="337">
        <v>3225600</v>
      </c>
      <c r="CG281" s="297"/>
      <c r="CH281" s="297"/>
      <c r="CI281" s="297"/>
      <c r="CJ281" s="297"/>
      <c r="CK281" s="297"/>
      <c r="CL281" s="297"/>
      <c r="CM281" s="297"/>
      <c r="CN281" s="297"/>
      <c r="CO281" s="297"/>
      <c r="CP281" s="297"/>
      <c r="CQ281" s="297"/>
      <c r="CR281" s="298"/>
      <c r="CS281" s="337">
        <v>3225600</v>
      </c>
      <c r="CT281" s="297"/>
      <c r="CU281" s="297"/>
      <c r="CV281" s="297"/>
      <c r="CW281" s="297"/>
      <c r="CX281" s="297"/>
      <c r="CY281" s="297"/>
      <c r="CZ281" s="297"/>
      <c r="DA281" s="297"/>
      <c r="DB281" s="297"/>
      <c r="DC281" s="297"/>
      <c r="DD281" s="297"/>
      <c r="DE281" s="297"/>
      <c r="DF281" s="297"/>
      <c r="DG281" s="297"/>
      <c r="DH281" s="297"/>
      <c r="DI281" s="297"/>
      <c r="DJ281" s="298"/>
      <c r="DK281" s="337">
        <v>564480</v>
      </c>
      <c r="DL281" s="297"/>
      <c r="DM281" s="297"/>
      <c r="DN281" s="297"/>
      <c r="DO281" s="297"/>
      <c r="DP281" s="297"/>
      <c r="DQ281" s="297"/>
      <c r="DR281" s="297"/>
      <c r="DS281" s="297"/>
      <c r="DT281" s="297"/>
      <c r="DU281" s="297"/>
      <c r="DV281" s="298"/>
      <c r="DW281" s="338">
        <v>8960000</v>
      </c>
      <c r="DX281" s="297"/>
      <c r="DY281" s="297"/>
      <c r="DZ281" s="297"/>
      <c r="EA281" s="297"/>
      <c r="EB281" s="297"/>
      <c r="EC281" s="297"/>
      <c r="ED281" s="297"/>
      <c r="EE281" s="298"/>
    </row>
    <row r="282" spans="1:135" x14ac:dyDescent="0.2">
      <c r="A282" s="304"/>
      <c r="B282" s="305"/>
      <c r="C282" s="305"/>
      <c r="D282" s="305"/>
      <c r="E282" s="305"/>
      <c r="F282" s="305"/>
      <c r="G282" s="305"/>
      <c r="H282" s="305"/>
      <c r="I282" s="305"/>
      <c r="J282" s="305"/>
      <c r="K282" s="305"/>
      <c r="L282" s="305"/>
      <c r="M282" s="305"/>
      <c r="N282" s="305"/>
      <c r="O282" s="305"/>
      <c r="P282" s="305"/>
      <c r="Q282" s="305"/>
      <c r="R282" s="305"/>
      <c r="S282" s="305"/>
      <c r="T282" s="305"/>
      <c r="U282" s="305"/>
      <c r="V282" s="305"/>
      <c r="W282" s="305"/>
      <c r="X282" s="305"/>
      <c r="Y282" s="305"/>
      <c r="Z282" s="305"/>
      <c r="AA282" s="305"/>
      <c r="AB282" s="305"/>
      <c r="AC282" s="305"/>
      <c r="AD282" s="305"/>
      <c r="AE282" s="305"/>
      <c r="AF282" s="305"/>
      <c r="AG282" s="305"/>
      <c r="AH282" s="305"/>
      <c r="AI282" s="305"/>
      <c r="AJ282" s="305"/>
      <c r="AK282" s="305"/>
      <c r="AL282" s="305"/>
      <c r="AM282" s="305"/>
      <c r="AN282" s="305"/>
      <c r="AO282" s="305"/>
      <c r="AP282" s="305"/>
      <c r="AQ282" s="305"/>
      <c r="AR282" s="305"/>
      <c r="AS282" s="305"/>
      <c r="AT282" s="305"/>
      <c r="AU282" s="305"/>
      <c r="AV282" s="305"/>
      <c r="AW282" s="305"/>
      <c r="AX282" s="305"/>
      <c r="AY282" s="305"/>
      <c r="AZ282" s="305"/>
      <c r="BA282" s="305"/>
      <c r="BB282" s="306"/>
      <c r="BC282" s="292" t="s">
        <v>55</v>
      </c>
      <c r="BD282" s="297"/>
      <c r="BE282" s="297"/>
      <c r="BF282" s="297"/>
      <c r="BG282" s="297"/>
      <c r="BH282" s="297"/>
      <c r="BI282" s="297"/>
      <c r="BJ282" s="298"/>
      <c r="BK282" s="336">
        <v>0</v>
      </c>
      <c r="BL282" s="297"/>
      <c r="BM282" s="297"/>
      <c r="BN282" s="297"/>
      <c r="BO282" s="297"/>
      <c r="BP282" s="297"/>
      <c r="BQ282" s="297"/>
      <c r="BR282" s="297"/>
      <c r="BS282" s="297"/>
      <c r="BT282" s="297"/>
      <c r="BU282" s="297"/>
      <c r="BV282" s="298"/>
      <c r="BW282" s="295"/>
      <c r="BX282" s="297"/>
      <c r="BY282" s="297"/>
      <c r="BZ282" s="297"/>
      <c r="CA282" s="297"/>
      <c r="CB282" s="297"/>
      <c r="CC282" s="297"/>
      <c r="CD282" s="297"/>
      <c r="CE282" s="298"/>
      <c r="CF282" s="295"/>
      <c r="CG282" s="297"/>
      <c r="CH282" s="297"/>
      <c r="CI282" s="297"/>
      <c r="CJ282" s="297"/>
      <c r="CK282" s="297"/>
      <c r="CL282" s="297"/>
      <c r="CM282" s="297"/>
      <c r="CN282" s="297"/>
      <c r="CO282" s="297"/>
      <c r="CP282" s="297"/>
      <c r="CQ282" s="297"/>
      <c r="CR282" s="298"/>
      <c r="CS282" s="295"/>
      <c r="CT282" s="297"/>
      <c r="CU282" s="297"/>
      <c r="CV282" s="297"/>
      <c r="CW282" s="297"/>
      <c r="CX282" s="297"/>
      <c r="CY282" s="297"/>
      <c r="CZ282" s="297"/>
      <c r="DA282" s="297"/>
      <c r="DB282" s="297"/>
      <c r="DC282" s="297"/>
      <c r="DD282" s="297"/>
      <c r="DE282" s="297"/>
      <c r="DF282" s="297"/>
      <c r="DG282" s="297"/>
      <c r="DH282" s="297"/>
      <c r="DI282" s="297"/>
      <c r="DJ282" s="298"/>
      <c r="DK282" s="295"/>
      <c r="DL282" s="297"/>
      <c r="DM282" s="297"/>
      <c r="DN282" s="297"/>
      <c r="DO282" s="297"/>
      <c r="DP282" s="297"/>
      <c r="DQ282" s="297"/>
      <c r="DR282" s="297"/>
      <c r="DS282" s="297"/>
      <c r="DT282" s="297"/>
      <c r="DU282" s="297"/>
      <c r="DV282" s="298"/>
      <c r="DW282" s="335">
        <v>0</v>
      </c>
      <c r="DX282" s="297"/>
      <c r="DY282" s="297"/>
      <c r="DZ282" s="297"/>
      <c r="EA282" s="297"/>
      <c r="EB282" s="297"/>
      <c r="EC282" s="297"/>
      <c r="ED282" s="297"/>
      <c r="EE282" s="298"/>
    </row>
    <row r="283" spans="1:135" ht="18" customHeight="1" x14ac:dyDescent="0.2">
      <c r="A283" s="340" t="s">
        <v>6</v>
      </c>
      <c r="B283" s="290"/>
      <c r="C283" s="290"/>
      <c r="D283" s="290"/>
      <c r="E283" s="290"/>
      <c r="F283" s="290"/>
      <c r="G283" s="290"/>
      <c r="H283" s="290"/>
      <c r="I283" s="290"/>
      <c r="J283" s="290"/>
      <c r="K283" s="290"/>
      <c r="L283" s="290"/>
      <c r="M283" s="290"/>
      <c r="N283" s="290"/>
      <c r="O283" s="290"/>
      <c r="P283" s="290"/>
      <c r="Q283" s="290"/>
      <c r="R283" s="290"/>
      <c r="S283" s="290"/>
      <c r="T283" s="290"/>
      <c r="U283" s="290"/>
      <c r="V283" s="290"/>
      <c r="W283" s="290"/>
      <c r="X283" s="290"/>
      <c r="Y283" s="290"/>
      <c r="Z283" s="290"/>
      <c r="AA283" s="290"/>
      <c r="AB283" s="290"/>
      <c r="AC283" s="290"/>
      <c r="AD283" s="290"/>
      <c r="AE283" s="290"/>
      <c r="AF283" s="290"/>
      <c r="AG283" s="290"/>
      <c r="AH283" s="290"/>
      <c r="AI283" s="290"/>
      <c r="AJ283" s="290"/>
      <c r="AK283" s="290"/>
      <c r="AL283" s="290"/>
      <c r="AM283" s="290"/>
      <c r="AN283" s="290"/>
      <c r="AO283" s="290"/>
      <c r="AP283" s="290"/>
      <c r="AQ283" s="290"/>
      <c r="AR283" s="290"/>
      <c r="AS283" s="290"/>
      <c r="AT283" s="290"/>
      <c r="AU283" s="290"/>
      <c r="AV283" s="290"/>
      <c r="AW283" s="290"/>
      <c r="AX283" s="290"/>
      <c r="AY283" s="290"/>
      <c r="AZ283" s="290"/>
      <c r="BA283" s="290"/>
      <c r="BB283" s="290"/>
      <c r="BC283" s="290"/>
      <c r="BD283" s="290"/>
      <c r="BE283" s="290"/>
      <c r="BF283" s="290"/>
      <c r="BG283" s="290"/>
      <c r="BH283" s="290"/>
      <c r="BI283" s="290"/>
      <c r="BJ283" s="290"/>
      <c r="BK283" s="290"/>
      <c r="BL283" s="290"/>
      <c r="BM283" s="290"/>
      <c r="BN283" s="290"/>
      <c r="BO283" s="290"/>
      <c r="BP283" s="290"/>
      <c r="BQ283" s="290"/>
      <c r="BR283" s="290"/>
      <c r="BS283" s="290"/>
      <c r="BT283" s="290"/>
      <c r="BU283" s="290"/>
      <c r="BV283" s="290"/>
      <c r="BW283" s="290"/>
      <c r="BX283" s="290"/>
      <c r="BY283" s="290"/>
      <c r="BZ283" s="290"/>
      <c r="CA283" s="290"/>
      <c r="CB283" s="290"/>
      <c r="CC283" s="290"/>
      <c r="CD283" s="290"/>
      <c r="CE283" s="290"/>
      <c r="CF283" s="290"/>
      <c r="CG283" s="290"/>
      <c r="CH283" s="290"/>
      <c r="CI283" s="290"/>
      <c r="CJ283" s="290"/>
      <c r="CK283" s="290"/>
      <c r="CL283" s="290"/>
      <c r="CM283" s="290"/>
      <c r="CN283" s="290"/>
      <c r="CO283" s="290"/>
      <c r="CP283" s="290"/>
      <c r="CQ283" s="290"/>
      <c r="CR283" s="290"/>
      <c r="CS283" s="290"/>
      <c r="CT283" s="290"/>
      <c r="CU283" s="290"/>
      <c r="CV283" s="290"/>
      <c r="CW283" s="290"/>
      <c r="CX283" s="290"/>
      <c r="CY283" s="290"/>
      <c r="CZ283" s="290"/>
      <c r="DA283" s="290"/>
      <c r="DB283" s="290"/>
      <c r="DC283" s="290"/>
      <c r="DD283" s="290"/>
      <c r="DE283" s="290"/>
      <c r="DF283" s="290"/>
      <c r="DG283" s="290"/>
      <c r="DH283" s="290"/>
      <c r="DI283" s="290"/>
      <c r="DJ283" s="290"/>
      <c r="DK283" s="290"/>
      <c r="DL283" s="290"/>
      <c r="DM283" s="290"/>
      <c r="DN283" s="290"/>
      <c r="DO283" s="290"/>
      <c r="DP283" s="290"/>
      <c r="DQ283" s="290"/>
      <c r="DR283" s="290"/>
      <c r="DS283" s="290"/>
      <c r="DT283" s="290"/>
      <c r="DU283" s="290"/>
      <c r="DV283" s="290"/>
      <c r="DW283" s="341" t="s">
        <v>167</v>
      </c>
      <c r="DX283" s="342"/>
      <c r="DY283" s="342"/>
      <c r="DZ283" s="342"/>
      <c r="EA283" s="342"/>
      <c r="EB283" s="342"/>
      <c r="EC283" s="342"/>
      <c r="ED283" s="342"/>
      <c r="EE283" s="343"/>
    </row>
    <row r="284" spans="1:135" ht="36" customHeight="1" x14ac:dyDescent="0.2">
      <c r="A284" s="344" t="s">
        <v>132</v>
      </c>
      <c r="B284" s="297"/>
      <c r="C284" s="297"/>
      <c r="D284" s="297"/>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c r="BI284" s="297"/>
      <c r="BJ284" s="297"/>
      <c r="BK284" s="297"/>
      <c r="BL284" s="297"/>
      <c r="BM284" s="297"/>
      <c r="BN284" s="297"/>
      <c r="BO284" s="297"/>
      <c r="BP284" s="297"/>
      <c r="BQ284" s="297"/>
      <c r="BR284" s="297"/>
      <c r="BS284" s="297"/>
      <c r="BT284" s="297"/>
      <c r="BU284" s="297"/>
      <c r="BV284" s="297"/>
      <c r="BW284" s="297"/>
      <c r="BX284" s="297"/>
      <c r="BY284" s="297"/>
      <c r="BZ284" s="297"/>
      <c r="CA284" s="297"/>
      <c r="CB284" s="297"/>
      <c r="CC284" s="297"/>
      <c r="CD284" s="297"/>
      <c r="CE284" s="297"/>
      <c r="CF284" s="297"/>
      <c r="CG284" s="297"/>
      <c r="CH284" s="297"/>
      <c r="CI284" s="297"/>
      <c r="CJ284" s="297"/>
      <c r="CK284" s="297"/>
      <c r="CL284" s="297"/>
      <c r="CM284" s="297"/>
      <c r="CN284" s="297"/>
      <c r="CO284" s="297"/>
      <c r="CP284" s="297"/>
      <c r="CQ284" s="297"/>
      <c r="CR284" s="297"/>
      <c r="CS284" s="297"/>
      <c r="CT284" s="297"/>
      <c r="CU284" s="297"/>
      <c r="CV284" s="297"/>
      <c r="CW284" s="297"/>
      <c r="CX284" s="297"/>
      <c r="CY284" s="297"/>
      <c r="CZ284" s="297"/>
      <c r="DA284" s="297"/>
      <c r="DB284" s="297"/>
      <c r="DC284" s="297"/>
      <c r="DD284" s="297"/>
      <c r="DE284" s="297"/>
      <c r="DF284" s="297"/>
      <c r="DG284" s="297"/>
      <c r="DH284" s="297"/>
      <c r="DI284" s="297"/>
      <c r="DJ284" s="297"/>
      <c r="DK284" s="297"/>
      <c r="DL284" s="297"/>
      <c r="DM284" s="297"/>
      <c r="DN284" s="297"/>
      <c r="DO284" s="297"/>
      <c r="DP284" s="297"/>
      <c r="DQ284" s="297"/>
      <c r="DR284" s="297"/>
      <c r="DS284" s="297"/>
      <c r="DT284" s="297"/>
      <c r="DU284" s="297"/>
      <c r="DV284" s="298"/>
      <c r="DW284" s="345">
        <v>43300000</v>
      </c>
      <c r="DX284" s="297"/>
      <c r="DY284" s="297"/>
      <c r="DZ284" s="297"/>
      <c r="EA284" s="297"/>
      <c r="EB284" s="297"/>
      <c r="EC284" s="297"/>
      <c r="ED284" s="297"/>
      <c r="EE284" s="298"/>
    </row>
    <row r="285" spans="1:135" ht="25.5" customHeight="1" x14ac:dyDescent="0.2">
      <c r="A285" s="346" t="s">
        <v>85</v>
      </c>
      <c r="B285" s="297"/>
      <c r="C285" s="297"/>
      <c r="D285" s="297"/>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8"/>
      <c r="BC285" s="347" t="s">
        <v>6</v>
      </c>
      <c r="BD285" s="312"/>
      <c r="BE285" s="312"/>
      <c r="BF285" s="312"/>
      <c r="BG285" s="312"/>
      <c r="BH285" s="312"/>
      <c r="BI285" s="312"/>
      <c r="BJ285" s="313"/>
      <c r="BK285" s="316">
        <v>2021</v>
      </c>
      <c r="BL285" s="312"/>
      <c r="BM285" s="312"/>
      <c r="BN285" s="312"/>
      <c r="BO285" s="312"/>
      <c r="BP285" s="312"/>
      <c r="BQ285" s="312"/>
      <c r="BR285" s="312"/>
      <c r="BS285" s="312"/>
      <c r="BT285" s="312"/>
      <c r="BU285" s="312"/>
      <c r="BV285" s="313"/>
      <c r="BW285" s="316">
        <v>2022</v>
      </c>
      <c r="BX285" s="312"/>
      <c r="BY285" s="312"/>
      <c r="BZ285" s="312"/>
      <c r="CA285" s="312"/>
      <c r="CB285" s="312"/>
      <c r="CC285" s="312"/>
      <c r="CD285" s="312"/>
      <c r="CE285" s="313"/>
      <c r="CF285" s="316">
        <v>2023</v>
      </c>
      <c r="CG285" s="312"/>
      <c r="CH285" s="312"/>
      <c r="CI285" s="312"/>
      <c r="CJ285" s="312"/>
      <c r="CK285" s="312"/>
      <c r="CL285" s="312"/>
      <c r="CM285" s="312"/>
      <c r="CN285" s="312"/>
      <c r="CO285" s="312"/>
      <c r="CP285" s="312"/>
      <c r="CQ285" s="312"/>
      <c r="CR285" s="313"/>
      <c r="CS285" s="316">
        <v>2024</v>
      </c>
      <c r="CT285" s="312"/>
      <c r="CU285" s="312"/>
      <c r="CV285" s="312"/>
      <c r="CW285" s="312"/>
      <c r="CX285" s="312"/>
      <c r="CY285" s="312"/>
      <c r="CZ285" s="312"/>
      <c r="DA285" s="312"/>
      <c r="DB285" s="312"/>
      <c r="DC285" s="312"/>
      <c r="DD285" s="312"/>
      <c r="DE285" s="312"/>
      <c r="DF285" s="312"/>
      <c r="DG285" s="312"/>
      <c r="DH285" s="312"/>
      <c r="DI285" s="312"/>
      <c r="DJ285" s="313"/>
      <c r="DK285" s="316">
        <v>2025</v>
      </c>
      <c r="DL285" s="312"/>
      <c r="DM285" s="312"/>
      <c r="DN285" s="312"/>
      <c r="DO285" s="312"/>
      <c r="DP285" s="312"/>
      <c r="DQ285" s="312"/>
      <c r="DR285" s="312"/>
      <c r="DS285" s="312"/>
      <c r="DT285" s="312"/>
      <c r="DU285" s="312"/>
      <c r="DV285" s="313"/>
      <c r="DW285" s="339" t="s">
        <v>168</v>
      </c>
      <c r="DX285" s="297"/>
      <c r="DY285" s="297"/>
      <c r="DZ285" s="297"/>
      <c r="EA285" s="297"/>
      <c r="EB285" s="297"/>
      <c r="EC285" s="297"/>
      <c r="ED285" s="297"/>
      <c r="EE285" s="298"/>
    </row>
    <row r="286" spans="1:135" x14ac:dyDescent="0.2">
      <c r="A286" s="299" t="s">
        <v>133</v>
      </c>
      <c r="B286" s="300"/>
      <c r="C286" s="300"/>
      <c r="D286" s="300"/>
      <c r="E286" s="300"/>
      <c r="F286" s="300"/>
      <c r="G286" s="300"/>
      <c r="H286" s="300"/>
      <c r="I286" s="300"/>
      <c r="J286" s="300"/>
      <c r="K286" s="300"/>
      <c r="L286" s="300"/>
      <c r="M286" s="300"/>
      <c r="N286" s="300"/>
      <c r="O286" s="300"/>
      <c r="P286" s="300"/>
      <c r="Q286" s="300"/>
      <c r="R286" s="300"/>
      <c r="S286" s="300"/>
      <c r="T286" s="300"/>
      <c r="U286" s="300"/>
      <c r="V286" s="300"/>
      <c r="W286" s="300"/>
      <c r="X286" s="300"/>
      <c r="Y286" s="300"/>
      <c r="Z286" s="300"/>
      <c r="AA286" s="300"/>
      <c r="AB286" s="300"/>
      <c r="AC286" s="300"/>
      <c r="AD286" s="300"/>
      <c r="AE286" s="300"/>
      <c r="AF286" s="300"/>
      <c r="AG286" s="300"/>
      <c r="AH286" s="300"/>
      <c r="AI286" s="300"/>
      <c r="AJ286" s="300"/>
      <c r="AK286" s="300"/>
      <c r="AL286" s="300"/>
      <c r="AM286" s="300"/>
      <c r="AN286" s="300"/>
      <c r="AO286" s="300"/>
      <c r="AP286" s="300"/>
      <c r="AQ286" s="300"/>
      <c r="AR286" s="300"/>
      <c r="AS286" s="300"/>
      <c r="AT286" s="300"/>
      <c r="AU286" s="300"/>
      <c r="AV286" s="300"/>
      <c r="AW286" s="300"/>
      <c r="AX286" s="300"/>
      <c r="AY286" s="300"/>
      <c r="AZ286" s="300"/>
      <c r="BA286" s="300"/>
      <c r="BB286" s="301"/>
      <c r="BC286" s="310" t="s">
        <v>53</v>
      </c>
      <c r="BD286" s="297"/>
      <c r="BE286" s="297"/>
      <c r="BF286" s="297"/>
      <c r="BG286" s="297"/>
      <c r="BH286" s="297"/>
      <c r="BI286" s="297"/>
      <c r="BJ286" s="298"/>
      <c r="BK286" s="333">
        <v>581750</v>
      </c>
      <c r="BL286" s="297"/>
      <c r="BM286" s="297"/>
      <c r="BN286" s="297"/>
      <c r="BO286" s="297"/>
      <c r="BP286" s="297"/>
      <c r="BQ286" s="297"/>
      <c r="BR286" s="297"/>
      <c r="BS286" s="297"/>
      <c r="BT286" s="297"/>
      <c r="BU286" s="297"/>
      <c r="BV286" s="298"/>
      <c r="BW286" s="333">
        <v>2050750</v>
      </c>
      <c r="BX286" s="297"/>
      <c r="BY286" s="297"/>
      <c r="BZ286" s="297"/>
      <c r="CA286" s="297"/>
      <c r="CB286" s="297"/>
      <c r="CC286" s="297"/>
      <c r="CD286" s="297"/>
      <c r="CE286" s="298"/>
      <c r="CF286" s="333">
        <v>1547000</v>
      </c>
      <c r="CG286" s="297"/>
      <c r="CH286" s="297"/>
      <c r="CI286" s="297"/>
      <c r="CJ286" s="297"/>
      <c r="CK286" s="297"/>
      <c r="CL286" s="297"/>
      <c r="CM286" s="297"/>
      <c r="CN286" s="297"/>
      <c r="CO286" s="297"/>
      <c r="CP286" s="297"/>
      <c r="CQ286" s="297"/>
      <c r="CR286" s="298"/>
      <c r="CS286" s="333">
        <v>1547000</v>
      </c>
      <c r="CT286" s="297"/>
      <c r="CU286" s="297"/>
      <c r="CV286" s="297"/>
      <c r="CW286" s="297"/>
      <c r="CX286" s="297"/>
      <c r="CY286" s="297"/>
      <c r="CZ286" s="297"/>
      <c r="DA286" s="297"/>
      <c r="DB286" s="297"/>
      <c r="DC286" s="297"/>
      <c r="DD286" s="297"/>
      <c r="DE286" s="297"/>
      <c r="DF286" s="297"/>
      <c r="DG286" s="297"/>
      <c r="DH286" s="297"/>
      <c r="DI286" s="297"/>
      <c r="DJ286" s="298"/>
      <c r="DK286" s="333">
        <v>773500</v>
      </c>
      <c r="DL286" s="297"/>
      <c r="DM286" s="297"/>
      <c r="DN286" s="297"/>
      <c r="DO286" s="297"/>
      <c r="DP286" s="297"/>
      <c r="DQ286" s="297"/>
      <c r="DR286" s="297"/>
      <c r="DS286" s="297"/>
      <c r="DT286" s="297"/>
      <c r="DU286" s="297"/>
      <c r="DV286" s="298"/>
      <c r="DW286" s="334">
        <v>6500000</v>
      </c>
      <c r="DX286" s="297"/>
      <c r="DY286" s="297"/>
      <c r="DZ286" s="297"/>
      <c r="EA286" s="297"/>
      <c r="EB286" s="297"/>
      <c r="EC286" s="297"/>
      <c r="ED286" s="297"/>
      <c r="EE286" s="298"/>
    </row>
    <row r="287" spans="1:135" x14ac:dyDescent="0.2">
      <c r="A287" s="302"/>
      <c r="B287" s="290"/>
      <c r="C287" s="290"/>
      <c r="D287" s="290"/>
      <c r="E287" s="290"/>
      <c r="F287" s="290"/>
      <c r="G287" s="290"/>
      <c r="H287" s="290"/>
      <c r="I287" s="290"/>
      <c r="J287" s="290"/>
      <c r="K287" s="290"/>
      <c r="L287" s="290"/>
      <c r="M287" s="290"/>
      <c r="N287" s="290"/>
      <c r="O287" s="290"/>
      <c r="P287" s="290"/>
      <c r="Q287" s="290"/>
      <c r="R287" s="290"/>
      <c r="S287" s="290"/>
      <c r="T287" s="290"/>
      <c r="U287" s="290"/>
      <c r="V287" s="290"/>
      <c r="W287" s="290"/>
      <c r="X287" s="290"/>
      <c r="Y287" s="290"/>
      <c r="Z287" s="290"/>
      <c r="AA287" s="290"/>
      <c r="AB287" s="290"/>
      <c r="AC287" s="290"/>
      <c r="AD287" s="290"/>
      <c r="AE287" s="290"/>
      <c r="AF287" s="290"/>
      <c r="AG287" s="290"/>
      <c r="AH287" s="290"/>
      <c r="AI287" s="290"/>
      <c r="AJ287" s="290"/>
      <c r="AK287" s="290"/>
      <c r="AL287" s="290"/>
      <c r="AM287" s="290"/>
      <c r="AN287" s="290"/>
      <c r="AO287" s="290"/>
      <c r="AP287" s="290"/>
      <c r="AQ287" s="290"/>
      <c r="AR287" s="290"/>
      <c r="AS287" s="290"/>
      <c r="AT287" s="290"/>
      <c r="AU287" s="290"/>
      <c r="AV287" s="290"/>
      <c r="AW287" s="290"/>
      <c r="AX287" s="290"/>
      <c r="AY287" s="290"/>
      <c r="AZ287" s="290"/>
      <c r="BA287" s="290"/>
      <c r="BB287" s="303"/>
      <c r="BC287" s="308" t="s">
        <v>54</v>
      </c>
      <c r="BD287" s="297"/>
      <c r="BE287" s="297"/>
      <c r="BF287" s="297"/>
      <c r="BG287" s="297"/>
      <c r="BH287" s="297"/>
      <c r="BI287" s="297"/>
      <c r="BJ287" s="298"/>
      <c r="BK287" s="337">
        <v>581750</v>
      </c>
      <c r="BL287" s="297"/>
      <c r="BM287" s="297"/>
      <c r="BN287" s="297"/>
      <c r="BO287" s="297"/>
      <c r="BP287" s="297"/>
      <c r="BQ287" s="297"/>
      <c r="BR287" s="297"/>
      <c r="BS287" s="297"/>
      <c r="BT287" s="297"/>
      <c r="BU287" s="297"/>
      <c r="BV287" s="298"/>
      <c r="BW287" s="337">
        <v>2050750</v>
      </c>
      <c r="BX287" s="297"/>
      <c r="BY287" s="297"/>
      <c r="BZ287" s="297"/>
      <c r="CA287" s="297"/>
      <c r="CB287" s="297"/>
      <c r="CC287" s="297"/>
      <c r="CD287" s="297"/>
      <c r="CE287" s="298"/>
      <c r="CF287" s="337">
        <v>1547000</v>
      </c>
      <c r="CG287" s="297"/>
      <c r="CH287" s="297"/>
      <c r="CI287" s="297"/>
      <c r="CJ287" s="297"/>
      <c r="CK287" s="297"/>
      <c r="CL287" s="297"/>
      <c r="CM287" s="297"/>
      <c r="CN287" s="297"/>
      <c r="CO287" s="297"/>
      <c r="CP287" s="297"/>
      <c r="CQ287" s="297"/>
      <c r="CR287" s="298"/>
      <c r="CS287" s="337">
        <v>1547000</v>
      </c>
      <c r="CT287" s="297"/>
      <c r="CU287" s="297"/>
      <c r="CV287" s="297"/>
      <c r="CW287" s="297"/>
      <c r="CX287" s="297"/>
      <c r="CY287" s="297"/>
      <c r="CZ287" s="297"/>
      <c r="DA287" s="297"/>
      <c r="DB287" s="297"/>
      <c r="DC287" s="297"/>
      <c r="DD287" s="297"/>
      <c r="DE287" s="297"/>
      <c r="DF287" s="297"/>
      <c r="DG287" s="297"/>
      <c r="DH287" s="297"/>
      <c r="DI287" s="297"/>
      <c r="DJ287" s="298"/>
      <c r="DK287" s="337">
        <v>773500</v>
      </c>
      <c r="DL287" s="297"/>
      <c r="DM287" s="297"/>
      <c r="DN287" s="297"/>
      <c r="DO287" s="297"/>
      <c r="DP287" s="297"/>
      <c r="DQ287" s="297"/>
      <c r="DR287" s="297"/>
      <c r="DS287" s="297"/>
      <c r="DT287" s="297"/>
      <c r="DU287" s="297"/>
      <c r="DV287" s="298"/>
      <c r="DW287" s="338">
        <v>6500000</v>
      </c>
      <c r="DX287" s="297"/>
      <c r="DY287" s="297"/>
      <c r="DZ287" s="297"/>
      <c r="EA287" s="297"/>
      <c r="EB287" s="297"/>
      <c r="EC287" s="297"/>
      <c r="ED287" s="297"/>
      <c r="EE287" s="298"/>
    </row>
    <row r="288" spans="1:135" x14ac:dyDescent="0.2">
      <c r="A288" s="304"/>
      <c r="B288" s="305"/>
      <c r="C288" s="305"/>
      <c r="D288" s="305"/>
      <c r="E288" s="305"/>
      <c r="F288" s="305"/>
      <c r="G288" s="305"/>
      <c r="H288" s="305"/>
      <c r="I288" s="305"/>
      <c r="J288" s="305"/>
      <c r="K288" s="305"/>
      <c r="L288" s="305"/>
      <c r="M288" s="305"/>
      <c r="N288" s="305"/>
      <c r="O288" s="305"/>
      <c r="P288" s="305"/>
      <c r="Q288" s="305"/>
      <c r="R288" s="305"/>
      <c r="S288" s="305"/>
      <c r="T288" s="305"/>
      <c r="U288" s="305"/>
      <c r="V288" s="305"/>
      <c r="W288" s="305"/>
      <c r="X288" s="305"/>
      <c r="Y288" s="305"/>
      <c r="Z288" s="305"/>
      <c r="AA288" s="305"/>
      <c r="AB288" s="305"/>
      <c r="AC288" s="305"/>
      <c r="AD288" s="305"/>
      <c r="AE288" s="305"/>
      <c r="AF288" s="305"/>
      <c r="AG288" s="305"/>
      <c r="AH288" s="305"/>
      <c r="AI288" s="305"/>
      <c r="AJ288" s="305"/>
      <c r="AK288" s="305"/>
      <c r="AL288" s="305"/>
      <c r="AM288" s="305"/>
      <c r="AN288" s="305"/>
      <c r="AO288" s="305"/>
      <c r="AP288" s="305"/>
      <c r="AQ288" s="305"/>
      <c r="AR288" s="305"/>
      <c r="AS288" s="305"/>
      <c r="AT288" s="305"/>
      <c r="AU288" s="305"/>
      <c r="AV288" s="305"/>
      <c r="AW288" s="305"/>
      <c r="AX288" s="305"/>
      <c r="AY288" s="305"/>
      <c r="AZ288" s="305"/>
      <c r="BA288" s="305"/>
      <c r="BB288" s="306"/>
      <c r="BC288" s="292" t="s">
        <v>55</v>
      </c>
      <c r="BD288" s="297"/>
      <c r="BE288" s="297"/>
      <c r="BF288" s="297"/>
      <c r="BG288" s="297"/>
      <c r="BH288" s="297"/>
      <c r="BI288" s="297"/>
      <c r="BJ288" s="298"/>
      <c r="BK288" s="336">
        <v>0</v>
      </c>
      <c r="BL288" s="297"/>
      <c r="BM288" s="297"/>
      <c r="BN288" s="297"/>
      <c r="BO288" s="297"/>
      <c r="BP288" s="297"/>
      <c r="BQ288" s="297"/>
      <c r="BR288" s="297"/>
      <c r="BS288" s="297"/>
      <c r="BT288" s="297"/>
      <c r="BU288" s="297"/>
      <c r="BV288" s="298"/>
      <c r="BW288" s="295"/>
      <c r="BX288" s="297"/>
      <c r="BY288" s="297"/>
      <c r="BZ288" s="297"/>
      <c r="CA288" s="297"/>
      <c r="CB288" s="297"/>
      <c r="CC288" s="297"/>
      <c r="CD288" s="297"/>
      <c r="CE288" s="298"/>
      <c r="CF288" s="295"/>
      <c r="CG288" s="297"/>
      <c r="CH288" s="297"/>
      <c r="CI288" s="297"/>
      <c r="CJ288" s="297"/>
      <c r="CK288" s="297"/>
      <c r="CL288" s="297"/>
      <c r="CM288" s="297"/>
      <c r="CN288" s="297"/>
      <c r="CO288" s="297"/>
      <c r="CP288" s="297"/>
      <c r="CQ288" s="297"/>
      <c r="CR288" s="298"/>
      <c r="CS288" s="295"/>
      <c r="CT288" s="297"/>
      <c r="CU288" s="297"/>
      <c r="CV288" s="297"/>
      <c r="CW288" s="297"/>
      <c r="CX288" s="297"/>
      <c r="CY288" s="297"/>
      <c r="CZ288" s="297"/>
      <c r="DA288" s="297"/>
      <c r="DB288" s="297"/>
      <c r="DC288" s="297"/>
      <c r="DD288" s="297"/>
      <c r="DE288" s="297"/>
      <c r="DF288" s="297"/>
      <c r="DG288" s="297"/>
      <c r="DH288" s="297"/>
      <c r="DI288" s="297"/>
      <c r="DJ288" s="298"/>
      <c r="DK288" s="295"/>
      <c r="DL288" s="297"/>
      <c r="DM288" s="297"/>
      <c r="DN288" s="297"/>
      <c r="DO288" s="297"/>
      <c r="DP288" s="297"/>
      <c r="DQ288" s="297"/>
      <c r="DR288" s="297"/>
      <c r="DS288" s="297"/>
      <c r="DT288" s="297"/>
      <c r="DU288" s="297"/>
      <c r="DV288" s="298"/>
      <c r="DW288" s="335">
        <v>0</v>
      </c>
      <c r="DX288" s="297"/>
      <c r="DY288" s="297"/>
      <c r="DZ288" s="297"/>
      <c r="EA288" s="297"/>
      <c r="EB288" s="297"/>
      <c r="EC288" s="297"/>
      <c r="ED288" s="297"/>
      <c r="EE288" s="298"/>
    </row>
    <row r="289" spans="1:135" x14ac:dyDescent="0.2">
      <c r="A289" s="299" t="s">
        <v>137</v>
      </c>
      <c r="B289" s="300"/>
      <c r="C289" s="300"/>
      <c r="D289" s="300"/>
      <c r="E289" s="300"/>
      <c r="F289" s="300"/>
      <c r="G289" s="300"/>
      <c r="H289" s="300"/>
      <c r="I289" s="300"/>
      <c r="J289" s="300"/>
      <c r="K289" s="300"/>
      <c r="L289" s="300"/>
      <c r="M289" s="300"/>
      <c r="N289" s="300"/>
      <c r="O289" s="300"/>
      <c r="P289" s="300"/>
      <c r="Q289" s="300"/>
      <c r="R289" s="300"/>
      <c r="S289" s="300"/>
      <c r="T289" s="300"/>
      <c r="U289" s="300"/>
      <c r="V289" s="300"/>
      <c r="W289" s="300"/>
      <c r="X289" s="300"/>
      <c r="Y289" s="300"/>
      <c r="Z289" s="300"/>
      <c r="AA289" s="300"/>
      <c r="AB289" s="300"/>
      <c r="AC289" s="300"/>
      <c r="AD289" s="300"/>
      <c r="AE289" s="300"/>
      <c r="AF289" s="300"/>
      <c r="AG289" s="300"/>
      <c r="AH289" s="300"/>
      <c r="AI289" s="300"/>
      <c r="AJ289" s="300"/>
      <c r="AK289" s="300"/>
      <c r="AL289" s="300"/>
      <c r="AM289" s="300"/>
      <c r="AN289" s="300"/>
      <c r="AO289" s="300"/>
      <c r="AP289" s="300"/>
      <c r="AQ289" s="300"/>
      <c r="AR289" s="300"/>
      <c r="AS289" s="300"/>
      <c r="AT289" s="300"/>
      <c r="AU289" s="300"/>
      <c r="AV289" s="300"/>
      <c r="AW289" s="300"/>
      <c r="AX289" s="300"/>
      <c r="AY289" s="300"/>
      <c r="AZ289" s="300"/>
      <c r="BA289" s="300"/>
      <c r="BB289" s="301"/>
      <c r="BC289" s="310" t="s">
        <v>53</v>
      </c>
      <c r="BD289" s="297"/>
      <c r="BE289" s="297"/>
      <c r="BF289" s="297"/>
      <c r="BG289" s="297"/>
      <c r="BH289" s="297"/>
      <c r="BI289" s="297"/>
      <c r="BJ289" s="298"/>
      <c r="BK289" s="333">
        <v>525000</v>
      </c>
      <c r="BL289" s="297"/>
      <c r="BM289" s="297"/>
      <c r="BN289" s="297"/>
      <c r="BO289" s="297"/>
      <c r="BP289" s="297"/>
      <c r="BQ289" s="297"/>
      <c r="BR289" s="297"/>
      <c r="BS289" s="297"/>
      <c r="BT289" s="297"/>
      <c r="BU289" s="297"/>
      <c r="BV289" s="298"/>
      <c r="BW289" s="333">
        <v>1750000</v>
      </c>
      <c r="BX289" s="297"/>
      <c r="BY289" s="297"/>
      <c r="BZ289" s="297"/>
      <c r="CA289" s="297"/>
      <c r="CB289" s="297"/>
      <c r="CC289" s="297"/>
      <c r="CD289" s="297"/>
      <c r="CE289" s="298"/>
      <c r="CF289" s="333">
        <v>6440000</v>
      </c>
      <c r="CG289" s="297"/>
      <c r="CH289" s="297"/>
      <c r="CI289" s="297"/>
      <c r="CJ289" s="297"/>
      <c r="CK289" s="297"/>
      <c r="CL289" s="297"/>
      <c r="CM289" s="297"/>
      <c r="CN289" s="297"/>
      <c r="CO289" s="297"/>
      <c r="CP289" s="297"/>
      <c r="CQ289" s="297"/>
      <c r="CR289" s="298"/>
      <c r="CS289" s="333">
        <v>6090000</v>
      </c>
      <c r="CT289" s="297"/>
      <c r="CU289" s="297"/>
      <c r="CV289" s="297"/>
      <c r="CW289" s="297"/>
      <c r="CX289" s="297"/>
      <c r="CY289" s="297"/>
      <c r="CZ289" s="297"/>
      <c r="DA289" s="297"/>
      <c r="DB289" s="297"/>
      <c r="DC289" s="297"/>
      <c r="DD289" s="297"/>
      <c r="DE289" s="297"/>
      <c r="DF289" s="297"/>
      <c r="DG289" s="297"/>
      <c r="DH289" s="297"/>
      <c r="DI289" s="297"/>
      <c r="DJ289" s="298"/>
      <c r="DK289" s="333">
        <v>2695000</v>
      </c>
      <c r="DL289" s="297"/>
      <c r="DM289" s="297"/>
      <c r="DN289" s="297"/>
      <c r="DO289" s="297"/>
      <c r="DP289" s="297"/>
      <c r="DQ289" s="297"/>
      <c r="DR289" s="297"/>
      <c r="DS289" s="297"/>
      <c r="DT289" s="297"/>
      <c r="DU289" s="297"/>
      <c r="DV289" s="298"/>
      <c r="DW289" s="334">
        <v>17500000</v>
      </c>
      <c r="DX289" s="297"/>
      <c r="DY289" s="297"/>
      <c r="DZ289" s="297"/>
      <c r="EA289" s="297"/>
      <c r="EB289" s="297"/>
      <c r="EC289" s="297"/>
      <c r="ED289" s="297"/>
      <c r="EE289" s="298"/>
    </row>
    <row r="290" spans="1:135" x14ac:dyDescent="0.2">
      <c r="A290" s="302"/>
      <c r="B290" s="290"/>
      <c r="C290" s="290"/>
      <c r="D290" s="290"/>
      <c r="E290" s="290"/>
      <c r="F290" s="290"/>
      <c r="G290" s="290"/>
      <c r="H290" s="290"/>
      <c r="I290" s="290"/>
      <c r="J290" s="290"/>
      <c r="K290" s="290"/>
      <c r="L290" s="290"/>
      <c r="M290" s="290"/>
      <c r="N290" s="290"/>
      <c r="O290" s="290"/>
      <c r="P290" s="290"/>
      <c r="Q290" s="290"/>
      <c r="R290" s="290"/>
      <c r="S290" s="290"/>
      <c r="T290" s="290"/>
      <c r="U290" s="290"/>
      <c r="V290" s="290"/>
      <c r="W290" s="290"/>
      <c r="X290" s="290"/>
      <c r="Y290" s="290"/>
      <c r="Z290" s="290"/>
      <c r="AA290" s="290"/>
      <c r="AB290" s="290"/>
      <c r="AC290" s="290"/>
      <c r="AD290" s="290"/>
      <c r="AE290" s="290"/>
      <c r="AF290" s="290"/>
      <c r="AG290" s="290"/>
      <c r="AH290" s="290"/>
      <c r="AI290" s="290"/>
      <c r="AJ290" s="290"/>
      <c r="AK290" s="290"/>
      <c r="AL290" s="290"/>
      <c r="AM290" s="290"/>
      <c r="AN290" s="290"/>
      <c r="AO290" s="290"/>
      <c r="AP290" s="290"/>
      <c r="AQ290" s="290"/>
      <c r="AR290" s="290"/>
      <c r="AS290" s="290"/>
      <c r="AT290" s="290"/>
      <c r="AU290" s="290"/>
      <c r="AV290" s="290"/>
      <c r="AW290" s="290"/>
      <c r="AX290" s="290"/>
      <c r="AY290" s="290"/>
      <c r="AZ290" s="290"/>
      <c r="BA290" s="290"/>
      <c r="BB290" s="303"/>
      <c r="BC290" s="308" t="s">
        <v>54</v>
      </c>
      <c r="BD290" s="297"/>
      <c r="BE290" s="297"/>
      <c r="BF290" s="297"/>
      <c r="BG290" s="297"/>
      <c r="BH290" s="297"/>
      <c r="BI290" s="297"/>
      <c r="BJ290" s="298"/>
      <c r="BK290" s="337">
        <v>525000</v>
      </c>
      <c r="BL290" s="297"/>
      <c r="BM290" s="297"/>
      <c r="BN290" s="297"/>
      <c r="BO290" s="297"/>
      <c r="BP290" s="297"/>
      <c r="BQ290" s="297"/>
      <c r="BR290" s="297"/>
      <c r="BS290" s="297"/>
      <c r="BT290" s="297"/>
      <c r="BU290" s="297"/>
      <c r="BV290" s="298"/>
      <c r="BW290" s="337">
        <v>1750000</v>
      </c>
      <c r="BX290" s="297"/>
      <c r="BY290" s="297"/>
      <c r="BZ290" s="297"/>
      <c r="CA290" s="297"/>
      <c r="CB290" s="297"/>
      <c r="CC290" s="297"/>
      <c r="CD290" s="297"/>
      <c r="CE290" s="298"/>
      <c r="CF290" s="337">
        <v>6440000</v>
      </c>
      <c r="CG290" s="297"/>
      <c r="CH290" s="297"/>
      <c r="CI290" s="297"/>
      <c r="CJ290" s="297"/>
      <c r="CK290" s="297"/>
      <c r="CL290" s="297"/>
      <c r="CM290" s="297"/>
      <c r="CN290" s="297"/>
      <c r="CO290" s="297"/>
      <c r="CP290" s="297"/>
      <c r="CQ290" s="297"/>
      <c r="CR290" s="298"/>
      <c r="CS290" s="337">
        <v>6090000</v>
      </c>
      <c r="CT290" s="297"/>
      <c r="CU290" s="297"/>
      <c r="CV290" s="297"/>
      <c r="CW290" s="297"/>
      <c r="CX290" s="297"/>
      <c r="CY290" s="297"/>
      <c r="CZ290" s="297"/>
      <c r="DA290" s="297"/>
      <c r="DB290" s="297"/>
      <c r="DC290" s="297"/>
      <c r="DD290" s="297"/>
      <c r="DE290" s="297"/>
      <c r="DF290" s="297"/>
      <c r="DG290" s="297"/>
      <c r="DH290" s="297"/>
      <c r="DI290" s="297"/>
      <c r="DJ290" s="298"/>
      <c r="DK290" s="337">
        <v>2695000</v>
      </c>
      <c r="DL290" s="297"/>
      <c r="DM290" s="297"/>
      <c r="DN290" s="297"/>
      <c r="DO290" s="297"/>
      <c r="DP290" s="297"/>
      <c r="DQ290" s="297"/>
      <c r="DR290" s="297"/>
      <c r="DS290" s="297"/>
      <c r="DT290" s="297"/>
      <c r="DU290" s="297"/>
      <c r="DV290" s="298"/>
      <c r="DW290" s="338">
        <v>17500000</v>
      </c>
      <c r="DX290" s="297"/>
      <c r="DY290" s="297"/>
      <c r="DZ290" s="297"/>
      <c r="EA290" s="297"/>
      <c r="EB290" s="297"/>
      <c r="EC290" s="297"/>
      <c r="ED290" s="297"/>
      <c r="EE290" s="298"/>
    </row>
    <row r="291" spans="1:135" x14ac:dyDescent="0.2">
      <c r="A291" s="304"/>
      <c r="B291" s="305"/>
      <c r="C291" s="305"/>
      <c r="D291" s="305"/>
      <c r="E291" s="305"/>
      <c r="F291" s="305"/>
      <c r="G291" s="305"/>
      <c r="H291" s="305"/>
      <c r="I291" s="305"/>
      <c r="J291" s="305"/>
      <c r="K291" s="305"/>
      <c r="L291" s="305"/>
      <c r="M291" s="305"/>
      <c r="N291" s="305"/>
      <c r="O291" s="305"/>
      <c r="P291" s="305"/>
      <c r="Q291" s="305"/>
      <c r="R291" s="305"/>
      <c r="S291" s="305"/>
      <c r="T291" s="305"/>
      <c r="U291" s="305"/>
      <c r="V291" s="305"/>
      <c r="W291" s="305"/>
      <c r="X291" s="305"/>
      <c r="Y291" s="305"/>
      <c r="Z291" s="305"/>
      <c r="AA291" s="305"/>
      <c r="AB291" s="305"/>
      <c r="AC291" s="305"/>
      <c r="AD291" s="305"/>
      <c r="AE291" s="305"/>
      <c r="AF291" s="305"/>
      <c r="AG291" s="305"/>
      <c r="AH291" s="305"/>
      <c r="AI291" s="305"/>
      <c r="AJ291" s="305"/>
      <c r="AK291" s="305"/>
      <c r="AL291" s="305"/>
      <c r="AM291" s="305"/>
      <c r="AN291" s="305"/>
      <c r="AO291" s="305"/>
      <c r="AP291" s="305"/>
      <c r="AQ291" s="305"/>
      <c r="AR291" s="305"/>
      <c r="AS291" s="305"/>
      <c r="AT291" s="305"/>
      <c r="AU291" s="305"/>
      <c r="AV291" s="305"/>
      <c r="AW291" s="305"/>
      <c r="AX291" s="305"/>
      <c r="AY291" s="305"/>
      <c r="AZ291" s="305"/>
      <c r="BA291" s="305"/>
      <c r="BB291" s="306"/>
      <c r="BC291" s="292" t="s">
        <v>55</v>
      </c>
      <c r="BD291" s="297"/>
      <c r="BE291" s="297"/>
      <c r="BF291" s="297"/>
      <c r="BG291" s="297"/>
      <c r="BH291" s="297"/>
      <c r="BI291" s="297"/>
      <c r="BJ291" s="298"/>
      <c r="BK291" s="336">
        <v>0</v>
      </c>
      <c r="BL291" s="297"/>
      <c r="BM291" s="297"/>
      <c r="BN291" s="297"/>
      <c r="BO291" s="297"/>
      <c r="BP291" s="297"/>
      <c r="BQ291" s="297"/>
      <c r="BR291" s="297"/>
      <c r="BS291" s="297"/>
      <c r="BT291" s="297"/>
      <c r="BU291" s="297"/>
      <c r="BV291" s="298"/>
      <c r="BW291" s="295"/>
      <c r="BX291" s="297"/>
      <c r="BY291" s="297"/>
      <c r="BZ291" s="297"/>
      <c r="CA291" s="297"/>
      <c r="CB291" s="297"/>
      <c r="CC291" s="297"/>
      <c r="CD291" s="297"/>
      <c r="CE291" s="298"/>
      <c r="CF291" s="295"/>
      <c r="CG291" s="297"/>
      <c r="CH291" s="297"/>
      <c r="CI291" s="297"/>
      <c r="CJ291" s="297"/>
      <c r="CK291" s="297"/>
      <c r="CL291" s="297"/>
      <c r="CM291" s="297"/>
      <c r="CN291" s="297"/>
      <c r="CO291" s="297"/>
      <c r="CP291" s="297"/>
      <c r="CQ291" s="297"/>
      <c r="CR291" s="298"/>
      <c r="CS291" s="295"/>
      <c r="CT291" s="297"/>
      <c r="CU291" s="297"/>
      <c r="CV291" s="297"/>
      <c r="CW291" s="297"/>
      <c r="CX291" s="297"/>
      <c r="CY291" s="297"/>
      <c r="CZ291" s="297"/>
      <c r="DA291" s="297"/>
      <c r="DB291" s="297"/>
      <c r="DC291" s="297"/>
      <c r="DD291" s="297"/>
      <c r="DE291" s="297"/>
      <c r="DF291" s="297"/>
      <c r="DG291" s="297"/>
      <c r="DH291" s="297"/>
      <c r="DI291" s="297"/>
      <c r="DJ291" s="298"/>
      <c r="DK291" s="295"/>
      <c r="DL291" s="297"/>
      <c r="DM291" s="297"/>
      <c r="DN291" s="297"/>
      <c r="DO291" s="297"/>
      <c r="DP291" s="297"/>
      <c r="DQ291" s="297"/>
      <c r="DR291" s="297"/>
      <c r="DS291" s="297"/>
      <c r="DT291" s="297"/>
      <c r="DU291" s="297"/>
      <c r="DV291" s="298"/>
      <c r="DW291" s="335">
        <v>0</v>
      </c>
      <c r="DX291" s="297"/>
      <c r="DY291" s="297"/>
      <c r="DZ291" s="297"/>
      <c r="EA291" s="297"/>
      <c r="EB291" s="297"/>
      <c r="EC291" s="297"/>
      <c r="ED291" s="297"/>
      <c r="EE291" s="298"/>
    </row>
    <row r="292" spans="1:135" x14ac:dyDescent="0.2">
      <c r="A292" s="299" t="s">
        <v>141</v>
      </c>
      <c r="B292" s="300"/>
      <c r="C292" s="300"/>
      <c r="D292" s="300"/>
      <c r="E292" s="300"/>
      <c r="F292" s="300"/>
      <c r="G292" s="300"/>
      <c r="H292" s="300"/>
      <c r="I292" s="300"/>
      <c r="J292" s="300"/>
      <c r="K292" s="300"/>
      <c r="L292" s="300"/>
      <c r="M292" s="300"/>
      <c r="N292" s="300"/>
      <c r="O292" s="300"/>
      <c r="P292" s="300"/>
      <c r="Q292" s="300"/>
      <c r="R292" s="300"/>
      <c r="S292" s="300"/>
      <c r="T292" s="300"/>
      <c r="U292" s="300"/>
      <c r="V292" s="300"/>
      <c r="W292" s="300"/>
      <c r="X292" s="300"/>
      <c r="Y292" s="300"/>
      <c r="Z292" s="300"/>
      <c r="AA292" s="300"/>
      <c r="AB292" s="300"/>
      <c r="AC292" s="300"/>
      <c r="AD292" s="300"/>
      <c r="AE292" s="300"/>
      <c r="AF292" s="300"/>
      <c r="AG292" s="300"/>
      <c r="AH292" s="300"/>
      <c r="AI292" s="300"/>
      <c r="AJ292" s="300"/>
      <c r="AK292" s="300"/>
      <c r="AL292" s="300"/>
      <c r="AM292" s="300"/>
      <c r="AN292" s="300"/>
      <c r="AO292" s="300"/>
      <c r="AP292" s="300"/>
      <c r="AQ292" s="300"/>
      <c r="AR292" s="300"/>
      <c r="AS292" s="300"/>
      <c r="AT292" s="300"/>
      <c r="AU292" s="300"/>
      <c r="AV292" s="300"/>
      <c r="AW292" s="300"/>
      <c r="AX292" s="300"/>
      <c r="AY292" s="300"/>
      <c r="AZ292" s="300"/>
      <c r="BA292" s="300"/>
      <c r="BB292" s="301"/>
      <c r="BC292" s="310" t="s">
        <v>53</v>
      </c>
      <c r="BD292" s="297"/>
      <c r="BE292" s="297"/>
      <c r="BF292" s="297"/>
      <c r="BG292" s="297"/>
      <c r="BH292" s="297"/>
      <c r="BI292" s="297"/>
      <c r="BJ292" s="298"/>
      <c r="BK292" s="333">
        <v>0</v>
      </c>
      <c r="BL292" s="297"/>
      <c r="BM292" s="297"/>
      <c r="BN292" s="297"/>
      <c r="BO292" s="297"/>
      <c r="BP292" s="297"/>
      <c r="BQ292" s="297"/>
      <c r="BR292" s="297"/>
      <c r="BS292" s="297"/>
      <c r="BT292" s="297"/>
      <c r="BU292" s="297"/>
      <c r="BV292" s="298"/>
      <c r="BW292" s="333">
        <v>0</v>
      </c>
      <c r="BX292" s="297"/>
      <c r="BY292" s="297"/>
      <c r="BZ292" s="297"/>
      <c r="CA292" s="297"/>
      <c r="CB292" s="297"/>
      <c r="CC292" s="297"/>
      <c r="CD292" s="297"/>
      <c r="CE292" s="298"/>
      <c r="CF292" s="333">
        <v>862500</v>
      </c>
      <c r="CG292" s="297"/>
      <c r="CH292" s="297"/>
      <c r="CI292" s="297"/>
      <c r="CJ292" s="297"/>
      <c r="CK292" s="297"/>
      <c r="CL292" s="297"/>
      <c r="CM292" s="297"/>
      <c r="CN292" s="297"/>
      <c r="CO292" s="297"/>
      <c r="CP292" s="297"/>
      <c r="CQ292" s="297"/>
      <c r="CR292" s="298"/>
      <c r="CS292" s="333">
        <v>1425000</v>
      </c>
      <c r="CT292" s="297"/>
      <c r="CU292" s="297"/>
      <c r="CV292" s="297"/>
      <c r="CW292" s="297"/>
      <c r="CX292" s="297"/>
      <c r="CY292" s="297"/>
      <c r="CZ292" s="297"/>
      <c r="DA292" s="297"/>
      <c r="DB292" s="297"/>
      <c r="DC292" s="297"/>
      <c r="DD292" s="297"/>
      <c r="DE292" s="297"/>
      <c r="DF292" s="297"/>
      <c r="DG292" s="297"/>
      <c r="DH292" s="297"/>
      <c r="DI292" s="297"/>
      <c r="DJ292" s="298"/>
      <c r="DK292" s="333">
        <v>712500</v>
      </c>
      <c r="DL292" s="297"/>
      <c r="DM292" s="297"/>
      <c r="DN292" s="297"/>
      <c r="DO292" s="297"/>
      <c r="DP292" s="297"/>
      <c r="DQ292" s="297"/>
      <c r="DR292" s="297"/>
      <c r="DS292" s="297"/>
      <c r="DT292" s="297"/>
      <c r="DU292" s="297"/>
      <c r="DV292" s="298"/>
      <c r="DW292" s="334">
        <v>3000000</v>
      </c>
      <c r="DX292" s="297"/>
      <c r="DY292" s="297"/>
      <c r="DZ292" s="297"/>
      <c r="EA292" s="297"/>
      <c r="EB292" s="297"/>
      <c r="EC292" s="297"/>
      <c r="ED292" s="297"/>
      <c r="EE292" s="298"/>
    </row>
    <row r="293" spans="1:135" x14ac:dyDescent="0.2">
      <c r="A293" s="302"/>
      <c r="B293" s="290"/>
      <c r="C293" s="290"/>
      <c r="D293" s="290"/>
      <c r="E293" s="290"/>
      <c r="F293" s="290"/>
      <c r="G293" s="290"/>
      <c r="H293" s="290"/>
      <c r="I293" s="290"/>
      <c r="J293" s="290"/>
      <c r="K293" s="290"/>
      <c r="L293" s="290"/>
      <c r="M293" s="290"/>
      <c r="N293" s="290"/>
      <c r="O293" s="290"/>
      <c r="P293" s="290"/>
      <c r="Q293" s="290"/>
      <c r="R293" s="290"/>
      <c r="S293" s="290"/>
      <c r="T293" s="290"/>
      <c r="U293" s="290"/>
      <c r="V293" s="290"/>
      <c r="W293" s="290"/>
      <c r="X293" s="290"/>
      <c r="Y293" s="290"/>
      <c r="Z293" s="290"/>
      <c r="AA293" s="290"/>
      <c r="AB293" s="290"/>
      <c r="AC293" s="290"/>
      <c r="AD293" s="290"/>
      <c r="AE293" s="290"/>
      <c r="AF293" s="290"/>
      <c r="AG293" s="290"/>
      <c r="AH293" s="290"/>
      <c r="AI293" s="290"/>
      <c r="AJ293" s="290"/>
      <c r="AK293" s="290"/>
      <c r="AL293" s="290"/>
      <c r="AM293" s="290"/>
      <c r="AN293" s="290"/>
      <c r="AO293" s="290"/>
      <c r="AP293" s="290"/>
      <c r="AQ293" s="290"/>
      <c r="AR293" s="290"/>
      <c r="AS293" s="290"/>
      <c r="AT293" s="290"/>
      <c r="AU293" s="290"/>
      <c r="AV293" s="290"/>
      <c r="AW293" s="290"/>
      <c r="AX293" s="290"/>
      <c r="AY293" s="290"/>
      <c r="AZ293" s="290"/>
      <c r="BA293" s="290"/>
      <c r="BB293" s="303"/>
      <c r="BC293" s="308" t="s">
        <v>54</v>
      </c>
      <c r="BD293" s="297"/>
      <c r="BE293" s="297"/>
      <c r="BF293" s="297"/>
      <c r="BG293" s="297"/>
      <c r="BH293" s="297"/>
      <c r="BI293" s="297"/>
      <c r="BJ293" s="298"/>
      <c r="BK293" s="337">
        <v>0</v>
      </c>
      <c r="BL293" s="297"/>
      <c r="BM293" s="297"/>
      <c r="BN293" s="297"/>
      <c r="BO293" s="297"/>
      <c r="BP293" s="297"/>
      <c r="BQ293" s="297"/>
      <c r="BR293" s="297"/>
      <c r="BS293" s="297"/>
      <c r="BT293" s="297"/>
      <c r="BU293" s="297"/>
      <c r="BV293" s="298"/>
      <c r="BW293" s="337">
        <v>0</v>
      </c>
      <c r="BX293" s="297"/>
      <c r="BY293" s="297"/>
      <c r="BZ293" s="297"/>
      <c r="CA293" s="297"/>
      <c r="CB293" s="297"/>
      <c r="CC293" s="297"/>
      <c r="CD293" s="297"/>
      <c r="CE293" s="298"/>
      <c r="CF293" s="337">
        <v>862500</v>
      </c>
      <c r="CG293" s="297"/>
      <c r="CH293" s="297"/>
      <c r="CI293" s="297"/>
      <c r="CJ293" s="297"/>
      <c r="CK293" s="297"/>
      <c r="CL293" s="297"/>
      <c r="CM293" s="297"/>
      <c r="CN293" s="297"/>
      <c r="CO293" s="297"/>
      <c r="CP293" s="297"/>
      <c r="CQ293" s="297"/>
      <c r="CR293" s="298"/>
      <c r="CS293" s="337">
        <v>1425000</v>
      </c>
      <c r="CT293" s="297"/>
      <c r="CU293" s="297"/>
      <c r="CV293" s="297"/>
      <c r="CW293" s="297"/>
      <c r="CX293" s="297"/>
      <c r="CY293" s="297"/>
      <c r="CZ293" s="297"/>
      <c r="DA293" s="297"/>
      <c r="DB293" s="297"/>
      <c r="DC293" s="297"/>
      <c r="DD293" s="297"/>
      <c r="DE293" s="297"/>
      <c r="DF293" s="297"/>
      <c r="DG293" s="297"/>
      <c r="DH293" s="297"/>
      <c r="DI293" s="297"/>
      <c r="DJ293" s="298"/>
      <c r="DK293" s="337">
        <v>712500</v>
      </c>
      <c r="DL293" s="297"/>
      <c r="DM293" s="297"/>
      <c r="DN293" s="297"/>
      <c r="DO293" s="297"/>
      <c r="DP293" s="297"/>
      <c r="DQ293" s="297"/>
      <c r="DR293" s="297"/>
      <c r="DS293" s="297"/>
      <c r="DT293" s="297"/>
      <c r="DU293" s="297"/>
      <c r="DV293" s="298"/>
      <c r="DW293" s="338">
        <v>3000000</v>
      </c>
      <c r="DX293" s="297"/>
      <c r="DY293" s="297"/>
      <c r="DZ293" s="297"/>
      <c r="EA293" s="297"/>
      <c r="EB293" s="297"/>
      <c r="EC293" s="297"/>
      <c r="ED293" s="297"/>
      <c r="EE293" s="298"/>
    </row>
    <row r="294" spans="1:135" x14ac:dyDescent="0.2">
      <c r="A294" s="304"/>
      <c r="B294" s="305"/>
      <c r="C294" s="305"/>
      <c r="D294" s="305"/>
      <c r="E294" s="305"/>
      <c r="F294" s="305"/>
      <c r="G294" s="305"/>
      <c r="H294" s="305"/>
      <c r="I294" s="305"/>
      <c r="J294" s="305"/>
      <c r="K294" s="305"/>
      <c r="L294" s="305"/>
      <c r="M294" s="305"/>
      <c r="N294" s="305"/>
      <c r="O294" s="305"/>
      <c r="P294" s="305"/>
      <c r="Q294" s="305"/>
      <c r="R294" s="305"/>
      <c r="S294" s="305"/>
      <c r="T294" s="305"/>
      <c r="U294" s="305"/>
      <c r="V294" s="305"/>
      <c r="W294" s="305"/>
      <c r="X294" s="305"/>
      <c r="Y294" s="305"/>
      <c r="Z294" s="305"/>
      <c r="AA294" s="305"/>
      <c r="AB294" s="305"/>
      <c r="AC294" s="305"/>
      <c r="AD294" s="305"/>
      <c r="AE294" s="305"/>
      <c r="AF294" s="305"/>
      <c r="AG294" s="305"/>
      <c r="AH294" s="305"/>
      <c r="AI294" s="305"/>
      <c r="AJ294" s="305"/>
      <c r="AK294" s="305"/>
      <c r="AL294" s="305"/>
      <c r="AM294" s="305"/>
      <c r="AN294" s="305"/>
      <c r="AO294" s="305"/>
      <c r="AP294" s="305"/>
      <c r="AQ294" s="305"/>
      <c r="AR294" s="305"/>
      <c r="AS294" s="305"/>
      <c r="AT294" s="305"/>
      <c r="AU294" s="305"/>
      <c r="AV294" s="305"/>
      <c r="AW294" s="305"/>
      <c r="AX294" s="305"/>
      <c r="AY294" s="305"/>
      <c r="AZ294" s="305"/>
      <c r="BA294" s="305"/>
      <c r="BB294" s="306"/>
      <c r="BC294" s="292" t="s">
        <v>55</v>
      </c>
      <c r="BD294" s="297"/>
      <c r="BE294" s="297"/>
      <c r="BF294" s="297"/>
      <c r="BG294" s="297"/>
      <c r="BH294" s="297"/>
      <c r="BI294" s="297"/>
      <c r="BJ294" s="298"/>
      <c r="BK294" s="336">
        <v>0</v>
      </c>
      <c r="BL294" s="297"/>
      <c r="BM294" s="297"/>
      <c r="BN294" s="297"/>
      <c r="BO294" s="297"/>
      <c r="BP294" s="297"/>
      <c r="BQ294" s="297"/>
      <c r="BR294" s="297"/>
      <c r="BS294" s="297"/>
      <c r="BT294" s="297"/>
      <c r="BU294" s="297"/>
      <c r="BV294" s="298"/>
      <c r="BW294" s="295"/>
      <c r="BX294" s="297"/>
      <c r="BY294" s="297"/>
      <c r="BZ294" s="297"/>
      <c r="CA294" s="297"/>
      <c r="CB294" s="297"/>
      <c r="CC294" s="297"/>
      <c r="CD294" s="297"/>
      <c r="CE294" s="298"/>
      <c r="CF294" s="295"/>
      <c r="CG294" s="297"/>
      <c r="CH294" s="297"/>
      <c r="CI294" s="297"/>
      <c r="CJ294" s="297"/>
      <c r="CK294" s="297"/>
      <c r="CL294" s="297"/>
      <c r="CM294" s="297"/>
      <c r="CN294" s="297"/>
      <c r="CO294" s="297"/>
      <c r="CP294" s="297"/>
      <c r="CQ294" s="297"/>
      <c r="CR294" s="298"/>
      <c r="CS294" s="295"/>
      <c r="CT294" s="297"/>
      <c r="CU294" s="297"/>
      <c r="CV294" s="297"/>
      <c r="CW294" s="297"/>
      <c r="CX294" s="297"/>
      <c r="CY294" s="297"/>
      <c r="CZ294" s="297"/>
      <c r="DA294" s="297"/>
      <c r="DB294" s="297"/>
      <c r="DC294" s="297"/>
      <c r="DD294" s="297"/>
      <c r="DE294" s="297"/>
      <c r="DF294" s="297"/>
      <c r="DG294" s="297"/>
      <c r="DH294" s="297"/>
      <c r="DI294" s="297"/>
      <c r="DJ294" s="298"/>
      <c r="DK294" s="295"/>
      <c r="DL294" s="297"/>
      <c r="DM294" s="297"/>
      <c r="DN294" s="297"/>
      <c r="DO294" s="297"/>
      <c r="DP294" s="297"/>
      <c r="DQ294" s="297"/>
      <c r="DR294" s="297"/>
      <c r="DS294" s="297"/>
      <c r="DT294" s="297"/>
      <c r="DU294" s="297"/>
      <c r="DV294" s="298"/>
      <c r="DW294" s="335">
        <v>0</v>
      </c>
      <c r="DX294" s="297"/>
      <c r="DY294" s="297"/>
      <c r="DZ294" s="297"/>
      <c r="EA294" s="297"/>
      <c r="EB294" s="297"/>
      <c r="EC294" s="297"/>
      <c r="ED294" s="297"/>
      <c r="EE294" s="298"/>
    </row>
    <row r="295" spans="1:135" x14ac:dyDescent="0.2">
      <c r="A295" s="299" t="s">
        <v>142</v>
      </c>
      <c r="B295" s="300"/>
      <c r="C295" s="300"/>
      <c r="D295" s="300"/>
      <c r="E295" s="300"/>
      <c r="F295" s="300"/>
      <c r="G295" s="300"/>
      <c r="H295" s="300"/>
      <c r="I295" s="300"/>
      <c r="J295" s="300"/>
      <c r="K295" s="300"/>
      <c r="L295" s="300"/>
      <c r="M295" s="300"/>
      <c r="N295" s="300"/>
      <c r="O295" s="300"/>
      <c r="P295" s="300"/>
      <c r="Q295" s="300"/>
      <c r="R295" s="300"/>
      <c r="S295" s="300"/>
      <c r="T295" s="300"/>
      <c r="U295" s="300"/>
      <c r="V295" s="300"/>
      <c r="W295" s="300"/>
      <c r="X295" s="300"/>
      <c r="Y295" s="300"/>
      <c r="Z295" s="300"/>
      <c r="AA295" s="300"/>
      <c r="AB295" s="300"/>
      <c r="AC295" s="300"/>
      <c r="AD295" s="300"/>
      <c r="AE295" s="300"/>
      <c r="AF295" s="300"/>
      <c r="AG295" s="300"/>
      <c r="AH295" s="300"/>
      <c r="AI295" s="300"/>
      <c r="AJ295" s="300"/>
      <c r="AK295" s="300"/>
      <c r="AL295" s="300"/>
      <c r="AM295" s="300"/>
      <c r="AN295" s="300"/>
      <c r="AO295" s="300"/>
      <c r="AP295" s="300"/>
      <c r="AQ295" s="300"/>
      <c r="AR295" s="300"/>
      <c r="AS295" s="300"/>
      <c r="AT295" s="300"/>
      <c r="AU295" s="300"/>
      <c r="AV295" s="300"/>
      <c r="AW295" s="300"/>
      <c r="AX295" s="300"/>
      <c r="AY295" s="300"/>
      <c r="AZ295" s="300"/>
      <c r="BA295" s="300"/>
      <c r="BB295" s="301"/>
      <c r="BC295" s="310" t="s">
        <v>53</v>
      </c>
      <c r="BD295" s="297"/>
      <c r="BE295" s="297"/>
      <c r="BF295" s="297"/>
      <c r="BG295" s="297"/>
      <c r="BH295" s="297"/>
      <c r="BI295" s="297"/>
      <c r="BJ295" s="298"/>
      <c r="BK295" s="333">
        <v>45000</v>
      </c>
      <c r="BL295" s="297"/>
      <c r="BM295" s="297"/>
      <c r="BN295" s="297"/>
      <c r="BO295" s="297"/>
      <c r="BP295" s="297"/>
      <c r="BQ295" s="297"/>
      <c r="BR295" s="297"/>
      <c r="BS295" s="297"/>
      <c r="BT295" s="297"/>
      <c r="BU295" s="297"/>
      <c r="BV295" s="298"/>
      <c r="BW295" s="333">
        <v>1545000</v>
      </c>
      <c r="BX295" s="297"/>
      <c r="BY295" s="297"/>
      <c r="BZ295" s="297"/>
      <c r="CA295" s="297"/>
      <c r="CB295" s="297"/>
      <c r="CC295" s="297"/>
      <c r="CD295" s="297"/>
      <c r="CE295" s="298"/>
      <c r="CF295" s="333">
        <v>1410000</v>
      </c>
      <c r="CG295" s="297"/>
      <c r="CH295" s="297"/>
      <c r="CI295" s="297"/>
      <c r="CJ295" s="297"/>
      <c r="CK295" s="297"/>
      <c r="CL295" s="297"/>
      <c r="CM295" s="297"/>
      <c r="CN295" s="297"/>
      <c r="CO295" s="297"/>
      <c r="CP295" s="297"/>
      <c r="CQ295" s="297"/>
      <c r="CR295" s="298"/>
      <c r="CS295" s="333">
        <v>0</v>
      </c>
      <c r="CT295" s="297"/>
      <c r="CU295" s="297"/>
      <c r="CV295" s="297"/>
      <c r="CW295" s="297"/>
      <c r="CX295" s="297"/>
      <c r="CY295" s="297"/>
      <c r="CZ295" s="297"/>
      <c r="DA295" s="297"/>
      <c r="DB295" s="297"/>
      <c r="DC295" s="297"/>
      <c r="DD295" s="297"/>
      <c r="DE295" s="297"/>
      <c r="DF295" s="297"/>
      <c r="DG295" s="297"/>
      <c r="DH295" s="297"/>
      <c r="DI295" s="297"/>
      <c r="DJ295" s="298"/>
      <c r="DK295" s="333">
        <v>0</v>
      </c>
      <c r="DL295" s="297"/>
      <c r="DM295" s="297"/>
      <c r="DN295" s="297"/>
      <c r="DO295" s="297"/>
      <c r="DP295" s="297"/>
      <c r="DQ295" s="297"/>
      <c r="DR295" s="297"/>
      <c r="DS295" s="297"/>
      <c r="DT295" s="297"/>
      <c r="DU295" s="297"/>
      <c r="DV295" s="298"/>
      <c r="DW295" s="334">
        <v>3000000</v>
      </c>
      <c r="DX295" s="297"/>
      <c r="DY295" s="297"/>
      <c r="DZ295" s="297"/>
      <c r="EA295" s="297"/>
      <c r="EB295" s="297"/>
      <c r="EC295" s="297"/>
      <c r="ED295" s="297"/>
      <c r="EE295" s="298"/>
    </row>
    <row r="296" spans="1:135" x14ac:dyDescent="0.2">
      <c r="A296" s="302"/>
      <c r="B296" s="290"/>
      <c r="C296" s="290"/>
      <c r="D296" s="290"/>
      <c r="E296" s="290"/>
      <c r="F296" s="290"/>
      <c r="G296" s="290"/>
      <c r="H296" s="290"/>
      <c r="I296" s="290"/>
      <c r="J296" s="290"/>
      <c r="K296" s="290"/>
      <c r="L296" s="290"/>
      <c r="M296" s="290"/>
      <c r="N296" s="290"/>
      <c r="O296" s="290"/>
      <c r="P296" s="290"/>
      <c r="Q296" s="290"/>
      <c r="R296" s="290"/>
      <c r="S296" s="290"/>
      <c r="T296" s="290"/>
      <c r="U296" s="290"/>
      <c r="V296" s="290"/>
      <c r="W296" s="290"/>
      <c r="X296" s="290"/>
      <c r="Y296" s="290"/>
      <c r="Z296" s="290"/>
      <c r="AA296" s="290"/>
      <c r="AB296" s="290"/>
      <c r="AC296" s="290"/>
      <c r="AD296" s="290"/>
      <c r="AE296" s="290"/>
      <c r="AF296" s="290"/>
      <c r="AG296" s="290"/>
      <c r="AH296" s="290"/>
      <c r="AI296" s="290"/>
      <c r="AJ296" s="290"/>
      <c r="AK296" s="290"/>
      <c r="AL296" s="290"/>
      <c r="AM296" s="290"/>
      <c r="AN296" s="290"/>
      <c r="AO296" s="290"/>
      <c r="AP296" s="290"/>
      <c r="AQ296" s="290"/>
      <c r="AR296" s="290"/>
      <c r="AS296" s="290"/>
      <c r="AT296" s="290"/>
      <c r="AU296" s="290"/>
      <c r="AV296" s="290"/>
      <c r="AW296" s="290"/>
      <c r="AX296" s="290"/>
      <c r="AY296" s="290"/>
      <c r="AZ296" s="290"/>
      <c r="BA296" s="290"/>
      <c r="BB296" s="303"/>
      <c r="BC296" s="308" t="s">
        <v>54</v>
      </c>
      <c r="BD296" s="297"/>
      <c r="BE296" s="297"/>
      <c r="BF296" s="297"/>
      <c r="BG296" s="297"/>
      <c r="BH296" s="297"/>
      <c r="BI296" s="297"/>
      <c r="BJ296" s="298"/>
      <c r="BK296" s="337">
        <v>45000</v>
      </c>
      <c r="BL296" s="297"/>
      <c r="BM296" s="297"/>
      <c r="BN296" s="297"/>
      <c r="BO296" s="297"/>
      <c r="BP296" s="297"/>
      <c r="BQ296" s="297"/>
      <c r="BR296" s="297"/>
      <c r="BS296" s="297"/>
      <c r="BT296" s="297"/>
      <c r="BU296" s="297"/>
      <c r="BV296" s="298"/>
      <c r="BW296" s="337">
        <v>1545000</v>
      </c>
      <c r="BX296" s="297"/>
      <c r="BY296" s="297"/>
      <c r="BZ296" s="297"/>
      <c r="CA296" s="297"/>
      <c r="CB296" s="297"/>
      <c r="CC296" s="297"/>
      <c r="CD296" s="297"/>
      <c r="CE296" s="298"/>
      <c r="CF296" s="337">
        <v>1410000</v>
      </c>
      <c r="CG296" s="297"/>
      <c r="CH296" s="297"/>
      <c r="CI296" s="297"/>
      <c r="CJ296" s="297"/>
      <c r="CK296" s="297"/>
      <c r="CL296" s="297"/>
      <c r="CM296" s="297"/>
      <c r="CN296" s="297"/>
      <c r="CO296" s="297"/>
      <c r="CP296" s="297"/>
      <c r="CQ296" s="297"/>
      <c r="CR296" s="298"/>
      <c r="CS296" s="337">
        <v>0</v>
      </c>
      <c r="CT296" s="297"/>
      <c r="CU296" s="297"/>
      <c r="CV296" s="297"/>
      <c r="CW296" s="297"/>
      <c r="CX296" s="297"/>
      <c r="CY296" s="297"/>
      <c r="CZ296" s="297"/>
      <c r="DA296" s="297"/>
      <c r="DB296" s="297"/>
      <c r="DC296" s="297"/>
      <c r="DD296" s="297"/>
      <c r="DE296" s="297"/>
      <c r="DF296" s="297"/>
      <c r="DG296" s="297"/>
      <c r="DH296" s="297"/>
      <c r="DI296" s="297"/>
      <c r="DJ296" s="298"/>
      <c r="DK296" s="337">
        <v>0</v>
      </c>
      <c r="DL296" s="297"/>
      <c r="DM296" s="297"/>
      <c r="DN296" s="297"/>
      <c r="DO296" s="297"/>
      <c r="DP296" s="297"/>
      <c r="DQ296" s="297"/>
      <c r="DR296" s="297"/>
      <c r="DS296" s="297"/>
      <c r="DT296" s="297"/>
      <c r="DU296" s="297"/>
      <c r="DV296" s="298"/>
      <c r="DW296" s="338">
        <v>3000000</v>
      </c>
      <c r="DX296" s="297"/>
      <c r="DY296" s="297"/>
      <c r="DZ296" s="297"/>
      <c r="EA296" s="297"/>
      <c r="EB296" s="297"/>
      <c r="EC296" s="297"/>
      <c r="ED296" s="297"/>
      <c r="EE296" s="298"/>
    </row>
    <row r="297" spans="1:135" x14ac:dyDescent="0.2">
      <c r="A297" s="304"/>
      <c r="B297" s="305"/>
      <c r="C297" s="305"/>
      <c r="D297" s="305"/>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6"/>
      <c r="BC297" s="292" t="s">
        <v>55</v>
      </c>
      <c r="BD297" s="297"/>
      <c r="BE297" s="297"/>
      <c r="BF297" s="297"/>
      <c r="BG297" s="297"/>
      <c r="BH297" s="297"/>
      <c r="BI297" s="297"/>
      <c r="BJ297" s="298"/>
      <c r="BK297" s="336">
        <v>0</v>
      </c>
      <c r="BL297" s="297"/>
      <c r="BM297" s="297"/>
      <c r="BN297" s="297"/>
      <c r="BO297" s="297"/>
      <c r="BP297" s="297"/>
      <c r="BQ297" s="297"/>
      <c r="BR297" s="297"/>
      <c r="BS297" s="297"/>
      <c r="BT297" s="297"/>
      <c r="BU297" s="297"/>
      <c r="BV297" s="298"/>
      <c r="BW297" s="295"/>
      <c r="BX297" s="297"/>
      <c r="BY297" s="297"/>
      <c r="BZ297" s="297"/>
      <c r="CA297" s="297"/>
      <c r="CB297" s="297"/>
      <c r="CC297" s="297"/>
      <c r="CD297" s="297"/>
      <c r="CE297" s="298"/>
      <c r="CF297" s="295"/>
      <c r="CG297" s="297"/>
      <c r="CH297" s="297"/>
      <c r="CI297" s="297"/>
      <c r="CJ297" s="297"/>
      <c r="CK297" s="297"/>
      <c r="CL297" s="297"/>
      <c r="CM297" s="297"/>
      <c r="CN297" s="297"/>
      <c r="CO297" s="297"/>
      <c r="CP297" s="297"/>
      <c r="CQ297" s="297"/>
      <c r="CR297" s="298"/>
      <c r="CS297" s="295"/>
      <c r="CT297" s="297"/>
      <c r="CU297" s="297"/>
      <c r="CV297" s="297"/>
      <c r="CW297" s="297"/>
      <c r="CX297" s="297"/>
      <c r="CY297" s="297"/>
      <c r="CZ297" s="297"/>
      <c r="DA297" s="297"/>
      <c r="DB297" s="297"/>
      <c r="DC297" s="297"/>
      <c r="DD297" s="297"/>
      <c r="DE297" s="297"/>
      <c r="DF297" s="297"/>
      <c r="DG297" s="297"/>
      <c r="DH297" s="297"/>
      <c r="DI297" s="297"/>
      <c r="DJ297" s="298"/>
      <c r="DK297" s="295"/>
      <c r="DL297" s="297"/>
      <c r="DM297" s="297"/>
      <c r="DN297" s="297"/>
      <c r="DO297" s="297"/>
      <c r="DP297" s="297"/>
      <c r="DQ297" s="297"/>
      <c r="DR297" s="297"/>
      <c r="DS297" s="297"/>
      <c r="DT297" s="297"/>
      <c r="DU297" s="297"/>
      <c r="DV297" s="298"/>
      <c r="DW297" s="335">
        <v>0</v>
      </c>
      <c r="DX297" s="297"/>
      <c r="DY297" s="297"/>
      <c r="DZ297" s="297"/>
      <c r="EA297" s="297"/>
      <c r="EB297" s="297"/>
      <c r="EC297" s="297"/>
      <c r="ED297" s="297"/>
      <c r="EE297" s="298"/>
    </row>
    <row r="298" spans="1:135" x14ac:dyDescent="0.2">
      <c r="A298" s="299" t="s">
        <v>144</v>
      </c>
      <c r="B298" s="300"/>
      <c r="C298" s="300"/>
      <c r="D298" s="300"/>
      <c r="E298" s="300"/>
      <c r="F298" s="300"/>
      <c r="G298" s="300"/>
      <c r="H298" s="300"/>
      <c r="I298" s="300"/>
      <c r="J298" s="300"/>
      <c r="K298" s="300"/>
      <c r="L298" s="300"/>
      <c r="M298" s="300"/>
      <c r="N298" s="300"/>
      <c r="O298" s="300"/>
      <c r="P298" s="300"/>
      <c r="Q298" s="300"/>
      <c r="R298" s="300"/>
      <c r="S298" s="300"/>
      <c r="T298" s="300"/>
      <c r="U298" s="300"/>
      <c r="V298" s="300"/>
      <c r="W298" s="300"/>
      <c r="X298" s="300"/>
      <c r="Y298" s="300"/>
      <c r="Z298" s="300"/>
      <c r="AA298" s="300"/>
      <c r="AB298" s="300"/>
      <c r="AC298" s="300"/>
      <c r="AD298" s="300"/>
      <c r="AE298" s="300"/>
      <c r="AF298" s="300"/>
      <c r="AG298" s="300"/>
      <c r="AH298" s="300"/>
      <c r="AI298" s="300"/>
      <c r="AJ298" s="300"/>
      <c r="AK298" s="300"/>
      <c r="AL298" s="300"/>
      <c r="AM298" s="300"/>
      <c r="AN298" s="300"/>
      <c r="AO298" s="300"/>
      <c r="AP298" s="300"/>
      <c r="AQ298" s="300"/>
      <c r="AR298" s="300"/>
      <c r="AS298" s="300"/>
      <c r="AT298" s="300"/>
      <c r="AU298" s="300"/>
      <c r="AV298" s="300"/>
      <c r="AW298" s="300"/>
      <c r="AX298" s="300"/>
      <c r="AY298" s="300"/>
      <c r="AZ298" s="300"/>
      <c r="BA298" s="300"/>
      <c r="BB298" s="301"/>
      <c r="BC298" s="310" t="s">
        <v>53</v>
      </c>
      <c r="BD298" s="297"/>
      <c r="BE298" s="297"/>
      <c r="BF298" s="297"/>
      <c r="BG298" s="297"/>
      <c r="BH298" s="297"/>
      <c r="BI298" s="297"/>
      <c r="BJ298" s="298"/>
      <c r="BK298" s="333">
        <v>0</v>
      </c>
      <c r="BL298" s="297"/>
      <c r="BM298" s="297"/>
      <c r="BN298" s="297"/>
      <c r="BO298" s="297"/>
      <c r="BP298" s="297"/>
      <c r="BQ298" s="297"/>
      <c r="BR298" s="297"/>
      <c r="BS298" s="297"/>
      <c r="BT298" s="297"/>
      <c r="BU298" s="297"/>
      <c r="BV298" s="298"/>
      <c r="BW298" s="333">
        <v>123000</v>
      </c>
      <c r="BX298" s="297"/>
      <c r="BY298" s="297"/>
      <c r="BZ298" s="297"/>
      <c r="CA298" s="297"/>
      <c r="CB298" s="297"/>
      <c r="CC298" s="297"/>
      <c r="CD298" s="297"/>
      <c r="CE298" s="298"/>
      <c r="CF298" s="333">
        <v>2665000</v>
      </c>
      <c r="CG298" s="297"/>
      <c r="CH298" s="297"/>
      <c r="CI298" s="297"/>
      <c r="CJ298" s="297"/>
      <c r="CK298" s="297"/>
      <c r="CL298" s="297"/>
      <c r="CM298" s="297"/>
      <c r="CN298" s="297"/>
      <c r="CO298" s="297"/>
      <c r="CP298" s="297"/>
      <c r="CQ298" s="297"/>
      <c r="CR298" s="298"/>
      <c r="CS298" s="333">
        <v>1312000</v>
      </c>
      <c r="CT298" s="297"/>
      <c r="CU298" s="297"/>
      <c r="CV298" s="297"/>
      <c r="CW298" s="297"/>
      <c r="CX298" s="297"/>
      <c r="CY298" s="297"/>
      <c r="CZ298" s="297"/>
      <c r="DA298" s="297"/>
      <c r="DB298" s="297"/>
      <c r="DC298" s="297"/>
      <c r="DD298" s="297"/>
      <c r="DE298" s="297"/>
      <c r="DF298" s="297"/>
      <c r="DG298" s="297"/>
      <c r="DH298" s="297"/>
      <c r="DI298" s="297"/>
      <c r="DJ298" s="298"/>
      <c r="DK298" s="333">
        <v>0</v>
      </c>
      <c r="DL298" s="297"/>
      <c r="DM298" s="297"/>
      <c r="DN298" s="297"/>
      <c r="DO298" s="297"/>
      <c r="DP298" s="297"/>
      <c r="DQ298" s="297"/>
      <c r="DR298" s="297"/>
      <c r="DS298" s="297"/>
      <c r="DT298" s="297"/>
      <c r="DU298" s="297"/>
      <c r="DV298" s="298"/>
      <c r="DW298" s="334">
        <v>4100000</v>
      </c>
      <c r="DX298" s="297"/>
      <c r="DY298" s="297"/>
      <c r="DZ298" s="297"/>
      <c r="EA298" s="297"/>
      <c r="EB298" s="297"/>
      <c r="EC298" s="297"/>
      <c r="ED298" s="297"/>
      <c r="EE298" s="298"/>
    </row>
    <row r="299" spans="1:135" x14ac:dyDescent="0.2">
      <c r="A299" s="302"/>
      <c r="B299" s="290"/>
      <c r="C299" s="290"/>
      <c r="D299" s="290"/>
      <c r="E299" s="290"/>
      <c r="F299" s="290"/>
      <c r="G299" s="290"/>
      <c r="H299" s="290"/>
      <c r="I299" s="290"/>
      <c r="J299" s="290"/>
      <c r="K299" s="290"/>
      <c r="L299" s="290"/>
      <c r="M299" s="290"/>
      <c r="N299" s="290"/>
      <c r="O299" s="290"/>
      <c r="P299" s="290"/>
      <c r="Q299" s="290"/>
      <c r="R299" s="290"/>
      <c r="S299" s="290"/>
      <c r="T299" s="290"/>
      <c r="U299" s="290"/>
      <c r="V299" s="290"/>
      <c r="W299" s="290"/>
      <c r="X299" s="290"/>
      <c r="Y299" s="290"/>
      <c r="Z299" s="290"/>
      <c r="AA299" s="290"/>
      <c r="AB299" s="290"/>
      <c r="AC299" s="290"/>
      <c r="AD299" s="290"/>
      <c r="AE299" s="290"/>
      <c r="AF299" s="290"/>
      <c r="AG299" s="290"/>
      <c r="AH299" s="290"/>
      <c r="AI299" s="290"/>
      <c r="AJ299" s="290"/>
      <c r="AK299" s="290"/>
      <c r="AL299" s="290"/>
      <c r="AM299" s="290"/>
      <c r="AN299" s="290"/>
      <c r="AO299" s="290"/>
      <c r="AP299" s="290"/>
      <c r="AQ299" s="290"/>
      <c r="AR299" s="290"/>
      <c r="AS299" s="290"/>
      <c r="AT299" s="290"/>
      <c r="AU299" s="290"/>
      <c r="AV299" s="290"/>
      <c r="AW299" s="290"/>
      <c r="AX299" s="290"/>
      <c r="AY299" s="290"/>
      <c r="AZ299" s="290"/>
      <c r="BA299" s="290"/>
      <c r="BB299" s="303"/>
      <c r="BC299" s="308" t="s">
        <v>54</v>
      </c>
      <c r="BD299" s="297"/>
      <c r="BE299" s="297"/>
      <c r="BF299" s="297"/>
      <c r="BG299" s="297"/>
      <c r="BH299" s="297"/>
      <c r="BI299" s="297"/>
      <c r="BJ299" s="298"/>
      <c r="BK299" s="337">
        <v>0</v>
      </c>
      <c r="BL299" s="297"/>
      <c r="BM299" s="297"/>
      <c r="BN299" s="297"/>
      <c r="BO299" s="297"/>
      <c r="BP299" s="297"/>
      <c r="BQ299" s="297"/>
      <c r="BR299" s="297"/>
      <c r="BS299" s="297"/>
      <c r="BT299" s="297"/>
      <c r="BU299" s="297"/>
      <c r="BV299" s="298"/>
      <c r="BW299" s="337">
        <v>123000</v>
      </c>
      <c r="BX299" s="297"/>
      <c r="BY299" s="297"/>
      <c r="BZ299" s="297"/>
      <c r="CA299" s="297"/>
      <c r="CB299" s="297"/>
      <c r="CC299" s="297"/>
      <c r="CD299" s="297"/>
      <c r="CE299" s="298"/>
      <c r="CF299" s="337">
        <v>2665000</v>
      </c>
      <c r="CG299" s="297"/>
      <c r="CH299" s="297"/>
      <c r="CI299" s="297"/>
      <c r="CJ299" s="297"/>
      <c r="CK299" s="297"/>
      <c r="CL299" s="297"/>
      <c r="CM299" s="297"/>
      <c r="CN299" s="297"/>
      <c r="CO299" s="297"/>
      <c r="CP299" s="297"/>
      <c r="CQ299" s="297"/>
      <c r="CR299" s="298"/>
      <c r="CS299" s="337">
        <v>1312000</v>
      </c>
      <c r="CT299" s="297"/>
      <c r="CU299" s="297"/>
      <c r="CV299" s="297"/>
      <c r="CW299" s="297"/>
      <c r="CX299" s="297"/>
      <c r="CY299" s="297"/>
      <c r="CZ299" s="297"/>
      <c r="DA299" s="297"/>
      <c r="DB299" s="297"/>
      <c r="DC299" s="297"/>
      <c r="DD299" s="297"/>
      <c r="DE299" s="297"/>
      <c r="DF299" s="297"/>
      <c r="DG299" s="297"/>
      <c r="DH299" s="297"/>
      <c r="DI299" s="297"/>
      <c r="DJ299" s="298"/>
      <c r="DK299" s="337">
        <v>0</v>
      </c>
      <c r="DL299" s="297"/>
      <c r="DM299" s="297"/>
      <c r="DN299" s="297"/>
      <c r="DO299" s="297"/>
      <c r="DP299" s="297"/>
      <c r="DQ299" s="297"/>
      <c r="DR299" s="297"/>
      <c r="DS299" s="297"/>
      <c r="DT299" s="297"/>
      <c r="DU299" s="297"/>
      <c r="DV299" s="298"/>
      <c r="DW299" s="338">
        <v>4100000</v>
      </c>
      <c r="DX299" s="297"/>
      <c r="DY299" s="297"/>
      <c r="DZ299" s="297"/>
      <c r="EA299" s="297"/>
      <c r="EB299" s="297"/>
      <c r="EC299" s="297"/>
      <c r="ED299" s="297"/>
      <c r="EE299" s="298"/>
    </row>
    <row r="300" spans="1:135" x14ac:dyDescent="0.2">
      <c r="A300" s="304"/>
      <c r="B300" s="305"/>
      <c r="C300" s="305"/>
      <c r="D300" s="305"/>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6"/>
      <c r="BC300" s="292" t="s">
        <v>55</v>
      </c>
      <c r="BD300" s="297"/>
      <c r="BE300" s="297"/>
      <c r="BF300" s="297"/>
      <c r="BG300" s="297"/>
      <c r="BH300" s="297"/>
      <c r="BI300" s="297"/>
      <c r="BJ300" s="298"/>
      <c r="BK300" s="336">
        <v>0</v>
      </c>
      <c r="BL300" s="297"/>
      <c r="BM300" s="297"/>
      <c r="BN300" s="297"/>
      <c r="BO300" s="297"/>
      <c r="BP300" s="297"/>
      <c r="BQ300" s="297"/>
      <c r="BR300" s="297"/>
      <c r="BS300" s="297"/>
      <c r="BT300" s="297"/>
      <c r="BU300" s="297"/>
      <c r="BV300" s="298"/>
      <c r="BW300" s="295"/>
      <c r="BX300" s="297"/>
      <c r="BY300" s="297"/>
      <c r="BZ300" s="297"/>
      <c r="CA300" s="297"/>
      <c r="CB300" s="297"/>
      <c r="CC300" s="297"/>
      <c r="CD300" s="297"/>
      <c r="CE300" s="298"/>
      <c r="CF300" s="295"/>
      <c r="CG300" s="297"/>
      <c r="CH300" s="297"/>
      <c r="CI300" s="297"/>
      <c r="CJ300" s="297"/>
      <c r="CK300" s="297"/>
      <c r="CL300" s="297"/>
      <c r="CM300" s="297"/>
      <c r="CN300" s="297"/>
      <c r="CO300" s="297"/>
      <c r="CP300" s="297"/>
      <c r="CQ300" s="297"/>
      <c r="CR300" s="298"/>
      <c r="CS300" s="295"/>
      <c r="CT300" s="297"/>
      <c r="CU300" s="297"/>
      <c r="CV300" s="297"/>
      <c r="CW300" s="297"/>
      <c r="CX300" s="297"/>
      <c r="CY300" s="297"/>
      <c r="CZ300" s="297"/>
      <c r="DA300" s="297"/>
      <c r="DB300" s="297"/>
      <c r="DC300" s="297"/>
      <c r="DD300" s="297"/>
      <c r="DE300" s="297"/>
      <c r="DF300" s="297"/>
      <c r="DG300" s="297"/>
      <c r="DH300" s="297"/>
      <c r="DI300" s="297"/>
      <c r="DJ300" s="298"/>
      <c r="DK300" s="295"/>
      <c r="DL300" s="297"/>
      <c r="DM300" s="297"/>
      <c r="DN300" s="297"/>
      <c r="DO300" s="297"/>
      <c r="DP300" s="297"/>
      <c r="DQ300" s="297"/>
      <c r="DR300" s="297"/>
      <c r="DS300" s="297"/>
      <c r="DT300" s="297"/>
      <c r="DU300" s="297"/>
      <c r="DV300" s="298"/>
      <c r="DW300" s="335">
        <v>0</v>
      </c>
      <c r="DX300" s="297"/>
      <c r="DY300" s="297"/>
      <c r="DZ300" s="297"/>
      <c r="EA300" s="297"/>
      <c r="EB300" s="297"/>
      <c r="EC300" s="297"/>
      <c r="ED300" s="297"/>
      <c r="EE300" s="298"/>
    </row>
    <row r="301" spans="1:135" x14ac:dyDescent="0.2">
      <c r="A301" s="299" t="s">
        <v>148</v>
      </c>
      <c r="B301" s="300"/>
      <c r="C301" s="300"/>
      <c r="D301" s="300"/>
      <c r="E301" s="300"/>
      <c r="F301" s="300"/>
      <c r="G301" s="300"/>
      <c r="H301" s="300"/>
      <c r="I301" s="300"/>
      <c r="J301" s="300"/>
      <c r="K301" s="300"/>
      <c r="L301" s="300"/>
      <c r="M301" s="300"/>
      <c r="N301" s="300"/>
      <c r="O301" s="300"/>
      <c r="P301" s="300"/>
      <c r="Q301" s="300"/>
      <c r="R301" s="300"/>
      <c r="S301" s="300"/>
      <c r="T301" s="300"/>
      <c r="U301" s="300"/>
      <c r="V301" s="300"/>
      <c r="W301" s="300"/>
      <c r="X301" s="300"/>
      <c r="Y301" s="300"/>
      <c r="Z301" s="300"/>
      <c r="AA301" s="300"/>
      <c r="AB301" s="300"/>
      <c r="AC301" s="300"/>
      <c r="AD301" s="300"/>
      <c r="AE301" s="300"/>
      <c r="AF301" s="300"/>
      <c r="AG301" s="300"/>
      <c r="AH301" s="300"/>
      <c r="AI301" s="300"/>
      <c r="AJ301" s="300"/>
      <c r="AK301" s="300"/>
      <c r="AL301" s="300"/>
      <c r="AM301" s="300"/>
      <c r="AN301" s="300"/>
      <c r="AO301" s="300"/>
      <c r="AP301" s="300"/>
      <c r="AQ301" s="300"/>
      <c r="AR301" s="300"/>
      <c r="AS301" s="300"/>
      <c r="AT301" s="300"/>
      <c r="AU301" s="300"/>
      <c r="AV301" s="300"/>
      <c r="AW301" s="300"/>
      <c r="AX301" s="300"/>
      <c r="AY301" s="300"/>
      <c r="AZ301" s="300"/>
      <c r="BA301" s="300"/>
      <c r="BB301" s="301"/>
      <c r="BC301" s="310" t="s">
        <v>53</v>
      </c>
      <c r="BD301" s="297"/>
      <c r="BE301" s="297"/>
      <c r="BF301" s="297"/>
      <c r="BG301" s="297"/>
      <c r="BH301" s="297"/>
      <c r="BI301" s="297"/>
      <c r="BJ301" s="298"/>
      <c r="BK301" s="333">
        <v>0</v>
      </c>
      <c r="BL301" s="297"/>
      <c r="BM301" s="297"/>
      <c r="BN301" s="297"/>
      <c r="BO301" s="297"/>
      <c r="BP301" s="297"/>
      <c r="BQ301" s="297"/>
      <c r="BR301" s="297"/>
      <c r="BS301" s="297"/>
      <c r="BT301" s="297"/>
      <c r="BU301" s="297"/>
      <c r="BV301" s="298"/>
      <c r="BW301" s="333">
        <v>0</v>
      </c>
      <c r="BX301" s="297"/>
      <c r="BY301" s="297"/>
      <c r="BZ301" s="297"/>
      <c r="CA301" s="297"/>
      <c r="CB301" s="297"/>
      <c r="CC301" s="297"/>
      <c r="CD301" s="297"/>
      <c r="CE301" s="298"/>
      <c r="CF301" s="333">
        <v>1155000</v>
      </c>
      <c r="CG301" s="297"/>
      <c r="CH301" s="297"/>
      <c r="CI301" s="297"/>
      <c r="CJ301" s="297"/>
      <c r="CK301" s="297"/>
      <c r="CL301" s="297"/>
      <c r="CM301" s="297"/>
      <c r="CN301" s="297"/>
      <c r="CO301" s="297"/>
      <c r="CP301" s="297"/>
      <c r="CQ301" s="297"/>
      <c r="CR301" s="298"/>
      <c r="CS301" s="333">
        <v>2037000</v>
      </c>
      <c r="CT301" s="297"/>
      <c r="CU301" s="297"/>
      <c r="CV301" s="297"/>
      <c r="CW301" s="297"/>
      <c r="CX301" s="297"/>
      <c r="CY301" s="297"/>
      <c r="CZ301" s="297"/>
      <c r="DA301" s="297"/>
      <c r="DB301" s="297"/>
      <c r="DC301" s="297"/>
      <c r="DD301" s="297"/>
      <c r="DE301" s="297"/>
      <c r="DF301" s="297"/>
      <c r="DG301" s="297"/>
      <c r="DH301" s="297"/>
      <c r="DI301" s="297"/>
      <c r="DJ301" s="298"/>
      <c r="DK301" s="333">
        <v>1008000</v>
      </c>
      <c r="DL301" s="297"/>
      <c r="DM301" s="297"/>
      <c r="DN301" s="297"/>
      <c r="DO301" s="297"/>
      <c r="DP301" s="297"/>
      <c r="DQ301" s="297"/>
      <c r="DR301" s="297"/>
      <c r="DS301" s="297"/>
      <c r="DT301" s="297"/>
      <c r="DU301" s="297"/>
      <c r="DV301" s="298"/>
      <c r="DW301" s="334">
        <v>4200000</v>
      </c>
      <c r="DX301" s="297"/>
      <c r="DY301" s="297"/>
      <c r="DZ301" s="297"/>
      <c r="EA301" s="297"/>
      <c r="EB301" s="297"/>
      <c r="EC301" s="297"/>
      <c r="ED301" s="297"/>
      <c r="EE301" s="298"/>
    </row>
    <row r="302" spans="1:135" x14ac:dyDescent="0.2">
      <c r="A302" s="302"/>
      <c r="B302" s="290"/>
      <c r="C302" s="290"/>
      <c r="D302" s="290"/>
      <c r="E302" s="290"/>
      <c r="F302" s="290"/>
      <c r="G302" s="290"/>
      <c r="H302" s="290"/>
      <c r="I302" s="290"/>
      <c r="J302" s="290"/>
      <c r="K302" s="290"/>
      <c r="L302" s="290"/>
      <c r="M302" s="290"/>
      <c r="N302" s="290"/>
      <c r="O302" s="290"/>
      <c r="P302" s="290"/>
      <c r="Q302" s="290"/>
      <c r="R302" s="290"/>
      <c r="S302" s="290"/>
      <c r="T302" s="290"/>
      <c r="U302" s="290"/>
      <c r="V302" s="290"/>
      <c r="W302" s="290"/>
      <c r="X302" s="290"/>
      <c r="Y302" s="290"/>
      <c r="Z302" s="290"/>
      <c r="AA302" s="290"/>
      <c r="AB302" s="290"/>
      <c r="AC302" s="290"/>
      <c r="AD302" s="290"/>
      <c r="AE302" s="290"/>
      <c r="AF302" s="290"/>
      <c r="AG302" s="290"/>
      <c r="AH302" s="290"/>
      <c r="AI302" s="290"/>
      <c r="AJ302" s="290"/>
      <c r="AK302" s="290"/>
      <c r="AL302" s="290"/>
      <c r="AM302" s="290"/>
      <c r="AN302" s="290"/>
      <c r="AO302" s="290"/>
      <c r="AP302" s="290"/>
      <c r="AQ302" s="290"/>
      <c r="AR302" s="290"/>
      <c r="AS302" s="290"/>
      <c r="AT302" s="290"/>
      <c r="AU302" s="290"/>
      <c r="AV302" s="290"/>
      <c r="AW302" s="290"/>
      <c r="AX302" s="290"/>
      <c r="AY302" s="290"/>
      <c r="AZ302" s="290"/>
      <c r="BA302" s="290"/>
      <c r="BB302" s="303"/>
      <c r="BC302" s="308" t="s">
        <v>54</v>
      </c>
      <c r="BD302" s="297"/>
      <c r="BE302" s="297"/>
      <c r="BF302" s="297"/>
      <c r="BG302" s="297"/>
      <c r="BH302" s="297"/>
      <c r="BI302" s="297"/>
      <c r="BJ302" s="298"/>
      <c r="BK302" s="337">
        <v>0</v>
      </c>
      <c r="BL302" s="297"/>
      <c r="BM302" s="297"/>
      <c r="BN302" s="297"/>
      <c r="BO302" s="297"/>
      <c r="BP302" s="297"/>
      <c r="BQ302" s="297"/>
      <c r="BR302" s="297"/>
      <c r="BS302" s="297"/>
      <c r="BT302" s="297"/>
      <c r="BU302" s="297"/>
      <c r="BV302" s="298"/>
      <c r="BW302" s="337">
        <v>0</v>
      </c>
      <c r="BX302" s="297"/>
      <c r="BY302" s="297"/>
      <c r="BZ302" s="297"/>
      <c r="CA302" s="297"/>
      <c r="CB302" s="297"/>
      <c r="CC302" s="297"/>
      <c r="CD302" s="297"/>
      <c r="CE302" s="298"/>
      <c r="CF302" s="337">
        <v>1155000</v>
      </c>
      <c r="CG302" s="297"/>
      <c r="CH302" s="297"/>
      <c r="CI302" s="297"/>
      <c r="CJ302" s="297"/>
      <c r="CK302" s="297"/>
      <c r="CL302" s="297"/>
      <c r="CM302" s="297"/>
      <c r="CN302" s="297"/>
      <c r="CO302" s="297"/>
      <c r="CP302" s="297"/>
      <c r="CQ302" s="297"/>
      <c r="CR302" s="298"/>
      <c r="CS302" s="337">
        <v>2037000</v>
      </c>
      <c r="CT302" s="297"/>
      <c r="CU302" s="297"/>
      <c r="CV302" s="297"/>
      <c r="CW302" s="297"/>
      <c r="CX302" s="297"/>
      <c r="CY302" s="297"/>
      <c r="CZ302" s="297"/>
      <c r="DA302" s="297"/>
      <c r="DB302" s="297"/>
      <c r="DC302" s="297"/>
      <c r="DD302" s="297"/>
      <c r="DE302" s="297"/>
      <c r="DF302" s="297"/>
      <c r="DG302" s="297"/>
      <c r="DH302" s="297"/>
      <c r="DI302" s="297"/>
      <c r="DJ302" s="298"/>
      <c r="DK302" s="337">
        <v>1008000</v>
      </c>
      <c r="DL302" s="297"/>
      <c r="DM302" s="297"/>
      <c r="DN302" s="297"/>
      <c r="DO302" s="297"/>
      <c r="DP302" s="297"/>
      <c r="DQ302" s="297"/>
      <c r="DR302" s="297"/>
      <c r="DS302" s="297"/>
      <c r="DT302" s="297"/>
      <c r="DU302" s="297"/>
      <c r="DV302" s="298"/>
      <c r="DW302" s="338">
        <v>4200000</v>
      </c>
      <c r="DX302" s="297"/>
      <c r="DY302" s="297"/>
      <c r="DZ302" s="297"/>
      <c r="EA302" s="297"/>
      <c r="EB302" s="297"/>
      <c r="EC302" s="297"/>
      <c r="ED302" s="297"/>
      <c r="EE302" s="298"/>
    </row>
    <row r="303" spans="1:135" x14ac:dyDescent="0.2">
      <c r="A303" s="304"/>
      <c r="B303" s="305"/>
      <c r="C303" s="305"/>
      <c r="D303" s="305"/>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6"/>
      <c r="BC303" s="292" t="s">
        <v>55</v>
      </c>
      <c r="BD303" s="297"/>
      <c r="BE303" s="297"/>
      <c r="BF303" s="297"/>
      <c r="BG303" s="297"/>
      <c r="BH303" s="297"/>
      <c r="BI303" s="297"/>
      <c r="BJ303" s="298"/>
      <c r="BK303" s="336">
        <v>0</v>
      </c>
      <c r="BL303" s="297"/>
      <c r="BM303" s="297"/>
      <c r="BN303" s="297"/>
      <c r="BO303" s="297"/>
      <c r="BP303" s="297"/>
      <c r="BQ303" s="297"/>
      <c r="BR303" s="297"/>
      <c r="BS303" s="297"/>
      <c r="BT303" s="297"/>
      <c r="BU303" s="297"/>
      <c r="BV303" s="298"/>
      <c r="BW303" s="295"/>
      <c r="BX303" s="297"/>
      <c r="BY303" s="297"/>
      <c r="BZ303" s="297"/>
      <c r="CA303" s="297"/>
      <c r="CB303" s="297"/>
      <c r="CC303" s="297"/>
      <c r="CD303" s="297"/>
      <c r="CE303" s="298"/>
      <c r="CF303" s="295"/>
      <c r="CG303" s="297"/>
      <c r="CH303" s="297"/>
      <c r="CI303" s="297"/>
      <c r="CJ303" s="297"/>
      <c r="CK303" s="297"/>
      <c r="CL303" s="297"/>
      <c r="CM303" s="297"/>
      <c r="CN303" s="297"/>
      <c r="CO303" s="297"/>
      <c r="CP303" s="297"/>
      <c r="CQ303" s="297"/>
      <c r="CR303" s="298"/>
      <c r="CS303" s="295"/>
      <c r="CT303" s="297"/>
      <c r="CU303" s="297"/>
      <c r="CV303" s="297"/>
      <c r="CW303" s="297"/>
      <c r="CX303" s="297"/>
      <c r="CY303" s="297"/>
      <c r="CZ303" s="297"/>
      <c r="DA303" s="297"/>
      <c r="DB303" s="297"/>
      <c r="DC303" s="297"/>
      <c r="DD303" s="297"/>
      <c r="DE303" s="297"/>
      <c r="DF303" s="297"/>
      <c r="DG303" s="297"/>
      <c r="DH303" s="297"/>
      <c r="DI303" s="297"/>
      <c r="DJ303" s="298"/>
      <c r="DK303" s="295"/>
      <c r="DL303" s="297"/>
      <c r="DM303" s="297"/>
      <c r="DN303" s="297"/>
      <c r="DO303" s="297"/>
      <c r="DP303" s="297"/>
      <c r="DQ303" s="297"/>
      <c r="DR303" s="297"/>
      <c r="DS303" s="297"/>
      <c r="DT303" s="297"/>
      <c r="DU303" s="297"/>
      <c r="DV303" s="298"/>
      <c r="DW303" s="335">
        <v>0</v>
      </c>
      <c r="DX303" s="297"/>
      <c r="DY303" s="297"/>
      <c r="DZ303" s="297"/>
      <c r="EA303" s="297"/>
      <c r="EB303" s="297"/>
      <c r="EC303" s="297"/>
      <c r="ED303" s="297"/>
      <c r="EE303" s="298"/>
    </row>
    <row r="304" spans="1:135" x14ac:dyDescent="0.2">
      <c r="A304" s="299" t="s">
        <v>150</v>
      </c>
      <c r="B304" s="300"/>
      <c r="C304" s="300"/>
      <c r="D304" s="300"/>
      <c r="E304" s="300"/>
      <c r="F304" s="300"/>
      <c r="G304" s="300"/>
      <c r="H304" s="300"/>
      <c r="I304" s="300"/>
      <c r="J304" s="300"/>
      <c r="K304" s="300"/>
      <c r="L304" s="300"/>
      <c r="M304" s="300"/>
      <c r="N304" s="300"/>
      <c r="O304" s="300"/>
      <c r="P304" s="300"/>
      <c r="Q304" s="300"/>
      <c r="R304" s="300"/>
      <c r="S304" s="300"/>
      <c r="T304" s="300"/>
      <c r="U304" s="300"/>
      <c r="V304" s="300"/>
      <c r="W304" s="300"/>
      <c r="X304" s="300"/>
      <c r="Y304" s="300"/>
      <c r="Z304" s="300"/>
      <c r="AA304" s="300"/>
      <c r="AB304" s="300"/>
      <c r="AC304" s="300"/>
      <c r="AD304" s="300"/>
      <c r="AE304" s="300"/>
      <c r="AF304" s="300"/>
      <c r="AG304" s="300"/>
      <c r="AH304" s="300"/>
      <c r="AI304" s="300"/>
      <c r="AJ304" s="300"/>
      <c r="AK304" s="300"/>
      <c r="AL304" s="300"/>
      <c r="AM304" s="300"/>
      <c r="AN304" s="300"/>
      <c r="AO304" s="300"/>
      <c r="AP304" s="300"/>
      <c r="AQ304" s="300"/>
      <c r="AR304" s="300"/>
      <c r="AS304" s="300"/>
      <c r="AT304" s="300"/>
      <c r="AU304" s="300"/>
      <c r="AV304" s="300"/>
      <c r="AW304" s="300"/>
      <c r="AX304" s="300"/>
      <c r="AY304" s="300"/>
      <c r="AZ304" s="300"/>
      <c r="BA304" s="300"/>
      <c r="BB304" s="301"/>
      <c r="BC304" s="310" t="s">
        <v>53</v>
      </c>
      <c r="BD304" s="297"/>
      <c r="BE304" s="297"/>
      <c r="BF304" s="297"/>
      <c r="BG304" s="297"/>
      <c r="BH304" s="297"/>
      <c r="BI304" s="297"/>
      <c r="BJ304" s="298"/>
      <c r="BK304" s="333">
        <v>36000</v>
      </c>
      <c r="BL304" s="297"/>
      <c r="BM304" s="297"/>
      <c r="BN304" s="297"/>
      <c r="BO304" s="297"/>
      <c r="BP304" s="297"/>
      <c r="BQ304" s="297"/>
      <c r="BR304" s="297"/>
      <c r="BS304" s="297"/>
      <c r="BT304" s="297"/>
      <c r="BU304" s="297"/>
      <c r="BV304" s="298"/>
      <c r="BW304" s="333">
        <v>729223</v>
      </c>
      <c r="BX304" s="297"/>
      <c r="BY304" s="297"/>
      <c r="BZ304" s="297"/>
      <c r="CA304" s="297"/>
      <c r="CB304" s="297"/>
      <c r="CC304" s="297"/>
      <c r="CD304" s="297"/>
      <c r="CE304" s="298"/>
      <c r="CF304" s="333">
        <v>1460373</v>
      </c>
      <c r="CG304" s="297"/>
      <c r="CH304" s="297"/>
      <c r="CI304" s="297"/>
      <c r="CJ304" s="297"/>
      <c r="CK304" s="297"/>
      <c r="CL304" s="297"/>
      <c r="CM304" s="297"/>
      <c r="CN304" s="297"/>
      <c r="CO304" s="297"/>
      <c r="CP304" s="297"/>
      <c r="CQ304" s="297"/>
      <c r="CR304" s="298"/>
      <c r="CS304" s="333">
        <v>1547873</v>
      </c>
      <c r="CT304" s="297"/>
      <c r="CU304" s="297"/>
      <c r="CV304" s="297"/>
      <c r="CW304" s="297"/>
      <c r="CX304" s="297"/>
      <c r="CY304" s="297"/>
      <c r="CZ304" s="297"/>
      <c r="DA304" s="297"/>
      <c r="DB304" s="297"/>
      <c r="DC304" s="297"/>
      <c r="DD304" s="297"/>
      <c r="DE304" s="297"/>
      <c r="DF304" s="297"/>
      <c r="DG304" s="297"/>
      <c r="DH304" s="297"/>
      <c r="DI304" s="297"/>
      <c r="DJ304" s="298"/>
      <c r="DK304" s="333">
        <v>1226531</v>
      </c>
      <c r="DL304" s="297"/>
      <c r="DM304" s="297"/>
      <c r="DN304" s="297"/>
      <c r="DO304" s="297"/>
      <c r="DP304" s="297"/>
      <c r="DQ304" s="297"/>
      <c r="DR304" s="297"/>
      <c r="DS304" s="297"/>
      <c r="DT304" s="297"/>
      <c r="DU304" s="297"/>
      <c r="DV304" s="298"/>
      <c r="DW304" s="334">
        <v>5000000</v>
      </c>
      <c r="DX304" s="297"/>
      <c r="DY304" s="297"/>
      <c r="DZ304" s="297"/>
      <c r="EA304" s="297"/>
      <c r="EB304" s="297"/>
      <c r="EC304" s="297"/>
      <c r="ED304" s="297"/>
      <c r="EE304" s="298"/>
    </row>
    <row r="305" spans="1:135" x14ac:dyDescent="0.2">
      <c r="A305" s="302"/>
      <c r="B305" s="290"/>
      <c r="C305" s="290"/>
      <c r="D305" s="290"/>
      <c r="E305" s="290"/>
      <c r="F305" s="290"/>
      <c r="G305" s="290"/>
      <c r="H305" s="290"/>
      <c r="I305" s="290"/>
      <c r="J305" s="290"/>
      <c r="K305" s="290"/>
      <c r="L305" s="290"/>
      <c r="M305" s="290"/>
      <c r="N305" s="290"/>
      <c r="O305" s="290"/>
      <c r="P305" s="290"/>
      <c r="Q305" s="290"/>
      <c r="R305" s="290"/>
      <c r="S305" s="290"/>
      <c r="T305" s="290"/>
      <c r="U305" s="290"/>
      <c r="V305" s="290"/>
      <c r="W305" s="290"/>
      <c r="X305" s="290"/>
      <c r="Y305" s="290"/>
      <c r="Z305" s="290"/>
      <c r="AA305" s="290"/>
      <c r="AB305" s="290"/>
      <c r="AC305" s="290"/>
      <c r="AD305" s="290"/>
      <c r="AE305" s="290"/>
      <c r="AF305" s="290"/>
      <c r="AG305" s="290"/>
      <c r="AH305" s="290"/>
      <c r="AI305" s="290"/>
      <c r="AJ305" s="290"/>
      <c r="AK305" s="290"/>
      <c r="AL305" s="290"/>
      <c r="AM305" s="290"/>
      <c r="AN305" s="290"/>
      <c r="AO305" s="290"/>
      <c r="AP305" s="290"/>
      <c r="AQ305" s="290"/>
      <c r="AR305" s="290"/>
      <c r="AS305" s="290"/>
      <c r="AT305" s="290"/>
      <c r="AU305" s="290"/>
      <c r="AV305" s="290"/>
      <c r="AW305" s="290"/>
      <c r="AX305" s="290"/>
      <c r="AY305" s="290"/>
      <c r="AZ305" s="290"/>
      <c r="BA305" s="290"/>
      <c r="BB305" s="303"/>
      <c r="BC305" s="308" t="s">
        <v>54</v>
      </c>
      <c r="BD305" s="297"/>
      <c r="BE305" s="297"/>
      <c r="BF305" s="297"/>
      <c r="BG305" s="297"/>
      <c r="BH305" s="297"/>
      <c r="BI305" s="297"/>
      <c r="BJ305" s="298"/>
      <c r="BK305" s="337">
        <v>36000</v>
      </c>
      <c r="BL305" s="297"/>
      <c r="BM305" s="297"/>
      <c r="BN305" s="297"/>
      <c r="BO305" s="297"/>
      <c r="BP305" s="297"/>
      <c r="BQ305" s="297"/>
      <c r="BR305" s="297"/>
      <c r="BS305" s="297"/>
      <c r="BT305" s="297"/>
      <c r="BU305" s="297"/>
      <c r="BV305" s="298"/>
      <c r="BW305" s="337">
        <v>729223</v>
      </c>
      <c r="BX305" s="297"/>
      <c r="BY305" s="297"/>
      <c r="BZ305" s="297"/>
      <c r="CA305" s="297"/>
      <c r="CB305" s="297"/>
      <c r="CC305" s="297"/>
      <c r="CD305" s="297"/>
      <c r="CE305" s="298"/>
      <c r="CF305" s="337">
        <v>1460373</v>
      </c>
      <c r="CG305" s="297"/>
      <c r="CH305" s="297"/>
      <c r="CI305" s="297"/>
      <c r="CJ305" s="297"/>
      <c r="CK305" s="297"/>
      <c r="CL305" s="297"/>
      <c r="CM305" s="297"/>
      <c r="CN305" s="297"/>
      <c r="CO305" s="297"/>
      <c r="CP305" s="297"/>
      <c r="CQ305" s="297"/>
      <c r="CR305" s="298"/>
      <c r="CS305" s="337">
        <v>1547873</v>
      </c>
      <c r="CT305" s="297"/>
      <c r="CU305" s="297"/>
      <c r="CV305" s="297"/>
      <c r="CW305" s="297"/>
      <c r="CX305" s="297"/>
      <c r="CY305" s="297"/>
      <c r="CZ305" s="297"/>
      <c r="DA305" s="297"/>
      <c r="DB305" s="297"/>
      <c r="DC305" s="297"/>
      <c r="DD305" s="297"/>
      <c r="DE305" s="297"/>
      <c r="DF305" s="297"/>
      <c r="DG305" s="297"/>
      <c r="DH305" s="297"/>
      <c r="DI305" s="297"/>
      <c r="DJ305" s="298"/>
      <c r="DK305" s="337">
        <v>1226531</v>
      </c>
      <c r="DL305" s="297"/>
      <c r="DM305" s="297"/>
      <c r="DN305" s="297"/>
      <c r="DO305" s="297"/>
      <c r="DP305" s="297"/>
      <c r="DQ305" s="297"/>
      <c r="DR305" s="297"/>
      <c r="DS305" s="297"/>
      <c r="DT305" s="297"/>
      <c r="DU305" s="297"/>
      <c r="DV305" s="298"/>
      <c r="DW305" s="338">
        <v>5000000</v>
      </c>
      <c r="DX305" s="297"/>
      <c r="DY305" s="297"/>
      <c r="DZ305" s="297"/>
      <c r="EA305" s="297"/>
      <c r="EB305" s="297"/>
      <c r="EC305" s="297"/>
      <c r="ED305" s="297"/>
      <c r="EE305" s="298"/>
    </row>
    <row r="306" spans="1:135" x14ac:dyDescent="0.2">
      <c r="A306" s="304"/>
      <c r="B306" s="305"/>
      <c r="C306" s="305"/>
      <c r="D306" s="305"/>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6"/>
      <c r="BC306" s="292" t="s">
        <v>55</v>
      </c>
      <c r="BD306" s="297"/>
      <c r="BE306" s="297"/>
      <c r="BF306" s="297"/>
      <c r="BG306" s="297"/>
      <c r="BH306" s="297"/>
      <c r="BI306" s="297"/>
      <c r="BJ306" s="298"/>
      <c r="BK306" s="336">
        <v>0</v>
      </c>
      <c r="BL306" s="297"/>
      <c r="BM306" s="297"/>
      <c r="BN306" s="297"/>
      <c r="BO306" s="297"/>
      <c r="BP306" s="297"/>
      <c r="BQ306" s="297"/>
      <c r="BR306" s="297"/>
      <c r="BS306" s="297"/>
      <c r="BT306" s="297"/>
      <c r="BU306" s="297"/>
      <c r="BV306" s="298"/>
      <c r="BW306" s="295"/>
      <c r="BX306" s="297"/>
      <c r="BY306" s="297"/>
      <c r="BZ306" s="297"/>
      <c r="CA306" s="297"/>
      <c r="CB306" s="297"/>
      <c r="CC306" s="297"/>
      <c r="CD306" s="297"/>
      <c r="CE306" s="298"/>
      <c r="CF306" s="295"/>
      <c r="CG306" s="297"/>
      <c r="CH306" s="297"/>
      <c r="CI306" s="297"/>
      <c r="CJ306" s="297"/>
      <c r="CK306" s="297"/>
      <c r="CL306" s="297"/>
      <c r="CM306" s="297"/>
      <c r="CN306" s="297"/>
      <c r="CO306" s="297"/>
      <c r="CP306" s="297"/>
      <c r="CQ306" s="297"/>
      <c r="CR306" s="298"/>
      <c r="CS306" s="295"/>
      <c r="CT306" s="297"/>
      <c r="CU306" s="297"/>
      <c r="CV306" s="297"/>
      <c r="CW306" s="297"/>
      <c r="CX306" s="297"/>
      <c r="CY306" s="297"/>
      <c r="CZ306" s="297"/>
      <c r="DA306" s="297"/>
      <c r="DB306" s="297"/>
      <c r="DC306" s="297"/>
      <c r="DD306" s="297"/>
      <c r="DE306" s="297"/>
      <c r="DF306" s="297"/>
      <c r="DG306" s="297"/>
      <c r="DH306" s="297"/>
      <c r="DI306" s="297"/>
      <c r="DJ306" s="298"/>
      <c r="DK306" s="295"/>
      <c r="DL306" s="297"/>
      <c r="DM306" s="297"/>
      <c r="DN306" s="297"/>
      <c r="DO306" s="297"/>
      <c r="DP306" s="297"/>
      <c r="DQ306" s="297"/>
      <c r="DR306" s="297"/>
      <c r="DS306" s="297"/>
      <c r="DT306" s="297"/>
      <c r="DU306" s="297"/>
      <c r="DV306" s="298"/>
      <c r="DW306" s="335">
        <v>0</v>
      </c>
      <c r="DX306" s="297"/>
      <c r="DY306" s="297"/>
      <c r="DZ306" s="297"/>
      <c r="EA306" s="297"/>
      <c r="EB306" s="297"/>
      <c r="EC306" s="297"/>
      <c r="ED306" s="297"/>
      <c r="EE306" s="298"/>
    </row>
    <row r="307" spans="1:135" ht="18" customHeight="1" x14ac:dyDescent="0.2">
      <c r="A307" s="340" t="s">
        <v>6</v>
      </c>
      <c r="B307" s="290"/>
      <c r="C307" s="290"/>
      <c r="D307" s="290"/>
      <c r="E307" s="290"/>
      <c r="F307" s="290"/>
      <c r="G307" s="290"/>
      <c r="H307" s="290"/>
      <c r="I307" s="290"/>
      <c r="J307" s="290"/>
      <c r="K307" s="290"/>
      <c r="L307" s="290"/>
      <c r="M307" s="290"/>
      <c r="N307" s="290"/>
      <c r="O307" s="290"/>
      <c r="P307" s="290"/>
      <c r="Q307" s="290"/>
      <c r="R307" s="290"/>
      <c r="S307" s="290"/>
      <c r="T307" s="290"/>
      <c r="U307" s="290"/>
      <c r="V307" s="290"/>
      <c r="W307" s="290"/>
      <c r="X307" s="290"/>
      <c r="Y307" s="290"/>
      <c r="Z307" s="290"/>
      <c r="AA307" s="290"/>
      <c r="AB307" s="290"/>
      <c r="AC307" s="290"/>
      <c r="AD307" s="290"/>
      <c r="AE307" s="290"/>
      <c r="AF307" s="290"/>
      <c r="AG307" s="290"/>
      <c r="AH307" s="290"/>
      <c r="AI307" s="290"/>
      <c r="AJ307" s="290"/>
      <c r="AK307" s="290"/>
      <c r="AL307" s="290"/>
      <c r="AM307" s="290"/>
      <c r="AN307" s="290"/>
      <c r="AO307" s="290"/>
      <c r="AP307" s="290"/>
      <c r="AQ307" s="290"/>
      <c r="AR307" s="290"/>
      <c r="AS307" s="290"/>
      <c r="AT307" s="290"/>
      <c r="AU307" s="290"/>
      <c r="AV307" s="290"/>
      <c r="AW307" s="290"/>
      <c r="AX307" s="290"/>
      <c r="AY307" s="290"/>
      <c r="AZ307" s="290"/>
      <c r="BA307" s="290"/>
      <c r="BB307" s="290"/>
      <c r="BC307" s="290"/>
      <c r="BD307" s="290"/>
      <c r="BE307" s="290"/>
      <c r="BF307" s="290"/>
      <c r="BG307" s="290"/>
      <c r="BH307" s="290"/>
      <c r="BI307" s="290"/>
      <c r="BJ307" s="290"/>
      <c r="BK307" s="290"/>
      <c r="BL307" s="290"/>
      <c r="BM307" s="290"/>
      <c r="BN307" s="290"/>
      <c r="BO307" s="290"/>
      <c r="BP307" s="290"/>
      <c r="BQ307" s="290"/>
      <c r="BR307" s="290"/>
      <c r="BS307" s="290"/>
      <c r="BT307" s="290"/>
      <c r="BU307" s="290"/>
      <c r="BV307" s="290"/>
      <c r="BW307" s="290"/>
      <c r="BX307" s="290"/>
      <c r="BY307" s="290"/>
      <c r="BZ307" s="290"/>
      <c r="CA307" s="290"/>
      <c r="CB307" s="290"/>
      <c r="CC307" s="290"/>
      <c r="CD307" s="290"/>
      <c r="CE307" s="290"/>
      <c r="CF307" s="290"/>
      <c r="CG307" s="290"/>
      <c r="CH307" s="290"/>
      <c r="CI307" s="290"/>
      <c r="CJ307" s="290"/>
      <c r="CK307" s="290"/>
      <c r="CL307" s="290"/>
      <c r="CM307" s="290"/>
      <c r="CN307" s="290"/>
      <c r="CO307" s="290"/>
      <c r="CP307" s="290"/>
      <c r="CQ307" s="290"/>
      <c r="CR307" s="290"/>
      <c r="CS307" s="290"/>
      <c r="CT307" s="290"/>
      <c r="CU307" s="290"/>
      <c r="CV307" s="290"/>
      <c r="CW307" s="290"/>
      <c r="CX307" s="290"/>
      <c r="CY307" s="290"/>
      <c r="CZ307" s="290"/>
      <c r="DA307" s="290"/>
      <c r="DB307" s="290"/>
      <c r="DC307" s="290"/>
      <c r="DD307" s="290"/>
      <c r="DE307" s="290"/>
      <c r="DF307" s="290"/>
      <c r="DG307" s="290"/>
      <c r="DH307" s="290"/>
      <c r="DI307" s="290"/>
      <c r="DJ307" s="290"/>
      <c r="DK307" s="290"/>
      <c r="DL307" s="290"/>
      <c r="DM307" s="290"/>
      <c r="DN307" s="290"/>
      <c r="DO307" s="290"/>
      <c r="DP307" s="290"/>
      <c r="DQ307" s="290"/>
      <c r="DR307" s="290"/>
      <c r="DS307" s="290"/>
      <c r="DT307" s="290"/>
      <c r="DU307" s="290"/>
      <c r="DV307" s="290"/>
      <c r="DW307" s="341" t="s">
        <v>167</v>
      </c>
      <c r="DX307" s="342"/>
      <c r="DY307" s="342"/>
      <c r="DZ307" s="342"/>
      <c r="EA307" s="342"/>
      <c r="EB307" s="342"/>
      <c r="EC307" s="342"/>
      <c r="ED307" s="342"/>
      <c r="EE307" s="343"/>
    </row>
    <row r="308" spans="1:135" ht="36" customHeight="1" x14ac:dyDescent="0.2">
      <c r="A308" s="344" t="s">
        <v>153</v>
      </c>
      <c r="B308" s="297"/>
      <c r="C308" s="297"/>
      <c r="D308" s="297"/>
      <c r="E308" s="297"/>
      <c r="F308" s="297"/>
      <c r="G308" s="297"/>
      <c r="H308" s="297"/>
      <c r="I308" s="297"/>
      <c r="J308" s="297"/>
      <c r="K308" s="297"/>
      <c r="L308" s="297"/>
      <c r="M308" s="297"/>
      <c r="N308" s="297"/>
      <c r="O308" s="297"/>
      <c r="P308" s="297"/>
      <c r="Q308" s="297"/>
      <c r="R308" s="297"/>
      <c r="S308" s="297"/>
      <c r="T308" s="297"/>
      <c r="U308" s="297"/>
      <c r="V308" s="297"/>
      <c r="W308" s="297"/>
      <c r="X308" s="297"/>
      <c r="Y308" s="297"/>
      <c r="Z308" s="297"/>
      <c r="AA308" s="297"/>
      <c r="AB308" s="297"/>
      <c r="AC308" s="297"/>
      <c r="AD308" s="297"/>
      <c r="AE308" s="297"/>
      <c r="AF308" s="297"/>
      <c r="AG308" s="297"/>
      <c r="AH308" s="297"/>
      <c r="AI308" s="297"/>
      <c r="AJ308" s="297"/>
      <c r="AK308" s="297"/>
      <c r="AL308" s="297"/>
      <c r="AM308" s="297"/>
      <c r="AN308" s="297"/>
      <c r="AO308" s="297"/>
      <c r="AP308" s="297"/>
      <c r="AQ308" s="297"/>
      <c r="AR308" s="297"/>
      <c r="AS308" s="297"/>
      <c r="AT308" s="297"/>
      <c r="AU308" s="297"/>
      <c r="AV308" s="297"/>
      <c r="AW308" s="297"/>
      <c r="AX308" s="297"/>
      <c r="AY308" s="297"/>
      <c r="AZ308" s="297"/>
      <c r="BA308" s="297"/>
      <c r="BB308" s="297"/>
      <c r="BC308" s="297"/>
      <c r="BD308" s="297"/>
      <c r="BE308" s="297"/>
      <c r="BF308" s="297"/>
      <c r="BG308" s="297"/>
      <c r="BH308" s="297"/>
      <c r="BI308" s="297"/>
      <c r="BJ308" s="297"/>
      <c r="BK308" s="297"/>
      <c r="BL308" s="297"/>
      <c r="BM308" s="297"/>
      <c r="BN308" s="297"/>
      <c r="BO308" s="297"/>
      <c r="BP308" s="297"/>
      <c r="BQ308" s="297"/>
      <c r="BR308" s="297"/>
      <c r="BS308" s="297"/>
      <c r="BT308" s="297"/>
      <c r="BU308" s="297"/>
      <c r="BV308" s="297"/>
      <c r="BW308" s="297"/>
      <c r="BX308" s="297"/>
      <c r="BY308" s="297"/>
      <c r="BZ308" s="297"/>
      <c r="CA308" s="297"/>
      <c r="CB308" s="297"/>
      <c r="CC308" s="297"/>
      <c r="CD308" s="297"/>
      <c r="CE308" s="297"/>
      <c r="CF308" s="297"/>
      <c r="CG308" s="297"/>
      <c r="CH308" s="297"/>
      <c r="CI308" s="297"/>
      <c r="CJ308" s="297"/>
      <c r="CK308" s="297"/>
      <c r="CL308" s="297"/>
      <c r="CM308" s="297"/>
      <c r="CN308" s="297"/>
      <c r="CO308" s="297"/>
      <c r="CP308" s="297"/>
      <c r="CQ308" s="297"/>
      <c r="CR308" s="297"/>
      <c r="CS308" s="297"/>
      <c r="CT308" s="297"/>
      <c r="CU308" s="297"/>
      <c r="CV308" s="297"/>
      <c r="CW308" s="297"/>
      <c r="CX308" s="297"/>
      <c r="CY308" s="297"/>
      <c r="CZ308" s="297"/>
      <c r="DA308" s="297"/>
      <c r="DB308" s="297"/>
      <c r="DC308" s="297"/>
      <c r="DD308" s="297"/>
      <c r="DE308" s="297"/>
      <c r="DF308" s="297"/>
      <c r="DG308" s="297"/>
      <c r="DH308" s="297"/>
      <c r="DI308" s="297"/>
      <c r="DJ308" s="297"/>
      <c r="DK308" s="297"/>
      <c r="DL308" s="297"/>
      <c r="DM308" s="297"/>
      <c r="DN308" s="297"/>
      <c r="DO308" s="297"/>
      <c r="DP308" s="297"/>
      <c r="DQ308" s="297"/>
      <c r="DR308" s="297"/>
      <c r="DS308" s="297"/>
      <c r="DT308" s="297"/>
      <c r="DU308" s="297"/>
      <c r="DV308" s="298"/>
      <c r="DW308" s="345">
        <v>14139000</v>
      </c>
      <c r="DX308" s="297"/>
      <c r="DY308" s="297"/>
      <c r="DZ308" s="297"/>
      <c r="EA308" s="297"/>
      <c r="EB308" s="297"/>
      <c r="EC308" s="297"/>
      <c r="ED308" s="297"/>
      <c r="EE308" s="298"/>
    </row>
    <row r="309" spans="1:135" ht="25.5" customHeight="1" x14ac:dyDescent="0.2">
      <c r="A309" s="346" t="s">
        <v>85</v>
      </c>
      <c r="B309" s="297"/>
      <c r="C309" s="297"/>
      <c r="D309" s="297"/>
      <c r="E309" s="297"/>
      <c r="F309" s="297"/>
      <c r="G309" s="297"/>
      <c r="H309" s="297"/>
      <c r="I309" s="297"/>
      <c r="J309" s="297"/>
      <c r="K309" s="297"/>
      <c r="L309" s="297"/>
      <c r="M309" s="297"/>
      <c r="N309" s="297"/>
      <c r="O309" s="297"/>
      <c r="P309" s="297"/>
      <c r="Q309" s="297"/>
      <c r="R309" s="297"/>
      <c r="S309" s="297"/>
      <c r="T309" s="297"/>
      <c r="U309" s="297"/>
      <c r="V309" s="297"/>
      <c r="W309" s="297"/>
      <c r="X309" s="297"/>
      <c r="Y309" s="297"/>
      <c r="Z309" s="297"/>
      <c r="AA309" s="297"/>
      <c r="AB309" s="297"/>
      <c r="AC309" s="297"/>
      <c r="AD309" s="297"/>
      <c r="AE309" s="297"/>
      <c r="AF309" s="297"/>
      <c r="AG309" s="297"/>
      <c r="AH309" s="297"/>
      <c r="AI309" s="297"/>
      <c r="AJ309" s="297"/>
      <c r="AK309" s="297"/>
      <c r="AL309" s="297"/>
      <c r="AM309" s="297"/>
      <c r="AN309" s="297"/>
      <c r="AO309" s="297"/>
      <c r="AP309" s="297"/>
      <c r="AQ309" s="297"/>
      <c r="AR309" s="297"/>
      <c r="AS309" s="297"/>
      <c r="AT309" s="297"/>
      <c r="AU309" s="297"/>
      <c r="AV309" s="297"/>
      <c r="AW309" s="297"/>
      <c r="AX309" s="297"/>
      <c r="AY309" s="297"/>
      <c r="AZ309" s="297"/>
      <c r="BA309" s="297"/>
      <c r="BB309" s="298"/>
      <c r="BC309" s="347" t="s">
        <v>6</v>
      </c>
      <c r="BD309" s="312"/>
      <c r="BE309" s="312"/>
      <c r="BF309" s="312"/>
      <c r="BG309" s="312"/>
      <c r="BH309" s="312"/>
      <c r="BI309" s="312"/>
      <c r="BJ309" s="313"/>
      <c r="BK309" s="316">
        <v>2021</v>
      </c>
      <c r="BL309" s="312"/>
      <c r="BM309" s="312"/>
      <c r="BN309" s="312"/>
      <c r="BO309" s="312"/>
      <c r="BP309" s="312"/>
      <c r="BQ309" s="312"/>
      <c r="BR309" s="312"/>
      <c r="BS309" s="312"/>
      <c r="BT309" s="312"/>
      <c r="BU309" s="312"/>
      <c r="BV309" s="313"/>
      <c r="BW309" s="316">
        <v>2022</v>
      </c>
      <c r="BX309" s="312"/>
      <c r="BY309" s="312"/>
      <c r="BZ309" s="312"/>
      <c r="CA309" s="312"/>
      <c r="CB309" s="312"/>
      <c r="CC309" s="312"/>
      <c r="CD309" s="312"/>
      <c r="CE309" s="313"/>
      <c r="CF309" s="316">
        <v>2023</v>
      </c>
      <c r="CG309" s="312"/>
      <c r="CH309" s="312"/>
      <c r="CI309" s="312"/>
      <c r="CJ309" s="312"/>
      <c r="CK309" s="312"/>
      <c r="CL309" s="312"/>
      <c r="CM309" s="312"/>
      <c r="CN309" s="312"/>
      <c r="CO309" s="312"/>
      <c r="CP309" s="312"/>
      <c r="CQ309" s="312"/>
      <c r="CR309" s="313"/>
      <c r="CS309" s="316">
        <v>2024</v>
      </c>
      <c r="CT309" s="312"/>
      <c r="CU309" s="312"/>
      <c r="CV309" s="312"/>
      <c r="CW309" s="312"/>
      <c r="CX309" s="312"/>
      <c r="CY309" s="312"/>
      <c r="CZ309" s="312"/>
      <c r="DA309" s="312"/>
      <c r="DB309" s="312"/>
      <c r="DC309" s="312"/>
      <c r="DD309" s="312"/>
      <c r="DE309" s="312"/>
      <c r="DF309" s="312"/>
      <c r="DG309" s="312"/>
      <c r="DH309" s="312"/>
      <c r="DI309" s="312"/>
      <c r="DJ309" s="313"/>
      <c r="DK309" s="316">
        <v>2025</v>
      </c>
      <c r="DL309" s="312"/>
      <c r="DM309" s="312"/>
      <c r="DN309" s="312"/>
      <c r="DO309" s="312"/>
      <c r="DP309" s="312"/>
      <c r="DQ309" s="312"/>
      <c r="DR309" s="312"/>
      <c r="DS309" s="312"/>
      <c r="DT309" s="312"/>
      <c r="DU309" s="312"/>
      <c r="DV309" s="313"/>
      <c r="DW309" s="339" t="s">
        <v>168</v>
      </c>
      <c r="DX309" s="297"/>
      <c r="DY309" s="297"/>
      <c r="DZ309" s="297"/>
      <c r="EA309" s="297"/>
      <c r="EB309" s="297"/>
      <c r="EC309" s="297"/>
      <c r="ED309" s="297"/>
      <c r="EE309" s="298"/>
    </row>
    <row r="310" spans="1:135" x14ac:dyDescent="0.2">
      <c r="A310" s="299" t="s">
        <v>154</v>
      </c>
      <c r="B310" s="300"/>
      <c r="C310" s="300"/>
      <c r="D310" s="300"/>
      <c r="E310" s="300"/>
      <c r="F310" s="300"/>
      <c r="G310" s="300"/>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0"/>
      <c r="AY310" s="300"/>
      <c r="AZ310" s="300"/>
      <c r="BA310" s="300"/>
      <c r="BB310" s="301"/>
      <c r="BC310" s="310" t="s">
        <v>53</v>
      </c>
      <c r="BD310" s="297"/>
      <c r="BE310" s="297"/>
      <c r="BF310" s="297"/>
      <c r="BG310" s="297"/>
      <c r="BH310" s="297"/>
      <c r="BI310" s="297"/>
      <c r="BJ310" s="298"/>
      <c r="BK310" s="333">
        <v>77202</v>
      </c>
      <c r="BL310" s="297"/>
      <c r="BM310" s="297"/>
      <c r="BN310" s="297"/>
      <c r="BO310" s="297"/>
      <c r="BP310" s="297"/>
      <c r="BQ310" s="297"/>
      <c r="BR310" s="297"/>
      <c r="BS310" s="297"/>
      <c r="BT310" s="297"/>
      <c r="BU310" s="297"/>
      <c r="BV310" s="298"/>
      <c r="BW310" s="333">
        <v>1029360</v>
      </c>
      <c r="BX310" s="297"/>
      <c r="BY310" s="297"/>
      <c r="BZ310" s="297"/>
      <c r="CA310" s="297"/>
      <c r="CB310" s="297"/>
      <c r="CC310" s="297"/>
      <c r="CD310" s="297"/>
      <c r="CE310" s="298"/>
      <c r="CF310" s="333">
        <v>1067103</v>
      </c>
      <c r="CG310" s="297"/>
      <c r="CH310" s="297"/>
      <c r="CI310" s="297"/>
      <c r="CJ310" s="297"/>
      <c r="CK310" s="297"/>
      <c r="CL310" s="297"/>
      <c r="CM310" s="297"/>
      <c r="CN310" s="297"/>
      <c r="CO310" s="297"/>
      <c r="CP310" s="297"/>
      <c r="CQ310" s="297"/>
      <c r="CR310" s="298"/>
      <c r="CS310" s="333">
        <v>1444535</v>
      </c>
      <c r="CT310" s="297"/>
      <c r="CU310" s="297"/>
      <c r="CV310" s="297"/>
      <c r="CW310" s="297"/>
      <c r="CX310" s="297"/>
      <c r="CY310" s="297"/>
      <c r="CZ310" s="297"/>
      <c r="DA310" s="297"/>
      <c r="DB310" s="297"/>
      <c r="DC310" s="297"/>
      <c r="DD310" s="297"/>
      <c r="DE310" s="297"/>
      <c r="DF310" s="297"/>
      <c r="DG310" s="297"/>
      <c r="DH310" s="297"/>
      <c r="DI310" s="297"/>
      <c r="DJ310" s="298"/>
      <c r="DK310" s="333">
        <v>670800</v>
      </c>
      <c r="DL310" s="297"/>
      <c r="DM310" s="297"/>
      <c r="DN310" s="297"/>
      <c r="DO310" s="297"/>
      <c r="DP310" s="297"/>
      <c r="DQ310" s="297"/>
      <c r="DR310" s="297"/>
      <c r="DS310" s="297"/>
      <c r="DT310" s="297"/>
      <c r="DU310" s="297"/>
      <c r="DV310" s="298"/>
      <c r="DW310" s="334">
        <v>4289000</v>
      </c>
      <c r="DX310" s="297"/>
      <c r="DY310" s="297"/>
      <c r="DZ310" s="297"/>
      <c r="EA310" s="297"/>
      <c r="EB310" s="297"/>
      <c r="EC310" s="297"/>
      <c r="ED310" s="297"/>
      <c r="EE310" s="298"/>
    </row>
    <row r="311" spans="1:135" x14ac:dyDescent="0.2">
      <c r="A311" s="302"/>
      <c r="B311" s="290"/>
      <c r="C311" s="290"/>
      <c r="D311" s="290"/>
      <c r="E311" s="290"/>
      <c r="F311" s="290"/>
      <c r="G311" s="290"/>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0"/>
      <c r="AY311" s="290"/>
      <c r="AZ311" s="290"/>
      <c r="BA311" s="290"/>
      <c r="BB311" s="303"/>
      <c r="BC311" s="308" t="s">
        <v>54</v>
      </c>
      <c r="BD311" s="297"/>
      <c r="BE311" s="297"/>
      <c r="BF311" s="297"/>
      <c r="BG311" s="297"/>
      <c r="BH311" s="297"/>
      <c r="BI311" s="297"/>
      <c r="BJ311" s="298"/>
      <c r="BK311" s="337">
        <v>77202</v>
      </c>
      <c r="BL311" s="297"/>
      <c r="BM311" s="297"/>
      <c r="BN311" s="297"/>
      <c r="BO311" s="297"/>
      <c r="BP311" s="297"/>
      <c r="BQ311" s="297"/>
      <c r="BR311" s="297"/>
      <c r="BS311" s="297"/>
      <c r="BT311" s="297"/>
      <c r="BU311" s="297"/>
      <c r="BV311" s="298"/>
      <c r="BW311" s="337">
        <v>1029360</v>
      </c>
      <c r="BX311" s="297"/>
      <c r="BY311" s="297"/>
      <c r="BZ311" s="297"/>
      <c r="CA311" s="297"/>
      <c r="CB311" s="297"/>
      <c r="CC311" s="297"/>
      <c r="CD311" s="297"/>
      <c r="CE311" s="298"/>
      <c r="CF311" s="337">
        <v>1067103</v>
      </c>
      <c r="CG311" s="297"/>
      <c r="CH311" s="297"/>
      <c r="CI311" s="297"/>
      <c r="CJ311" s="297"/>
      <c r="CK311" s="297"/>
      <c r="CL311" s="297"/>
      <c r="CM311" s="297"/>
      <c r="CN311" s="297"/>
      <c r="CO311" s="297"/>
      <c r="CP311" s="297"/>
      <c r="CQ311" s="297"/>
      <c r="CR311" s="298"/>
      <c r="CS311" s="337">
        <v>1444535</v>
      </c>
      <c r="CT311" s="297"/>
      <c r="CU311" s="297"/>
      <c r="CV311" s="297"/>
      <c r="CW311" s="297"/>
      <c r="CX311" s="297"/>
      <c r="CY311" s="297"/>
      <c r="CZ311" s="297"/>
      <c r="DA311" s="297"/>
      <c r="DB311" s="297"/>
      <c r="DC311" s="297"/>
      <c r="DD311" s="297"/>
      <c r="DE311" s="297"/>
      <c r="DF311" s="297"/>
      <c r="DG311" s="297"/>
      <c r="DH311" s="297"/>
      <c r="DI311" s="297"/>
      <c r="DJ311" s="298"/>
      <c r="DK311" s="337">
        <v>670800</v>
      </c>
      <c r="DL311" s="297"/>
      <c r="DM311" s="297"/>
      <c r="DN311" s="297"/>
      <c r="DO311" s="297"/>
      <c r="DP311" s="297"/>
      <c r="DQ311" s="297"/>
      <c r="DR311" s="297"/>
      <c r="DS311" s="297"/>
      <c r="DT311" s="297"/>
      <c r="DU311" s="297"/>
      <c r="DV311" s="298"/>
      <c r="DW311" s="338">
        <v>4289000</v>
      </c>
      <c r="DX311" s="297"/>
      <c r="DY311" s="297"/>
      <c r="DZ311" s="297"/>
      <c r="EA311" s="297"/>
      <c r="EB311" s="297"/>
      <c r="EC311" s="297"/>
      <c r="ED311" s="297"/>
      <c r="EE311" s="298"/>
    </row>
    <row r="312" spans="1:135" x14ac:dyDescent="0.2">
      <c r="A312" s="304"/>
      <c r="B312" s="305"/>
      <c r="C312" s="305"/>
      <c r="D312" s="305"/>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6"/>
      <c r="BC312" s="292" t="s">
        <v>55</v>
      </c>
      <c r="BD312" s="297"/>
      <c r="BE312" s="297"/>
      <c r="BF312" s="297"/>
      <c r="BG312" s="297"/>
      <c r="BH312" s="297"/>
      <c r="BI312" s="297"/>
      <c r="BJ312" s="298"/>
      <c r="BK312" s="336">
        <v>0</v>
      </c>
      <c r="BL312" s="297"/>
      <c r="BM312" s="297"/>
      <c r="BN312" s="297"/>
      <c r="BO312" s="297"/>
      <c r="BP312" s="297"/>
      <c r="BQ312" s="297"/>
      <c r="BR312" s="297"/>
      <c r="BS312" s="297"/>
      <c r="BT312" s="297"/>
      <c r="BU312" s="297"/>
      <c r="BV312" s="298"/>
      <c r="BW312" s="295"/>
      <c r="BX312" s="297"/>
      <c r="BY312" s="297"/>
      <c r="BZ312" s="297"/>
      <c r="CA312" s="297"/>
      <c r="CB312" s="297"/>
      <c r="CC312" s="297"/>
      <c r="CD312" s="297"/>
      <c r="CE312" s="298"/>
      <c r="CF312" s="295"/>
      <c r="CG312" s="297"/>
      <c r="CH312" s="297"/>
      <c r="CI312" s="297"/>
      <c r="CJ312" s="297"/>
      <c r="CK312" s="297"/>
      <c r="CL312" s="297"/>
      <c r="CM312" s="297"/>
      <c r="CN312" s="297"/>
      <c r="CO312" s="297"/>
      <c r="CP312" s="297"/>
      <c r="CQ312" s="297"/>
      <c r="CR312" s="298"/>
      <c r="CS312" s="295"/>
      <c r="CT312" s="297"/>
      <c r="CU312" s="297"/>
      <c r="CV312" s="297"/>
      <c r="CW312" s="297"/>
      <c r="CX312" s="297"/>
      <c r="CY312" s="297"/>
      <c r="CZ312" s="297"/>
      <c r="DA312" s="297"/>
      <c r="DB312" s="297"/>
      <c r="DC312" s="297"/>
      <c r="DD312" s="297"/>
      <c r="DE312" s="297"/>
      <c r="DF312" s="297"/>
      <c r="DG312" s="297"/>
      <c r="DH312" s="297"/>
      <c r="DI312" s="297"/>
      <c r="DJ312" s="298"/>
      <c r="DK312" s="295"/>
      <c r="DL312" s="297"/>
      <c r="DM312" s="297"/>
      <c r="DN312" s="297"/>
      <c r="DO312" s="297"/>
      <c r="DP312" s="297"/>
      <c r="DQ312" s="297"/>
      <c r="DR312" s="297"/>
      <c r="DS312" s="297"/>
      <c r="DT312" s="297"/>
      <c r="DU312" s="297"/>
      <c r="DV312" s="298"/>
      <c r="DW312" s="335">
        <v>0</v>
      </c>
      <c r="DX312" s="297"/>
      <c r="DY312" s="297"/>
      <c r="DZ312" s="297"/>
      <c r="EA312" s="297"/>
      <c r="EB312" s="297"/>
      <c r="EC312" s="297"/>
      <c r="ED312" s="297"/>
      <c r="EE312" s="298"/>
    </row>
    <row r="313" spans="1:135" x14ac:dyDescent="0.2">
      <c r="A313" s="299" t="s">
        <v>158</v>
      </c>
      <c r="B313" s="300"/>
      <c r="C313" s="300"/>
      <c r="D313" s="300"/>
      <c r="E313" s="300"/>
      <c r="F313" s="300"/>
      <c r="G313" s="300"/>
      <c r="H313" s="300"/>
      <c r="I313" s="300"/>
      <c r="J313" s="300"/>
      <c r="K313" s="300"/>
      <c r="L313" s="300"/>
      <c r="M313" s="300"/>
      <c r="N313" s="300"/>
      <c r="O313" s="300"/>
      <c r="P313" s="300"/>
      <c r="Q313" s="300"/>
      <c r="R313" s="300"/>
      <c r="S313" s="300"/>
      <c r="T313" s="300"/>
      <c r="U313" s="300"/>
      <c r="V313" s="300"/>
      <c r="W313" s="300"/>
      <c r="X313" s="300"/>
      <c r="Y313" s="300"/>
      <c r="Z313" s="300"/>
      <c r="AA313" s="300"/>
      <c r="AB313" s="300"/>
      <c r="AC313" s="300"/>
      <c r="AD313" s="300"/>
      <c r="AE313" s="300"/>
      <c r="AF313" s="300"/>
      <c r="AG313" s="300"/>
      <c r="AH313" s="300"/>
      <c r="AI313" s="300"/>
      <c r="AJ313" s="300"/>
      <c r="AK313" s="300"/>
      <c r="AL313" s="300"/>
      <c r="AM313" s="300"/>
      <c r="AN313" s="300"/>
      <c r="AO313" s="300"/>
      <c r="AP313" s="300"/>
      <c r="AQ313" s="300"/>
      <c r="AR313" s="300"/>
      <c r="AS313" s="300"/>
      <c r="AT313" s="300"/>
      <c r="AU313" s="300"/>
      <c r="AV313" s="300"/>
      <c r="AW313" s="300"/>
      <c r="AX313" s="300"/>
      <c r="AY313" s="300"/>
      <c r="AZ313" s="300"/>
      <c r="BA313" s="300"/>
      <c r="BB313" s="301"/>
      <c r="BC313" s="310" t="s">
        <v>53</v>
      </c>
      <c r="BD313" s="297"/>
      <c r="BE313" s="297"/>
      <c r="BF313" s="297"/>
      <c r="BG313" s="297"/>
      <c r="BH313" s="297"/>
      <c r="BI313" s="297"/>
      <c r="BJ313" s="298"/>
      <c r="BK313" s="333">
        <v>0</v>
      </c>
      <c r="BL313" s="297"/>
      <c r="BM313" s="297"/>
      <c r="BN313" s="297"/>
      <c r="BO313" s="297"/>
      <c r="BP313" s="297"/>
      <c r="BQ313" s="297"/>
      <c r="BR313" s="297"/>
      <c r="BS313" s="297"/>
      <c r="BT313" s="297"/>
      <c r="BU313" s="297"/>
      <c r="BV313" s="298"/>
      <c r="BW313" s="333">
        <v>0</v>
      </c>
      <c r="BX313" s="297"/>
      <c r="BY313" s="297"/>
      <c r="BZ313" s="297"/>
      <c r="CA313" s="297"/>
      <c r="CB313" s="297"/>
      <c r="CC313" s="297"/>
      <c r="CD313" s="297"/>
      <c r="CE313" s="298"/>
      <c r="CF313" s="333">
        <v>1550000</v>
      </c>
      <c r="CG313" s="297"/>
      <c r="CH313" s="297"/>
      <c r="CI313" s="297"/>
      <c r="CJ313" s="297"/>
      <c r="CK313" s="297"/>
      <c r="CL313" s="297"/>
      <c r="CM313" s="297"/>
      <c r="CN313" s="297"/>
      <c r="CO313" s="297"/>
      <c r="CP313" s="297"/>
      <c r="CQ313" s="297"/>
      <c r="CR313" s="298"/>
      <c r="CS313" s="333">
        <v>1550000</v>
      </c>
      <c r="CT313" s="297"/>
      <c r="CU313" s="297"/>
      <c r="CV313" s="297"/>
      <c r="CW313" s="297"/>
      <c r="CX313" s="297"/>
      <c r="CY313" s="297"/>
      <c r="CZ313" s="297"/>
      <c r="DA313" s="297"/>
      <c r="DB313" s="297"/>
      <c r="DC313" s="297"/>
      <c r="DD313" s="297"/>
      <c r="DE313" s="297"/>
      <c r="DF313" s="297"/>
      <c r="DG313" s="297"/>
      <c r="DH313" s="297"/>
      <c r="DI313" s="297"/>
      <c r="DJ313" s="298"/>
      <c r="DK313" s="333">
        <v>0</v>
      </c>
      <c r="DL313" s="297"/>
      <c r="DM313" s="297"/>
      <c r="DN313" s="297"/>
      <c r="DO313" s="297"/>
      <c r="DP313" s="297"/>
      <c r="DQ313" s="297"/>
      <c r="DR313" s="297"/>
      <c r="DS313" s="297"/>
      <c r="DT313" s="297"/>
      <c r="DU313" s="297"/>
      <c r="DV313" s="298"/>
      <c r="DW313" s="334">
        <v>3100000</v>
      </c>
      <c r="DX313" s="297"/>
      <c r="DY313" s="297"/>
      <c r="DZ313" s="297"/>
      <c r="EA313" s="297"/>
      <c r="EB313" s="297"/>
      <c r="EC313" s="297"/>
      <c r="ED313" s="297"/>
      <c r="EE313" s="298"/>
    </row>
    <row r="314" spans="1:135" x14ac:dyDescent="0.2">
      <c r="A314" s="302"/>
      <c r="B314" s="290"/>
      <c r="C314" s="290"/>
      <c r="D314" s="290"/>
      <c r="E314" s="290"/>
      <c r="F314" s="290"/>
      <c r="G314" s="290"/>
      <c r="H314" s="290"/>
      <c r="I314" s="290"/>
      <c r="J314" s="290"/>
      <c r="K314" s="290"/>
      <c r="L314" s="290"/>
      <c r="M314" s="290"/>
      <c r="N314" s="290"/>
      <c r="O314" s="290"/>
      <c r="P314" s="290"/>
      <c r="Q314" s="290"/>
      <c r="R314" s="290"/>
      <c r="S314" s="290"/>
      <c r="T314" s="290"/>
      <c r="U314" s="290"/>
      <c r="V314" s="290"/>
      <c r="W314" s="290"/>
      <c r="X314" s="290"/>
      <c r="Y314" s="290"/>
      <c r="Z314" s="290"/>
      <c r="AA314" s="290"/>
      <c r="AB314" s="290"/>
      <c r="AC314" s="290"/>
      <c r="AD314" s="290"/>
      <c r="AE314" s="290"/>
      <c r="AF314" s="290"/>
      <c r="AG314" s="290"/>
      <c r="AH314" s="290"/>
      <c r="AI314" s="290"/>
      <c r="AJ314" s="290"/>
      <c r="AK314" s="290"/>
      <c r="AL314" s="290"/>
      <c r="AM314" s="290"/>
      <c r="AN314" s="290"/>
      <c r="AO314" s="290"/>
      <c r="AP314" s="290"/>
      <c r="AQ314" s="290"/>
      <c r="AR314" s="290"/>
      <c r="AS314" s="290"/>
      <c r="AT314" s="290"/>
      <c r="AU314" s="290"/>
      <c r="AV314" s="290"/>
      <c r="AW314" s="290"/>
      <c r="AX314" s="290"/>
      <c r="AY314" s="290"/>
      <c r="AZ314" s="290"/>
      <c r="BA314" s="290"/>
      <c r="BB314" s="303"/>
      <c r="BC314" s="308" t="s">
        <v>54</v>
      </c>
      <c r="BD314" s="297"/>
      <c r="BE314" s="297"/>
      <c r="BF314" s="297"/>
      <c r="BG314" s="297"/>
      <c r="BH314" s="297"/>
      <c r="BI314" s="297"/>
      <c r="BJ314" s="298"/>
      <c r="BK314" s="337">
        <v>0</v>
      </c>
      <c r="BL314" s="297"/>
      <c r="BM314" s="297"/>
      <c r="BN314" s="297"/>
      <c r="BO314" s="297"/>
      <c r="BP314" s="297"/>
      <c r="BQ314" s="297"/>
      <c r="BR314" s="297"/>
      <c r="BS314" s="297"/>
      <c r="BT314" s="297"/>
      <c r="BU314" s="297"/>
      <c r="BV314" s="298"/>
      <c r="BW314" s="337">
        <v>0</v>
      </c>
      <c r="BX314" s="297"/>
      <c r="BY314" s="297"/>
      <c r="BZ314" s="297"/>
      <c r="CA314" s="297"/>
      <c r="CB314" s="297"/>
      <c r="CC314" s="297"/>
      <c r="CD314" s="297"/>
      <c r="CE314" s="298"/>
      <c r="CF314" s="337">
        <v>1550000</v>
      </c>
      <c r="CG314" s="297"/>
      <c r="CH314" s="297"/>
      <c r="CI314" s="297"/>
      <c r="CJ314" s="297"/>
      <c r="CK314" s="297"/>
      <c r="CL314" s="297"/>
      <c r="CM314" s="297"/>
      <c r="CN314" s="297"/>
      <c r="CO314" s="297"/>
      <c r="CP314" s="297"/>
      <c r="CQ314" s="297"/>
      <c r="CR314" s="298"/>
      <c r="CS314" s="337">
        <v>1550000</v>
      </c>
      <c r="CT314" s="297"/>
      <c r="CU314" s="297"/>
      <c r="CV314" s="297"/>
      <c r="CW314" s="297"/>
      <c r="CX314" s="297"/>
      <c r="CY314" s="297"/>
      <c r="CZ314" s="297"/>
      <c r="DA314" s="297"/>
      <c r="DB314" s="297"/>
      <c r="DC314" s="297"/>
      <c r="DD314" s="297"/>
      <c r="DE314" s="297"/>
      <c r="DF314" s="297"/>
      <c r="DG314" s="297"/>
      <c r="DH314" s="297"/>
      <c r="DI314" s="297"/>
      <c r="DJ314" s="298"/>
      <c r="DK314" s="337">
        <v>0</v>
      </c>
      <c r="DL314" s="297"/>
      <c r="DM314" s="297"/>
      <c r="DN314" s="297"/>
      <c r="DO314" s="297"/>
      <c r="DP314" s="297"/>
      <c r="DQ314" s="297"/>
      <c r="DR314" s="297"/>
      <c r="DS314" s="297"/>
      <c r="DT314" s="297"/>
      <c r="DU314" s="297"/>
      <c r="DV314" s="298"/>
      <c r="DW314" s="338">
        <v>3100000</v>
      </c>
      <c r="DX314" s="297"/>
      <c r="DY314" s="297"/>
      <c r="DZ314" s="297"/>
      <c r="EA314" s="297"/>
      <c r="EB314" s="297"/>
      <c r="EC314" s="297"/>
      <c r="ED314" s="297"/>
      <c r="EE314" s="298"/>
    </row>
    <row r="315" spans="1:135" x14ac:dyDescent="0.2">
      <c r="A315" s="304"/>
      <c r="B315" s="305"/>
      <c r="C315" s="305"/>
      <c r="D315" s="305"/>
      <c r="E315" s="305"/>
      <c r="F315" s="305"/>
      <c r="G315" s="305"/>
      <c r="H315" s="305"/>
      <c r="I315" s="305"/>
      <c r="J315" s="305"/>
      <c r="K315" s="305"/>
      <c r="L315" s="305"/>
      <c r="M315" s="305"/>
      <c r="N315" s="305"/>
      <c r="O315" s="305"/>
      <c r="P315" s="305"/>
      <c r="Q315" s="305"/>
      <c r="R315" s="305"/>
      <c r="S315" s="305"/>
      <c r="T315" s="305"/>
      <c r="U315" s="305"/>
      <c r="V315" s="305"/>
      <c r="W315" s="305"/>
      <c r="X315" s="305"/>
      <c r="Y315" s="305"/>
      <c r="Z315" s="305"/>
      <c r="AA315" s="305"/>
      <c r="AB315" s="305"/>
      <c r="AC315" s="305"/>
      <c r="AD315" s="305"/>
      <c r="AE315" s="305"/>
      <c r="AF315" s="305"/>
      <c r="AG315" s="305"/>
      <c r="AH315" s="305"/>
      <c r="AI315" s="305"/>
      <c r="AJ315" s="305"/>
      <c r="AK315" s="305"/>
      <c r="AL315" s="305"/>
      <c r="AM315" s="305"/>
      <c r="AN315" s="305"/>
      <c r="AO315" s="305"/>
      <c r="AP315" s="305"/>
      <c r="AQ315" s="305"/>
      <c r="AR315" s="305"/>
      <c r="AS315" s="305"/>
      <c r="AT315" s="305"/>
      <c r="AU315" s="305"/>
      <c r="AV315" s="305"/>
      <c r="AW315" s="305"/>
      <c r="AX315" s="305"/>
      <c r="AY315" s="305"/>
      <c r="AZ315" s="305"/>
      <c r="BA315" s="305"/>
      <c r="BB315" s="306"/>
      <c r="BC315" s="292" t="s">
        <v>55</v>
      </c>
      <c r="BD315" s="297"/>
      <c r="BE315" s="297"/>
      <c r="BF315" s="297"/>
      <c r="BG315" s="297"/>
      <c r="BH315" s="297"/>
      <c r="BI315" s="297"/>
      <c r="BJ315" s="298"/>
      <c r="BK315" s="336">
        <v>0</v>
      </c>
      <c r="BL315" s="297"/>
      <c r="BM315" s="297"/>
      <c r="BN315" s="297"/>
      <c r="BO315" s="297"/>
      <c r="BP315" s="297"/>
      <c r="BQ315" s="297"/>
      <c r="BR315" s="297"/>
      <c r="BS315" s="297"/>
      <c r="BT315" s="297"/>
      <c r="BU315" s="297"/>
      <c r="BV315" s="298"/>
      <c r="BW315" s="295"/>
      <c r="BX315" s="297"/>
      <c r="BY315" s="297"/>
      <c r="BZ315" s="297"/>
      <c r="CA315" s="297"/>
      <c r="CB315" s="297"/>
      <c r="CC315" s="297"/>
      <c r="CD315" s="297"/>
      <c r="CE315" s="298"/>
      <c r="CF315" s="295"/>
      <c r="CG315" s="297"/>
      <c r="CH315" s="297"/>
      <c r="CI315" s="297"/>
      <c r="CJ315" s="297"/>
      <c r="CK315" s="297"/>
      <c r="CL315" s="297"/>
      <c r="CM315" s="297"/>
      <c r="CN315" s="297"/>
      <c r="CO315" s="297"/>
      <c r="CP315" s="297"/>
      <c r="CQ315" s="297"/>
      <c r="CR315" s="298"/>
      <c r="CS315" s="295"/>
      <c r="CT315" s="297"/>
      <c r="CU315" s="297"/>
      <c r="CV315" s="297"/>
      <c r="CW315" s="297"/>
      <c r="CX315" s="297"/>
      <c r="CY315" s="297"/>
      <c r="CZ315" s="297"/>
      <c r="DA315" s="297"/>
      <c r="DB315" s="297"/>
      <c r="DC315" s="297"/>
      <c r="DD315" s="297"/>
      <c r="DE315" s="297"/>
      <c r="DF315" s="297"/>
      <c r="DG315" s="297"/>
      <c r="DH315" s="297"/>
      <c r="DI315" s="297"/>
      <c r="DJ315" s="298"/>
      <c r="DK315" s="295"/>
      <c r="DL315" s="297"/>
      <c r="DM315" s="297"/>
      <c r="DN315" s="297"/>
      <c r="DO315" s="297"/>
      <c r="DP315" s="297"/>
      <c r="DQ315" s="297"/>
      <c r="DR315" s="297"/>
      <c r="DS315" s="297"/>
      <c r="DT315" s="297"/>
      <c r="DU315" s="297"/>
      <c r="DV315" s="298"/>
      <c r="DW315" s="335">
        <v>0</v>
      </c>
      <c r="DX315" s="297"/>
      <c r="DY315" s="297"/>
      <c r="DZ315" s="297"/>
      <c r="EA315" s="297"/>
      <c r="EB315" s="297"/>
      <c r="EC315" s="297"/>
      <c r="ED315" s="297"/>
      <c r="EE315" s="298"/>
    </row>
    <row r="316" spans="1:135" x14ac:dyDescent="0.2">
      <c r="A316" s="299" t="s">
        <v>161</v>
      </c>
      <c r="B316" s="300"/>
      <c r="C316" s="300"/>
      <c r="D316" s="300"/>
      <c r="E316" s="300"/>
      <c r="F316" s="300"/>
      <c r="G316" s="300"/>
      <c r="H316" s="300"/>
      <c r="I316" s="300"/>
      <c r="J316" s="300"/>
      <c r="K316" s="300"/>
      <c r="L316" s="300"/>
      <c r="M316" s="300"/>
      <c r="N316" s="300"/>
      <c r="O316" s="300"/>
      <c r="P316" s="300"/>
      <c r="Q316" s="300"/>
      <c r="R316" s="300"/>
      <c r="S316" s="300"/>
      <c r="T316" s="300"/>
      <c r="U316" s="300"/>
      <c r="V316" s="300"/>
      <c r="W316" s="300"/>
      <c r="X316" s="300"/>
      <c r="Y316" s="300"/>
      <c r="Z316" s="300"/>
      <c r="AA316" s="300"/>
      <c r="AB316" s="300"/>
      <c r="AC316" s="300"/>
      <c r="AD316" s="300"/>
      <c r="AE316" s="300"/>
      <c r="AF316" s="300"/>
      <c r="AG316" s="300"/>
      <c r="AH316" s="300"/>
      <c r="AI316" s="300"/>
      <c r="AJ316" s="300"/>
      <c r="AK316" s="300"/>
      <c r="AL316" s="300"/>
      <c r="AM316" s="300"/>
      <c r="AN316" s="300"/>
      <c r="AO316" s="300"/>
      <c r="AP316" s="300"/>
      <c r="AQ316" s="300"/>
      <c r="AR316" s="300"/>
      <c r="AS316" s="300"/>
      <c r="AT316" s="300"/>
      <c r="AU316" s="300"/>
      <c r="AV316" s="300"/>
      <c r="AW316" s="300"/>
      <c r="AX316" s="300"/>
      <c r="AY316" s="300"/>
      <c r="AZ316" s="300"/>
      <c r="BA316" s="300"/>
      <c r="BB316" s="301"/>
      <c r="BC316" s="310" t="s">
        <v>53</v>
      </c>
      <c r="BD316" s="297"/>
      <c r="BE316" s="297"/>
      <c r="BF316" s="297"/>
      <c r="BG316" s="297"/>
      <c r="BH316" s="297"/>
      <c r="BI316" s="297"/>
      <c r="BJ316" s="298"/>
      <c r="BK316" s="333">
        <v>0</v>
      </c>
      <c r="BL316" s="297"/>
      <c r="BM316" s="297"/>
      <c r="BN316" s="297"/>
      <c r="BO316" s="297"/>
      <c r="BP316" s="297"/>
      <c r="BQ316" s="297"/>
      <c r="BR316" s="297"/>
      <c r="BS316" s="297"/>
      <c r="BT316" s="297"/>
      <c r="BU316" s="297"/>
      <c r="BV316" s="298"/>
      <c r="BW316" s="333">
        <v>0</v>
      </c>
      <c r="BX316" s="297"/>
      <c r="BY316" s="297"/>
      <c r="BZ316" s="297"/>
      <c r="CA316" s="297"/>
      <c r="CB316" s="297"/>
      <c r="CC316" s="297"/>
      <c r="CD316" s="297"/>
      <c r="CE316" s="298"/>
      <c r="CF316" s="333">
        <v>1375000</v>
      </c>
      <c r="CG316" s="297"/>
      <c r="CH316" s="297"/>
      <c r="CI316" s="297"/>
      <c r="CJ316" s="297"/>
      <c r="CK316" s="297"/>
      <c r="CL316" s="297"/>
      <c r="CM316" s="297"/>
      <c r="CN316" s="297"/>
      <c r="CO316" s="297"/>
      <c r="CP316" s="297"/>
      <c r="CQ316" s="297"/>
      <c r="CR316" s="298"/>
      <c r="CS316" s="333">
        <v>1375000</v>
      </c>
      <c r="CT316" s="297"/>
      <c r="CU316" s="297"/>
      <c r="CV316" s="297"/>
      <c r="CW316" s="297"/>
      <c r="CX316" s="297"/>
      <c r="CY316" s="297"/>
      <c r="CZ316" s="297"/>
      <c r="DA316" s="297"/>
      <c r="DB316" s="297"/>
      <c r="DC316" s="297"/>
      <c r="DD316" s="297"/>
      <c r="DE316" s="297"/>
      <c r="DF316" s="297"/>
      <c r="DG316" s="297"/>
      <c r="DH316" s="297"/>
      <c r="DI316" s="297"/>
      <c r="DJ316" s="298"/>
      <c r="DK316" s="333">
        <v>0</v>
      </c>
      <c r="DL316" s="297"/>
      <c r="DM316" s="297"/>
      <c r="DN316" s="297"/>
      <c r="DO316" s="297"/>
      <c r="DP316" s="297"/>
      <c r="DQ316" s="297"/>
      <c r="DR316" s="297"/>
      <c r="DS316" s="297"/>
      <c r="DT316" s="297"/>
      <c r="DU316" s="297"/>
      <c r="DV316" s="298"/>
      <c r="DW316" s="334">
        <v>2750000</v>
      </c>
      <c r="DX316" s="297"/>
      <c r="DY316" s="297"/>
      <c r="DZ316" s="297"/>
      <c r="EA316" s="297"/>
      <c r="EB316" s="297"/>
      <c r="EC316" s="297"/>
      <c r="ED316" s="297"/>
      <c r="EE316" s="298"/>
    </row>
    <row r="317" spans="1:135" x14ac:dyDescent="0.2">
      <c r="A317" s="302"/>
      <c r="B317" s="290"/>
      <c r="C317" s="290"/>
      <c r="D317" s="290"/>
      <c r="E317" s="290"/>
      <c r="F317" s="290"/>
      <c r="G317" s="290"/>
      <c r="H317" s="290"/>
      <c r="I317" s="290"/>
      <c r="J317" s="290"/>
      <c r="K317" s="290"/>
      <c r="L317" s="290"/>
      <c r="M317" s="290"/>
      <c r="N317" s="290"/>
      <c r="O317" s="290"/>
      <c r="P317" s="290"/>
      <c r="Q317" s="290"/>
      <c r="R317" s="290"/>
      <c r="S317" s="290"/>
      <c r="T317" s="290"/>
      <c r="U317" s="290"/>
      <c r="V317" s="290"/>
      <c r="W317" s="290"/>
      <c r="X317" s="290"/>
      <c r="Y317" s="290"/>
      <c r="Z317" s="290"/>
      <c r="AA317" s="290"/>
      <c r="AB317" s="290"/>
      <c r="AC317" s="290"/>
      <c r="AD317" s="290"/>
      <c r="AE317" s="290"/>
      <c r="AF317" s="290"/>
      <c r="AG317" s="290"/>
      <c r="AH317" s="290"/>
      <c r="AI317" s="290"/>
      <c r="AJ317" s="290"/>
      <c r="AK317" s="290"/>
      <c r="AL317" s="290"/>
      <c r="AM317" s="290"/>
      <c r="AN317" s="290"/>
      <c r="AO317" s="290"/>
      <c r="AP317" s="290"/>
      <c r="AQ317" s="290"/>
      <c r="AR317" s="290"/>
      <c r="AS317" s="290"/>
      <c r="AT317" s="290"/>
      <c r="AU317" s="290"/>
      <c r="AV317" s="290"/>
      <c r="AW317" s="290"/>
      <c r="AX317" s="290"/>
      <c r="AY317" s="290"/>
      <c r="AZ317" s="290"/>
      <c r="BA317" s="290"/>
      <c r="BB317" s="303"/>
      <c r="BC317" s="308" t="s">
        <v>54</v>
      </c>
      <c r="BD317" s="297"/>
      <c r="BE317" s="297"/>
      <c r="BF317" s="297"/>
      <c r="BG317" s="297"/>
      <c r="BH317" s="297"/>
      <c r="BI317" s="297"/>
      <c r="BJ317" s="298"/>
      <c r="BK317" s="337">
        <v>0</v>
      </c>
      <c r="BL317" s="297"/>
      <c r="BM317" s="297"/>
      <c r="BN317" s="297"/>
      <c r="BO317" s="297"/>
      <c r="BP317" s="297"/>
      <c r="BQ317" s="297"/>
      <c r="BR317" s="297"/>
      <c r="BS317" s="297"/>
      <c r="BT317" s="297"/>
      <c r="BU317" s="297"/>
      <c r="BV317" s="298"/>
      <c r="BW317" s="337">
        <v>0</v>
      </c>
      <c r="BX317" s="297"/>
      <c r="BY317" s="297"/>
      <c r="BZ317" s="297"/>
      <c r="CA317" s="297"/>
      <c r="CB317" s="297"/>
      <c r="CC317" s="297"/>
      <c r="CD317" s="297"/>
      <c r="CE317" s="298"/>
      <c r="CF317" s="337">
        <v>1375000</v>
      </c>
      <c r="CG317" s="297"/>
      <c r="CH317" s="297"/>
      <c r="CI317" s="297"/>
      <c r="CJ317" s="297"/>
      <c r="CK317" s="297"/>
      <c r="CL317" s="297"/>
      <c r="CM317" s="297"/>
      <c r="CN317" s="297"/>
      <c r="CO317" s="297"/>
      <c r="CP317" s="297"/>
      <c r="CQ317" s="297"/>
      <c r="CR317" s="298"/>
      <c r="CS317" s="337">
        <v>1375000</v>
      </c>
      <c r="CT317" s="297"/>
      <c r="CU317" s="297"/>
      <c r="CV317" s="297"/>
      <c r="CW317" s="297"/>
      <c r="CX317" s="297"/>
      <c r="CY317" s="297"/>
      <c r="CZ317" s="297"/>
      <c r="DA317" s="297"/>
      <c r="DB317" s="297"/>
      <c r="DC317" s="297"/>
      <c r="DD317" s="297"/>
      <c r="DE317" s="297"/>
      <c r="DF317" s="297"/>
      <c r="DG317" s="297"/>
      <c r="DH317" s="297"/>
      <c r="DI317" s="297"/>
      <c r="DJ317" s="298"/>
      <c r="DK317" s="337">
        <v>0</v>
      </c>
      <c r="DL317" s="297"/>
      <c r="DM317" s="297"/>
      <c r="DN317" s="297"/>
      <c r="DO317" s="297"/>
      <c r="DP317" s="297"/>
      <c r="DQ317" s="297"/>
      <c r="DR317" s="297"/>
      <c r="DS317" s="297"/>
      <c r="DT317" s="297"/>
      <c r="DU317" s="297"/>
      <c r="DV317" s="298"/>
      <c r="DW317" s="338">
        <v>2750000</v>
      </c>
      <c r="DX317" s="297"/>
      <c r="DY317" s="297"/>
      <c r="DZ317" s="297"/>
      <c r="EA317" s="297"/>
      <c r="EB317" s="297"/>
      <c r="EC317" s="297"/>
      <c r="ED317" s="297"/>
      <c r="EE317" s="298"/>
    </row>
    <row r="318" spans="1:135" x14ac:dyDescent="0.2">
      <c r="A318" s="304"/>
      <c r="B318" s="305"/>
      <c r="C318" s="305"/>
      <c r="D318" s="305"/>
      <c r="E318" s="305"/>
      <c r="F318" s="305"/>
      <c r="G318" s="305"/>
      <c r="H318" s="305"/>
      <c r="I318" s="305"/>
      <c r="J318" s="305"/>
      <c r="K318" s="305"/>
      <c r="L318" s="305"/>
      <c r="M318" s="305"/>
      <c r="N318" s="305"/>
      <c r="O318" s="305"/>
      <c r="P318" s="305"/>
      <c r="Q318" s="305"/>
      <c r="R318" s="305"/>
      <c r="S318" s="305"/>
      <c r="T318" s="305"/>
      <c r="U318" s="305"/>
      <c r="V318" s="305"/>
      <c r="W318" s="305"/>
      <c r="X318" s="305"/>
      <c r="Y318" s="305"/>
      <c r="Z318" s="305"/>
      <c r="AA318" s="305"/>
      <c r="AB318" s="305"/>
      <c r="AC318" s="305"/>
      <c r="AD318" s="305"/>
      <c r="AE318" s="305"/>
      <c r="AF318" s="305"/>
      <c r="AG318" s="305"/>
      <c r="AH318" s="305"/>
      <c r="AI318" s="305"/>
      <c r="AJ318" s="305"/>
      <c r="AK318" s="305"/>
      <c r="AL318" s="305"/>
      <c r="AM318" s="305"/>
      <c r="AN318" s="305"/>
      <c r="AO318" s="305"/>
      <c r="AP318" s="305"/>
      <c r="AQ318" s="305"/>
      <c r="AR318" s="305"/>
      <c r="AS318" s="305"/>
      <c r="AT318" s="305"/>
      <c r="AU318" s="305"/>
      <c r="AV318" s="305"/>
      <c r="AW318" s="305"/>
      <c r="AX318" s="305"/>
      <c r="AY318" s="305"/>
      <c r="AZ318" s="305"/>
      <c r="BA318" s="305"/>
      <c r="BB318" s="306"/>
      <c r="BC318" s="292" t="s">
        <v>55</v>
      </c>
      <c r="BD318" s="297"/>
      <c r="BE318" s="297"/>
      <c r="BF318" s="297"/>
      <c r="BG318" s="297"/>
      <c r="BH318" s="297"/>
      <c r="BI318" s="297"/>
      <c r="BJ318" s="298"/>
      <c r="BK318" s="336">
        <v>0</v>
      </c>
      <c r="BL318" s="297"/>
      <c r="BM318" s="297"/>
      <c r="BN318" s="297"/>
      <c r="BO318" s="297"/>
      <c r="BP318" s="297"/>
      <c r="BQ318" s="297"/>
      <c r="BR318" s="297"/>
      <c r="BS318" s="297"/>
      <c r="BT318" s="297"/>
      <c r="BU318" s="297"/>
      <c r="BV318" s="298"/>
      <c r="BW318" s="295"/>
      <c r="BX318" s="297"/>
      <c r="BY318" s="297"/>
      <c r="BZ318" s="297"/>
      <c r="CA318" s="297"/>
      <c r="CB318" s="297"/>
      <c r="CC318" s="297"/>
      <c r="CD318" s="297"/>
      <c r="CE318" s="298"/>
      <c r="CF318" s="295"/>
      <c r="CG318" s="297"/>
      <c r="CH318" s="297"/>
      <c r="CI318" s="297"/>
      <c r="CJ318" s="297"/>
      <c r="CK318" s="297"/>
      <c r="CL318" s="297"/>
      <c r="CM318" s="297"/>
      <c r="CN318" s="297"/>
      <c r="CO318" s="297"/>
      <c r="CP318" s="297"/>
      <c r="CQ318" s="297"/>
      <c r="CR318" s="298"/>
      <c r="CS318" s="295"/>
      <c r="CT318" s="297"/>
      <c r="CU318" s="297"/>
      <c r="CV318" s="297"/>
      <c r="CW318" s="297"/>
      <c r="CX318" s="297"/>
      <c r="CY318" s="297"/>
      <c r="CZ318" s="297"/>
      <c r="DA318" s="297"/>
      <c r="DB318" s="297"/>
      <c r="DC318" s="297"/>
      <c r="DD318" s="297"/>
      <c r="DE318" s="297"/>
      <c r="DF318" s="297"/>
      <c r="DG318" s="297"/>
      <c r="DH318" s="297"/>
      <c r="DI318" s="297"/>
      <c r="DJ318" s="298"/>
      <c r="DK318" s="295"/>
      <c r="DL318" s="297"/>
      <c r="DM318" s="297"/>
      <c r="DN318" s="297"/>
      <c r="DO318" s="297"/>
      <c r="DP318" s="297"/>
      <c r="DQ318" s="297"/>
      <c r="DR318" s="297"/>
      <c r="DS318" s="297"/>
      <c r="DT318" s="297"/>
      <c r="DU318" s="297"/>
      <c r="DV318" s="298"/>
      <c r="DW318" s="335">
        <v>0</v>
      </c>
      <c r="DX318" s="297"/>
      <c r="DY318" s="297"/>
      <c r="DZ318" s="297"/>
      <c r="EA318" s="297"/>
      <c r="EB318" s="297"/>
      <c r="EC318" s="297"/>
      <c r="ED318" s="297"/>
      <c r="EE318" s="298"/>
    </row>
    <row r="319" spans="1:135" x14ac:dyDescent="0.2">
      <c r="A319" s="299" t="s">
        <v>164</v>
      </c>
      <c r="B319" s="300"/>
      <c r="C319" s="300"/>
      <c r="D319" s="300"/>
      <c r="E319" s="300"/>
      <c r="F319" s="300"/>
      <c r="G319" s="300"/>
      <c r="H319" s="300"/>
      <c r="I319" s="300"/>
      <c r="J319" s="300"/>
      <c r="K319" s="300"/>
      <c r="L319" s="300"/>
      <c r="M319" s="300"/>
      <c r="N319" s="300"/>
      <c r="O319" s="300"/>
      <c r="P319" s="300"/>
      <c r="Q319" s="300"/>
      <c r="R319" s="300"/>
      <c r="S319" s="300"/>
      <c r="T319" s="300"/>
      <c r="U319" s="300"/>
      <c r="V319" s="300"/>
      <c r="W319" s="300"/>
      <c r="X319" s="300"/>
      <c r="Y319" s="300"/>
      <c r="Z319" s="300"/>
      <c r="AA319" s="300"/>
      <c r="AB319" s="300"/>
      <c r="AC319" s="300"/>
      <c r="AD319" s="300"/>
      <c r="AE319" s="300"/>
      <c r="AF319" s="300"/>
      <c r="AG319" s="300"/>
      <c r="AH319" s="300"/>
      <c r="AI319" s="300"/>
      <c r="AJ319" s="300"/>
      <c r="AK319" s="300"/>
      <c r="AL319" s="300"/>
      <c r="AM319" s="300"/>
      <c r="AN319" s="300"/>
      <c r="AO319" s="300"/>
      <c r="AP319" s="300"/>
      <c r="AQ319" s="300"/>
      <c r="AR319" s="300"/>
      <c r="AS319" s="300"/>
      <c r="AT319" s="300"/>
      <c r="AU319" s="300"/>
      <c r="AV319" s="300"/>
      <c r="AW319" s="300"/>
      <c r="AX319" s="300"/>
      <c r="AY319" s="300"/>
      <c r="AZ319" s="300"/>
      <c r="BA319" s="300"/>
      <c r="BB319" s="301"/>
      <c r="BC319" s="310" t="s">
        <v>53</v>
      </c>
      <c r="BD319" s="297"/>
      <c r="BE319" s="297"/>
      <c r="BF319" s="297"/>
      <c r="BG319" s="297"/>
      <c r="BH319" s="297"/>
      <c r="BI319" s="297"/>
      <c r="BJ319" s="298"/>
      <c r="BK319" s="333">
        <v>0</v>
      </c>
      <c r="BL319" s="297"/>
      <c r="BM319" s="297"/>
      <c r="BN319" s="297"/>
      <c r="BO319" s="297"/>
      <c r="BP319" s="297"/>
      <c r="BQ319" s="297"/>
      <c r="BR319" s="297"/>
      <c r="BS319" s="297"/>
      <c r="BT319" s="297"/>
      <c r="BU319" s="297"/>
      <c r="BV319" s="298"/>
      <c r="BW319" s="333">
        <v>0</v>
      </c>
      <c r="BX319" s="297"/>
      <c r="BY319" s="297"/>
      <c r="BZ319" s="297"/>
      <c r="CA319" s="297"/>
      <c r="CB319" s="297"/>
      <c r="CC319" s="297"/>
      <c r="CD319" s="297"/>
      <c r="CE319" s="298"/>
      <c r="CF319" s="333">
        <v>2000000</v>
      </c>
      <c r="CG319" s="297"/>
      <c r="CH319" s="297"/>
      <c r="CI319" s="297"/>
      <c r="CJ319" s="297"/>
      <c r="CK319" s="297"/>
      <c r="CL319" s="297"/>
      <c r="CM319" s="297"/>
      <c r="CN319" s="297"/>
      <c r="CO319" s="297"/>
      <c r="CP319" s="297"/>
      <c r="CQ319" s="297"/>
      <c r="CR319" s="298"/>
      <c r="CS319" s="333">
        <v>2000000</v>
      </c>
      <c r="CT319" s="297"/>
      <c r="CU319" s="297"/>
      <c r="CV319" s="297"/>
      <c r="CW319" s="297"/>
      <c r="CX319" s="297"/>
      <c r="CY319" s="297"/>
      <c r="CZ319" s="297"/>
      <c r="DA319" s="297"/>
      <c r="DB319" s="297"/>
      <c r="DC319" s="297"/>
      <c r="DD319" s="297"/>
      <c r="DE319" s="297"/>
      <c r="DF319" s="297"/>
      <c r="DG319" s="297"/>
      <c r="DH319" s="297"/>
      <c r="DI319" s="297"/>
      <c r="DJ319" s="298"/>
      <c r="DK319" s="333">
        <v>0</v>
      </c>
      <c r="DL319" s="297"/>
      <c r="DM319" s="297"/>
      <c r="DN319" s="297"/>
      <c r="DO319" s="297"/>
      <c r="DP319" s="297"/>
      <c r="DQ319" s="297"/>
      <c r="DR319" s="297"/>
      <c r="DS319" s="297"/>
      <c r="DT319" s="297"/>
      <c r="DU319" s="297"/>
      <c r="DV319" s="298"/>
      <c r="DW319" s="334">
        <v>4000000</v>
      </c>
      <c r="DX319" s="297"/>
      <c r="DY319" s="297"/>
      <c r="DZ319" s="297"/>
      <c r="EA319" s="297"/>
      <c r="EB319" s="297"/>
      <c r="EC319" s="297"/>
      <c r="ED319" s="297"/>
      <c r="EE319" s="298"/>
    </row>
    <row r="320" spans="1:135" x14ac:dyDescent="0.2">
      <c r="A320" s="302"/>
      <c r="B320" s="290"/>
      <c r="C320" s="290"/>
      <c r="D320" s="290"/>
      <c r="E320" s="290"/>
      <c r="F320" s="290"/>
      <c r="G320" s="290"/>
      <c r="H320" s="290"/>
      <c r="I320" s="290"/>
      <c r="J320" s="290"/>
      <c r="K320" s="290"/>
      <c r="L320" s="290"/>
      <c r="M320" s="290"/>
      <c r="N320" s="290"/>
      <c r="O320" s="290"/>
      <c r="P320" s="290"/>
      <c r="Q320" s="290"/>
      <c r="R320" s="290"/>
      <c r="S320" s="290"/>
      <c r="T320" s="290"/>
      <c r="U320" s="290"/>
      <c r="V320" s="290"/>
      <c r="W320" s="290"/>
      <c r="X320" s="290"/>
      <c r="Y320" s="290"/>
      <c r="Z320" s="290"/>
      <c r="AA320" s="290"/>
      <c r="AB320" s="290"/>
      <c r="AC320" s="290"/>
      <c r="AD320" s="290"/>
      <c r="AE320" s="290"/>
      <c r="AF320" s="290"/>
      <c r="AG320" s="290"/>
      <c r="AH320" s="290"/>
      <c r="AI320" s="290"/>
      <c r="AJ320" s="290"/>
      <c r="AK320" s="290"/>
      <c r="AL320" s="290"/>
      <c r="AM320" s="290"/>
      <c r="AN320" s="290"/>
      <c r="AO320" s="290"/>
      <c r="AP320" s="290"/>
      <c r="AQ320" s="290"/>
      <c r="AR320" s="290"/>
      <c r="AS320" s="290"/>
      <c r="AT320" s="290"/>
      <c r="AU320" s="290"/>
      <c r="AV320" s="290"/>
      <c r="AW320" s="290"/>
      <c r="AX320" s="290"/>
      <c r="AY320" s="290"/>
      <c r="AZ320" s="290"/>
      <c r="BA320" s="290"/>
      <c r="BB320" s="303"/>
      <c r="BC320" s="308" t="s">
        <v>54</v>
      </c>
      <c r="BD320" s="297"/>
      <c r="BE320" s="297"/>
      <c r="BF320" s="297"/>
      <c r="BG320" s="297"/>
      <c r="BH320" s="297"/>
      <c r="BI320" s="297"/>
      <c r="BJ320" s="298"/>
      <c r="BK320" s="337">
        <v>0</v>
      </c>
      <c r="BL320" s="297"/>
      <c r="BM320" s="297"/>
      <c r="BN320" s="297"/>
      <c r="BO320" s="297"/>
      <c r="BP320" s="297"/>
      <c r="BQ320" s="297"/>
      <c r="BR320" s="297"/>
      <c r="BS320" s="297"/>
      <c r="BT320" s="297"/>
      <c r="BU320" s="297"/>
      <c r="BV320" s="298"/>
      <c r="BW320" s="337">
        <v>0</v>
      </c>
      <c r="BX320" s="297"/>
      <c r="BY320" s="297"/>
      <c r="BZ320" s="297"/>
      <c r="CA320" s="297"/>
      <c r="CB320" s="297"/>
      <c r="CC320" s="297"/>
      <c r="CD320" s="297"/>
      <c r="CE320" s="298"/>
      <c r="CF320" s="337">
        <v>2000000</v>
      </c>
      <c r="CG320" s="297"/>
      <c r="CH320" s="297"/>
      <c r="CI320" s="297"/>
      <c r="CJ320" s="297"/>
      <c r="CK320" s="297"/>
      <c r="CL320" s="297"/>
      <c r="CM320" s="297"/>
      <c r="CN320" s="297"/>
      <c r="CO320" s="297"/>
      <c r="CP320" s="297"/>
      <c r="CQ320" s="297"/>
      <c r="CR320" s="298"/>
      <c r="CS320" s="337">
        <v>2000000</v>
      </c>
      <c r="CT320" s="297"/>
      <c r="CU320" s="297"/>
      <c r="CV320" s="297"/>
      <c r="CW320" s="297"/>
      <c r="CX320" s="297"/>
      <c r="CY320" s="297"/>
      <c r="CZ320" s="297"/>
      <c r="DA320" s="297"/>
      <c r="DB320" s="297"/>
      <c r="DC320" s="297"/>
      <c r="DD320" s="297"/>
      <c r="DE320" s="297"/>
      <c r="DF320" s="297"/>
      <c r="DG320" s="297"/>
      <c r="DH320" s="297"/>
      <c r="DI320" s="297"/>
      <c r="DJ320" s="298"/>
      <c r="DK320" s="337">
        <v>0</v>
      </c>
      <c r="DL320" s="297"/>
      <c r="DM320" s="297"/>
      <c r="DN320" s="297"/>
      <c r="DO320" s="297"/>
      <c r="DP320" s="297"/>
      <c r="DQ320" s="297"/>
      <c r="DR320" s="297"/>
      <c r="DS320" s="297"/>
      <c r="DT320" s="297"/>
      <c r="DU320" s="297"/>
      <c r="DV320" s="298"/>
      <c r="DW320" s="338">
        <v>4000000</v>
      </c>
      <c r="DX320" s="297"/>
      <c r="DY320" s="297"/>
      <c r="DZ320" s="297"/>
      <c r="EA320" s="297"/>
      <c r="EB320" s="297"/>
      <c r="EC320" s="297"/>
      <c r="ED320" s="297"/>
      <c r="EE320" s="298"/>
    </row>
    <row r="321" spans="1:137" x14ac:dyDescent="0.2">
      <c r="A321" s="304"/>
      <c r="B321" s="305"/>
      <c r="C321" s="305"/>
      <c r="D321" s="305"/>
      <c r="E321" s="305"/>
      <c r="F321" s="305"/>
      <c r="G321" s="305"/>
      <c r="H321" s="305"/>
      <c r="I321" s="305"/>
      <c r="J321" s="305"/>
      <c r="K321" s="305"/>
      <c r="L321" s="305"/>
      <c r="M321" s="305"/>
      <c r="N321" s="305"/>
      <c r="O321" s="305"/>
      <c r="P321" s="305"/>
      <c r="Q321" s="305"/>
      <c r="R321" s="305"/>
      <c r="S321" s="305"/>
      <c r="T321" s="305"/>
      <c r="U321" s="305"/>
      <c r="V321" s="305"/>
      <c r="W321" s="305"/>
      <c r="X321" s="305"/>
      <c r="Y321" s="305"/>
      <c r="Z321" s="305"/>
      <c r="AA321" s="305"/>
      <c r="AB321" s="305"/>
      <c r="AC321" s="305"/>
      <c r="AD321" s="305"/>
      <c r="AE321" s="305"/>
      <c r="AF321" s="305"/>
      <c r="AG321" s="305"/>
      <c r="AH321" s="305"/>
      <c r="AI321" s="305"/>
      <c r="AJ321" s="305"/>
      <c r="AK321" s="305"/>
      <c r="AL321" s="305"/>
      <c r="AM321" s="305"/>
      <c r="AN321" s="305"/>
      <c r="AO321" s="305"/>
      <c r="AP321" s="305"/>
      <c r="AQ321" s="305"/>
      <c r="AR321" s="305"/>
      <c r="AS321" s="305"/>
      <c r="AT321" s="305"/>
      <c r="AU321" s="305"/>
      <c r="AV321" s="305"/>
      <c r="AW321" s="305"/>
      <c r="AX321" s="305"/>
      <c r="AY321" s="305"/>
      <c r="AZ321" s="305"/>
      <c r="BA321" s="305"/>
      <c r="BB321" s="306"/>
      <c r="BC321" s="292" t="s">
        <v>55</v>
      </c>
      <c r="BD321" s="297"/>
      <c r="BE321" s="297"/>
      <c r="BF321" s="297"/>
      <c r="BG321" s="297"/>
      <c r="BH321" s="297"/>
      <c r="BI321" s="297"/>
      <c r="BJ321" s="298"/>
      <c r="BK321" s="336">
        <v>0</v>
      </c>
      <c r="BL321" s="297"/>
      <c r="BM321" s="297"/>
      <c r="BN321" s="297"/>
      <c r="BO321" s="297"/>
      <c r="BP321" s="297"/>
      <c r="BQ321" s="297"/>
      <c r="BR321" s="297"/>
      <c r="BS321" s="297"/>
      <c r="BT321" s="297"/>
      <c r="BU321" s="297"/>
      <c r="BV321" s="298"/>
      <c r="BW321" s="295"/>
      <c r="BX321" s="297"/>
      <c r="BY321" s="297"/>
      <c r="BZ321" s="297"/>
      <c r="CA321" s="297"/>
      <c r="CB321" s="297"/>
      <c r="CC321" s="297"/>
      <c r="CD321" s="297"/>
      <c r="CE321" s="298"/>
      <c r="CF321" s="295"/>
      <c r="CG321" s="297"/>
      <c r="CH321" s="297"/>
      <c r="CI321" s="297"/>
      <c r="CJ321" s="297"/>
      <c r="CK321" s="297"/>
      <c r="CL321" s="297"/>
      <c r="CM321" s="297"/>
      <c r="CN321" s="297"/>
      <c r="CO321" s="297"/>
      <c r="CP321" s="297"/>
      <c r="CQ321" s="297"/>
      <c r="CR321" s="298"/>
      <c r="CS321" s="295"/>
      <c r="CT321" s="297"/>
      <c r="CU321" s="297"/>
      <c r="CV321" s="297"/>
      <c r="CW321" s="297"/>
      <c r="CX321" s="297"/>
      <c r="CY321" s="297"/>
      <c r="CZ321" s="297"/>
      <c r="DA321" s="297"/>
      <c r="DB321" s="297"/>
      <c r="DC321" s="297"/>
      <c r="DD321" s="297"/>
      <c r="DE321" s="297"/>
      <c r="DF321" s="297"/>
      <c r="DG321" s="297"/>
      <c r="DH321" s="297"/>
      <c r="DI321" s="297"/>
      <c r="DJ321" s="298"/>
      <c r="DK321" s="295"/>
      <c r="DL321" s="297"/>
      <c r="DM321" s="297"/>
      <c r="DN321" s="297"/>
      <c r="DO321" s="297"/>
      <c r="DP321" s="297"/>
      <c r="DQ321" s="297"/>
      <c r="DR321" s="297"/>
      <c r="DS321" s="297"/>
      <c r="DT321" s="297"/>
      <c r="DU321" s="297"/>
      <c r="DV321" s="298"/>
      <c r="DW321" s="335">
        <v>0</v>
      </c>
      <c r="DX321" s="297"/>
      <c r="DY321" s="297"/>
      <c r="DZ321" s="297"/>
      <c r="EA321" s="297"/>
      <c r="EB321" s="297"/>
      <c r="EC321" s="297"/>
      <c r="ED321" s="297"/>
      <c r="EE321" s="298"/>
    </row>
    <row r="322" spans="1:137" ht="5.25" customHeight="1" x14ac:dyDescent="0.2"/>
    <row r="323" spans="1:137" ht="14.5" customHeight="1" x14ac:dyDescent="0.2">
      <c r="A323" s="328" t="s">
        <v>169</v>
      </c>
      <c r="B323" s="297"/>
      <c r="C323" s="297"/>
      <c r="D323" s="297"/>
      <c r="E323" s="297"/>
      <c r="F323" s="297"/>
      <c r="G323" s="297"/>
      <c r="H323" s="297"/>
      <c r="I323" s="297"/>
      <c r="J323" s="297"/>
      <c r="K323" s="297"/>
      <c r="L323" s="297"/>
      <c r="M323" s="297"/>
      <c r="N323" s="297"/>
      <c r="O323" s="297"/>
      <c r="P323" s="297"/>
      <c r="Q323" s="297"/>
      <c r="R323" s="297"/>
      <c r="S323" s="297"/>
      <c r="T323" s="297"/>
      <c r="U323" s="297"/>
      <c r="V323" s="297"/>
      <c r="W323" s="297"/>
      <c r="X323" s="297"/>
      <c r="Y323" s="297"/>
      <c r="Z323" s="297"/>
      <c r="AA323" s="297"/>
      <c r="AB323" s="297"/>
      <c r="AC323" s="297"/>
      <c r="AD323" s="297"/>
      <c r="AE323" s="297"/>
      <c r="AF323" s="297"/>
      <c r="AG323" s="297"/>
      <c r="AH323" s="297"/>
      <c r="AI323" s="297"/>
      <c r="AJ323" s="297"/>
      <c r="AK323" s="297"/>
      <c r="AL323" s="297"/>
      <c r="AM323" s="297"/>
      <c r="AN323" s="297"/>
      <c r="AO323" s="297"/>
      <c r="AP323" s="297"/>
      <c r="AQ323" s="297"/>
      <c r="AR323" s="297"/>
      <c r="AS323" s="297"/>
      <c r="AT323" s="297"/>
      <c r="AU323" s="297"/>
      <c r="AV323" s="297"/>
      <c r="AW323" s="297"/>
      <c r="AX323" s="297"/>
      <c r="AY323" s="297"/>
      <c r="AZ323" s="297"/>
      <c r="BA323" s="297"/>
      <c r="BB323" s="298"/>
      <c r="BC323" s="329" t="s">
        <v>6</v>
      </c>
      <c r="BD323" s="297"/>
      <c r="BE323" s="297"/>
      <c r="BF323" s="297"/>
      <c r="BG323" s="297"/>
      <c r="BH323" s="297"/>
      <c r="BI323" s="297"/>
      <c r="BJ323" s="298"/>
      <c r="BK323" s="330">
        <v>2021</v>
      </c>
      <c r="BL323" s="297"/>
      <c r="BM323" s="297"/>
      <c r="BN323" s="297"/>
      <c r="BO323" s="297"/>
      <c r="BP323" s="297"/>
      <c r="BQ323" s="297"/>
      <c r="BR323" s="297"/>
      <c r="BS323" s="297"/>
      <c r="BT323" s="297"/>
      <c r="BU323" s="297"/>
      <c r="BV323" s="298"/>
      <c r="BW323" s="330">
        <v>2022</v>
      </c>
      <c r="BX323" s="297"/>
      <c r="BY323" s="297"/>
      <c r="BZ323" s="297"/>
      <c r="CA323" s="297"/>
      <c r="CB323" s="297"/>
      <c r="CC323" s="297"/>
      <c r="CD323" s="297"/>
      <c r="CE323" s="298"/>
      <c r="CF323" s="330">
        <v>2023</v>
      </c>
      <c r="CG323" s="297"/>
      <c r="CH323" s="297"/>
      <c r="CI323" s="297"/>
      <c r="CJ323" s="297"/>
      <c r="CK323" s="297"/>
      <c r="CL323" s="297"/>
      <c r="CM323" s="297"/>
      <c r="CN323" s="297"/>
      <c r="CO323" s="297"/>
      <c r="CP323" s="297"/>
      <c r="CQ323" s="297"/>
      <c r="CR323" s="298"/>
      <c r="CS323" s="330">
        <v>2024</v>
      </c>
      <c r="CT323" s="297"/>
      <c r="CU323" s="297"/>
      <c r="CV323" s="297"/>
      <c r="CW323" s="297"/>
      <c r="CX323" s="297"/>
      <c r="CY323" s="297"/>
      <c r="CZ323" s="297"/>
      <c r="DA323" s="297"/>
      <c r="DB323" s="297"/>
      <c r="DC323" s="297"/>
      <c r="DD323" s="297"/>
      <c r="DE323" s="297"/>
      <c r="DF323" s="297"/>
      <c r="DG323" s="297"/>
      <c r="DH323" s="297"/>
      <c r="DI323" s="297"/>
      <c r="DJ323" s="298"/>
      <c r="DK323" s="330">
        <v>2025</v>
      </c>
      <c r="DL323" s="297"/>
      <c r="DM323" s="297"/>
      <c r="DN323" s="297"/>
      <c r="DO323" s="297"/>
      <c r="DP323" s="297"/>
      <c r="DQ323" s="297"/>
      <c r="DR323" s="297"/>
      <c r="DS323" s="297"/>
      <c r="DT323" s="297"/>
      <c r="DU323" s="297"/>
      <c r="DV323" s="298"/>
      <c r="DW323" s="330" t="s">
        <v>168</v>
      </c>
      <c r="DX323" s="297"/>
      <c r="DY323" s="297"/>
      <c r="DZ323" s="297"/>
      <c r="EA323" s="297"/>
      <c r="EB323" s="297"/>
      <c r="EC323" s="297"/>
      <c r="ED323" s="297"/>
      <c r="EE323" s="297"/>
      <c r="EF323" s="297"/>
      <c r="EG323" s="298"/>
    </row>
    <row r="324" spans="1:137" x14ac:dyDescent="0.2">
      <c r="A324" s="332" t="s">
        <v>170</v>
      </c>
      <c r="B324" s="300"/>
      <c r="C324" s="300"/>
      <c r="D324" s="300"/>
      <c r="E324" s="300"/>
      <c r="F324" s="300"/>
      <c r="G324" s="300"/>
      <c r="H324" s="300"/>
      <c r="I324" s="300"/>
      <c r="J324" s="300"/>
      <c r="K324" s="300"/>
      <c r="L324" s="300"/>
      <c r="M324" s="300"/>
      <c r="N324" s="300"/>
      <c r="O324" s="300"/>
      <c r="P324" s="300"/>
      <c r="Q324" s="300"/>
      <c r="R324" s="300"/>
      <c r="S324" s="300"/>
      <c r="T324" s="300"/>
      <c r="U324" s="300"/>
      <c r="V324" s="300"/>
      <c r="W324" s="300"/>
      <c r="X324" s="300"/>
      <c r="Y324" s="300"/>
      <c r="Z324" s="300"/>
      <c r="AA324" s="300"/>
      <c r="AB324" s="300"/>
      <c r="AC324" s="300"/>
      <c r="AD324" s="300"/>
      <c r="AE324" s="300"/>
      <c r="AF324" s="300"/>
      <c r="AG324" s="300"/>
      <c r="AH324" s="300"/>
      <c r="AI324" s="300"/>
      <c r="AJ324" s="300"/>
      <c r="AK324" s="300"/>
      <c r="AL324" s="300"/>
      <c r="AM324" s="300"/>
      <c r="AN324" s="300"/>
      <c r="AO324" s="300"/>
      <c r="AP324" s="300"/>
      <c r="AQ324" s="300"/>
      <c r="AR324" s="300"/>
      <c r="AS324" s="300"/>
      <c r="AT324" s="300"/>
      <c r="AU324" s="300"/>
      <c r="AV324" s="300"/>
      <c r="AW324" s="300"/>
      <c r="AX324" s="300"/>
      <c r="AY324" s="300"/>
      <c r="AZ324" s="300"/>
      <c r="BA324" s="300"/>
      <c r="BB324" s="301"/>
      <c r="BC324" s="310" t="s">
        <v>53</v>
      </c>
      <c r="BD324" s="297"/>
      <c r="BE324" s="297"/>
      <c r="BF324" s="297"/>
      <c r="BG324" s="297"/>
      <c r="BH324" s="297"/>
      <c r="BI324" s="297"/>
      <c r="BJ324" s="298"/>
      <c r="BK324" s="322">
        <v>202688</v>
      </c>
      <c r="BL324" s="297"/>
      <c r="BM324" s="297"/>
      <c r="BN324" s="297"/>
      <c r="BO324" s="297"/>
      <c r="BP324" s="297"/>
      <c r="BQ324" s="297"/>
      <c r="BR324" s="297"/>
      <c r="BS324" s="297"/>
      <c r="BT324" s="297"/>
      <c r="BU324" s="297"/>
      <c r="BV324" s="298"/>
      <c r="BW324" s="322">
        <v>810750</v>
      </c>
      <c r="BX324" s="297"/>
      <c r="BY324" s="297"/>
      <c r="BZ324" s="297"/>
      <c r="CA324" s="297"/>
      <c r="CB324" s="297"/>
      <c r="CC324" s="297"/>
      <c r="CD324" s="297"/>
      <c r="CE324" s="298"/>
      <c r="CF324" s="322">
        <v>810750</v>
      </c>
      <c r="CG324" s="297"/>
      <c r="CH324" s="297"/>
      <c r="CI324" s="297"/>
      <c r="CJ324" s="297"/>
      <c r="CK324" s="297"/>
      <c r="CL324" s="297"/>
      <c r="CM324" s="297"/>
      <c r="CN324" s="297"/>
      <c r="CO324" s="297"/>
      <c r="CP324" s="297"/>
      <c r="CQ324" s="297"/>
      <c r="CR324" s="298"/>
      <c r="CS324" s="322">
        <v>810750</v>
      </c>
      <c r="CT324" s="297"/>
      <c r="CU324" s="297"/>
      <c r="CV324" s="297"/>
      <c r="CW324" s="297"/>
      <c r="CX324" s="297"/>
      <c r="CY324" s="297"/>
      <c r="CZ324" s="297"/>
      <c r="DA324" s="297"/>
      <c r="DB324" s="297"/>
      <c r="DC324" s="297"/>
      <c r="DD324" s="297"/>
      <c r="DE324" s="297"/>
      <c r="DF324" s="297"/>
      <c r="DG324" s="297"/>
      <c r="DH324" s="297"/>
      <c r="DI324" s="297"/>
      <c r="DJ324" s="298"/>
      <c r="DK324" s="322">
        <v>608062</v>
      </c>
      <c r="DL324" s="297"/>
      <c r="DM324" s="297"/>
      <c r="DN324" s="297"/>
      <c r="DO324" s="297"/>
      <c r="DP324" s="297"/>
      <c r="DQ324" s="297"/>
      <c r="DR324" s="297"/>
      <c r="DS324" s="297"/>
      <c r="DT324" s="297"/>
      <c r="DU324" s="297"/>
      <c r="DV324" s="298"/>
      <c r="DW324" s="322">
        <v>3243000</v>
      </c>
      <c r="DX324" s="297"/>
      <c r="DY324" s="297"/>
      <c r="DZ324" s="297"/>
      <c r="EA324" s="297"/>
      <c r="EB324" s="297"/>
      <c r="EC324" s="297"/>
      <c r="ED324" s="297"/>
      <c r="EE324" s="297"/>
      <c r="EF324" s="297"/>
      <c r="EG324" s="298"/>
    </row>
    <row r="325" spans="1:137" x14ac:dyDescent="0.2">
      <c r="A325" s="326"/>
      <c r="B325" s="290"/>
      <c r="C325" s="290"/>
      <c r="D325" s="290"/>
      <c r="E325" s="290"/>
      <c r="F325" s="290"/>
      <c r="G325" s="290"/>
      <c r="H325" s="290"/>
      <c r="I325" s="290"/>
      <c r="J325" s="290"/>
      <c r="K325" s="290"/>
      <c r="L325" s="290"/>
      <c r="M325" s="290"/>
      <c r="N325" s="290"/>
      <c r="O325" s="290"/>
      <c r="P325" s="290"/>
      <c r="Q325" s="290"/>
      <c r="R325" s="290"/>
      <c r="S325" s="290"/>
      <c r="T325" s="290"/>
      <c r="U325" s="290"/>
      <c r="V325" s="290"/>
      <c r="W325" s="290"/>
      <c r="X325" s="290"/>
      <c r="Y325" s="290"/>
      <c r="Z325" s="290"/>
      <c r="AA325" s="290"/>
      <c r="AB325" s="290"/>
      <c r="AC325" s="290"/>
      <c r="AD325" s="290"/>
      <c r="AE325" s="290"/>
      <c r="AF325" s="290"/>
      <c r="AG325" s="290"/>
      <c r="AH325" s="290"/>
      <c r="AI325" s="290"/>
      <c r="AJ325" s="290"/>
      <c r="AK325" s="290"/>
      <c r="AL325" s="290"/>
      <c r="AM325" s="290"/>
      <c r="AN325" s="290"/>
      <c r="AO325" s="290"/>
      <c r="AP325" s="290"/>
      <c r="AQ325" s="290"/>
      <c r="AR325" s="290"/>
      <c r="AS325" s="290"/>
      <c r="AT325" s="290"/>
      <c r="AU325" s="290"/>
      <c r="AV325" s="290"/>
      <c r="AW325" s="290"/>
      <c r="AX325" s="290"/>
      <c r="AY325" s="290"/>
      <c r="AZ325" s="290"/>
      <c r="BA325" s="290"/>
      <c r="BB325" s="303"/>
      <c r="BC325" s="323" t="s">
        <v>54</v>
      </c>
      <c r="BD325" s="297"/>
      <c r="BE325" s="297"/>
      <c r="BF325" s="297"/>
      <c r="BG325" s="297"/>
      <c r="BH325" s="297"/>
      <c r="BI325" s="297"/>
      <c r="BJ325" s="298"/>
      <c r="BK325" s="324">
        <v>202688</v>
      </c>
      <c r="BL325" s="297"/>
      <c r="BM325" s="297"/>
      <c r="BN325" s="297"/>
      <c r="BO325" s="297"/>
      <c r="BP325" s="297"/>
      <c r="BQ325" s="297"/>
      <c r="BR325" s="297"/>
      <c r="BS325" s="297"/>
      <c r="BT325" s="297"/>
      <c r="BU325" s="297"/>
      <c r="BV325" s="298"/>
      <c r="BW325" s="324">
        <v>810750</v>
      </c>
      <c r="BX325" s="297"/>
      <c r="BY325" s="297"/>
      <c r="BZ325" s="297"/>
      <c r="CA325" s="297"/>
      <c r="CB325" s="297"/>
      <c r="CC325" s="297"/>
      <c r="CD325" s="297"/>
      <c r="CE325" s="298"/>
      <c r="CF325" s="324">
        <v>810750</v>
      </c>
      <c r="CG325" s="297"/>
      <c r="CH325" s="297"/>
      <c r="CI325" s="297"/>
      <c r="CJ325" s="297"/>
      <c r="CK325" s="297"/>
      <c r="CL325" s="297"/>
      <c r="CM325" s="297"/>
      <c r="CN325" s="297"/>
      <c r="CO325" s="297"/>
      <c r="CP325" s="297"/>
      <c r="CQ325" s="297"/>
      <c r="CR325" s="298"/>
      <c r="CS325" s="324">
        <v>810750</v>
      </c>
      <c r="CT325" s="297"/>
      <c r="CU325" s="297"/>
      <c r="CV325" s="297"/>
      <c r="CW325" s="297"/>
      <c r="CX325" s="297"/>
      <c r="CY325" s="297"/>
      <c r="CZ325" s="297"/>
      <c r="DA325" s="297"/>
      <c r="DB325" s="297"/>
      <c r="DC325" s="297"/>
      <c r="DD325" s="297"/>
      <c r="DE325" s="297"/>
      <c r="DF325" s="297"/>
      <c r="DG325" s="297"/>
      <c r="DH325" s="297"/>
      <c r="DI325" s="297"/>
      <c r="DJ325" s="298"/>
      <c r="DK325" s="324">
        <v>608062</v>
      </c>
      <c r="DL325" s="297"/>
      <c r="DM325" s="297"/>
      <c r="DN325" s="297"/>
      <c r="DO325" s="297"/>
      <c r="DP325" s="297"/>
      <c r="DQ325" s="297"/>
      <c r="DR325" s="297"/>
      <c r="DS325" s="297"/>
      <c r="DT325" s="297"/>
      <c r="DU325" s="297"/>
      <c r="DV325" s="298"/>
      <c r="DW325" s="324">
        <v>3243000</v>
      </c>
      <c r="DX325" s="297"/>
      <c r="DY325" s="297"/>
      <c r="DZ325" s="297"/>
      <c r="EA325" s="297"/>
      <c r="EB325" s="297"/>
      <c r="EC325" s="297"/>
      <c r="ED325" s="297"/>
      <c r="EE325" s="297"/>
      <c r="EF325" s="297"/>
      <c r="EG325" s="298"/>
    </row>
    <row r="326" spans="1:137" x14ac:dyDescent="0.2">
      <c r="A326" s="327"/>
      <c r="B326" s="305"/>
      <c r="C326" s="305"/>
      <c r="D326" s="305"/>
      <c r="E326" s="305"/>
      <c r="F326" s="305"/>
      <c r="G326" s="305"/>
      <c r="H326" s="305"/>
      <c r="I326" s="305"/>
      <c r="J326" s="305"/>
      <c r="K326" s="305"/>
      <c r="L326" s="305"/>
      <c r="M326" s="305"/>
      <c r="N326" s="305"/>
      <c r="O326" s="305"/>
      <c r="P326" s="305"/>
      <c r="Q326" s="305"/>
      <c r="R326" s="305"/>
      <c r="S326" s="305"/>
      <c r="T326" s="305"/>
      <c r="U326" s="305"/>
      <c r="V326" s="305"/>
      <c r="W326" s="305"/>
      <c r="X326" s="305"/>
      <c r="Y326" s="305"/>
      <c r="Z326" s="305"/>
      <c r="AA326" s="305"/>
      <c r="AB326" s="305"/>
      <c r="AC326" s="305"/>
      <c r="AD326" s="305"/>
      <c r="AE326" s="305"/>
      <c r="AF326" s="305"/>
      <c r="AG326" s="305"/>
      <c r="AH326" s="305"/>
      <c r="AI326" s="305"/>
      <c r="AJ326" s="305"/>
      <c r="AK326" s="305"/>
      <c r="AL326" s="305"/>
      <c r="AM326" s="305"/>
      <c r="AN326" s="305"/>
      <c r="AO326" s="305"/>
      <c r="AP326" s="305"/>
      <c r="AQ326" s="305"/>
      <c r="AR326" s="305"/>
      <c r="AS326" s="305"/>
      <c r="AT326" s="305"/>
      <c r="AU326" s="305"/>
      <c r="AV326" s="305"/>
      <c r="AW326" s="305"/>
      <c r="AX326" s="305"/>
      <c r="AY326" s="305"/>
      <c r="AZ326" s="305"/>
      <c r="BA326" s="305"/>
      <c r="BB326" s="306"/>
      <c r="BC326" s="292" t="s">
        <v>55</v>
      </c>
      <c r="BD326" s="297"/>
      <c r="BE326" s="297"/>
      <c r="BF326" s="297"/>
      <c r="BG326" s="297"/>
      <c r="BH326" s="297"/>
      <c r="BI326" s="297"/>
      <c r="BJ326" s="298"/>
      <c r="BK326" s="331">
        <v>0</v>
      </c>
      <c r="BL326" s="297"/>
      <c r="BM326" s="297"/>
      <c r="BN326" s="297"/>
      <c r="BO326" s="297"/>
      <c r="BP326" s="297"/>
      <c r="BQ326" s="297"/>
      <c r="BR326" s="297"/>
      <c r="BS326" s="297"/>
      <c r="BT326" s="297"/>
      <c r="BU326" s="297"/>
      <c r="BV326" s="298"/>
      <c r="BW326" s="319"/>
      <c r="BX326" s="297"/>
      <c r="BY326" s="297"/>
      <c r="BZ326" s="297"/>
      <c r="CA326" s="297"/>
      <c r="CB326" s="297"/>
      <c r="CC326" s="297"/>
      <c r="CD326" s="297"/>
      <c r="CE326" s="298"/>
      <c r="CF326" s="319"/>
      <c r="CG326" s="297"/>
      <c r="CH326" s="297"/>
      <c r="CI326" s="297"/>
      <c r="CJ326" s="297"/>
      <c r="CK326" s="297"/>
      <c r="CL326" s="297"/>
      <c r="CM326" s="297"/>
      <c r="CN326" s="297"/>
      <c r="CO326" s="297"/>
      <c r="CP326" s="297"/>
      <c r="CQ326" s="297"/>
      <c r="CR326" s="298"/>
      <c r="CS326" s="319"/>
      <c r="CT326" s="297"/>
      <c r="CU326" s="297"/>
      <c r="CV326" s="297"/>
      <c r="CW326" s="297"/>
      <c r="CX326" s="297"/>
      <c r="CY326" s="297"/>
      <c r="CZ326" s="297"/>
      <c r="DA326" s="297"/>
      <c r="DB326" s="297"/>
      <c r="DC326" s="297"/>
      <c r="DD326" s="297"/>
      <c r="DE326" s="297"/>
      <c r="DF326" s="297"/>
      <c r="DG326" s="297"/>
      <c r="DH326" s="297"/>
      <c r="DI326" s="297"/>
      <c r="DJ326" s="298"/>
      <c r="DK326" s="319"/>
      <c r="DL326" s="297"/>
      <c r="DM326" s="297"/>
      <c r="DN326" s="297"/>
      <c r="DO326" s="297"/>
      <c r="DP326" s="297"/>
      <c r="DQ326" s="297"/>
      <c r="DR326" s="297"/>
      <c r="DS326" s="297"/>
      <c r="DT326" s="297"/>
      <c r="DU326" s="297"/>
      <c r="DV326" s="298"/>
      <c r="DW326" s="331">
        <v>0</v>
      </c>
      <c r="DX326" s="297"/>
      <c r="DY326" s="297"/>
      <c r="DZ326" s="297"/>
      <c r="EA326" s="297"/>
      <c r="EB326" s="297"/>
      <c r="EC326" s="297"/>
      <c r="ED326" s="297"/>
      <c r="EE326" s="297"/>
      <c r="EF326" s="297"/>
      <c r="EG326" s="298"/>
    </row>
    <row r="327" spans="1:137" x14ac:dyDescent="0.2">
      <c r="A327" s="332" t="s">
        <v>171</v>
      </c>
      <c r="B327" s="300"/>
      <c r="C327" s="300"/>
      <c r="D327" s="300"/>
      <c r="E327" s="300"/>
      <c r="F327" s="300"/>
      <c r="G327" s="300"/>
      <c r="H327" s="300"/>
      <c r="I327" s="300"/>
      <c r="J327" s="300"/>
      <c r="K327" s="300"/>
      <c r="L327" s="300"/>
      <c r="M327" s="300"/>
      <c r="N327" s="300"/>
      <c r="O327" s="300"/>
      <c r="P327" s="300"/>
      <c r="Q327" s="300"/>
      <c r="R327" s="300"/>
      <c r="S327" s="300"/>
      <c r="T327" s="300"/>
      <c r="U327" s="300"/>
      <c r="V327" s="300"/>
      <c r="W327" s="300"/>
      <c r="X327" s="300"/>
      <c r="Y327" s="300"/>
      <c r="Z327" s="300"/>
      <c r="AA327" s="300"/>
      <c r="AB327" s="300"/>
      <c r="AC327" s="300"/>
      <c r="AD327" s="300"/>
      <c r="AE327" s="300"/>
      <c r="AF327" s="300"/>
      <c r="AG327" s="300"/>
      <c r="AH327" s="300"/>
      <c r="AI327" s="300"/>
      <c r="AJ327" s="300"/>
      <c r="AK327" s="300"/>
      <c r="AL327" s="300"/>
      <c r="AM327" s="300"/>
      <c r="AN327" s="300"/>
      <c r="AO327" s="300"/>
      <c r="AP327" s="300"/>
      <c r="AQ327" s="300"/>
      <c r="AR327" s="300"/>
      <c r="AS327" s="300"/>
      <c r="AT327" s="300"/>
      <c r="AU327" s="300"/>
      <c r="AV327" s="300"/>
      <c r="AW327" s="300"/>
      <c r="AX327" s="300"/>
      <c r="AY327" s="300"/>
      <c r="AZ327" s="300"/>
      <c r="BA327" s="300"/>
      <c r="BB327" s="301"/>
      <c r="BC327" s="310" t="s">
        <v>53</v>
      </c>
      <c r="BD327" s="297"/>
      <c r="BE327" s="297"/>
      <c r="BF327" s="297"/>
      <c r="BG327" s="297"/>
      <c r="BH327" s="297"/>
      <c r="BI327" s="297"/>
      <c r="BJ327" s="298"/>
      <c r="BK327" s="322">
        <v>0</v>
      </c>
      <c r="BL327" s="297"/>
      <c r="BM327" s="297"/>
      <c r="BN327" s="297"/>
      <c r="BO327" s="297"/>
      <c r="BP327" s="297"/>
      <c r="BQ327" s="297"/>
      <c r="BR327" s="297"/>
      <c r="BS327" s="297"/>
      <c r="BT327" s="297"/>
      <c r="BU327" s="297"/>
      <c r="BV327" s="298"/>
      <c r="BW327" s="322">
        <v>167000</v>
      </c>
      <c r="BX327" s="297"/>
      <c r="BY327" s="297"/>
      <c r="BZ327" s="297"/>
      <c r="CA327" s="297"/>
      <c r="CB327" s="297"/>
      <c r="CC327" s="297"/>
      <c r="CD327" s="297"/>
      <c r="CE327" s="298"/>
      <c r="CF327" s="322">
        <v>233000</v>
      </c>
      <c r="CG327" s="297"/>
      <c r="CH327" s="297"/>
      <c r="CI327" s="297"/>
      <c r="CJ327" s="297"/>
      <c r="CK327" s="297"/>
      <c r="CL327" s="297"/>
      <c r="CM327" s="297"/>
      <c r="CN327" s="297"/>
      <c r="CO327" s="297"/>
      <c r="CP327" s="297"/>
      <c r="CQ327" s="297"/>
      <c r="CR327" s="298"/>
      <c r="CS327" s="322">
        <v>167000</v>
      </c>
      <c r="CT327" s="297"/>
      <c r="CU327" s="297"/>
      <c r="CV327" s="297"/>
      <c r="CW327" s="297"/>
      <c r="CX327" s="297"/>
      <c r="CY327" s="297"/>
      <c r="CZ327" s="297"/>
      <c r="DA327" s="297"/>
      <c r="DB327" s="297"/>
      <c r="DC327" s="297"/>
      <c r="DD327" s="297"/>
      <c r="DE327" s="297"/>
      <c r="DF327" s="297"/>
      <c r="DG327" s="297"/>
      <c r="DH327" s="297"/>
      <c r="DI327" s="297"/>
      <c r="DJ327" s="298"/>
      <c r="DK327" s="322">
        <v>783000</v>
      </c>
      <c r="DL327" s="297"/>
      <c r="DM327" s="297"/>
      <c r="DN327" s="297"/>
      <c r="DO327" s="297"/>
      <c r="DP327" s="297"/>
      <c r="DQ327" s="297"/>
      <c r="DR327" s="297"/>
      <c r="DS327" s="297"/>
      <c r="DT327" s="297"/>
      <c r="DU327" s="297"/>
      <c r="DV327" s="298"/>
      <c r="DW327" s="322">
        <v>1350000</v>
      </c>
      <c r="DX327" s="297"/>
      <c r="DY327" s="297"/>
      <c r="DZ327" s="297"/>
      <c r="EA327" s="297"/>
      <c r="EB327" s="297"/>
      <c r="EC327" s="297"/>
      <c r="ED327" s="297"/>
      <c r="EE327" s="297"/>
      <c r="EF327" s="297"/>
      <c r="EG327" s="298"/>
    </row>
    <row r="328" spans="1:137" x14ac:dyDescent="0.2">
      <c r="A328" s="326"/>
      <c r="B328" s="290"/>
      <c r="C328" s="290"/>
      <c r="D328" s="290"/>
      <c r="E328" s="290"/>
      <c r="F328" s="290"/>
      <c r="G328" s="290"/>
      <c r="H328" s="290"/>
      <c r="I328" s="290"/>
      <c r="J328" s="290"/>
      <c r="K328" s="290"/>
      <c r="L328" s="290"/>
      <c r="M328" s="290"/>
      <c r="N328" s="290"/>
      <c r="O328" s="290"/>
      <c r="P328" s="290"/>
      <c r="Q328" s="290"/>
      <c r="R328" s="290"/>
      <c r="S328" s="290"/>
      <c r="T328" s="290"/>
      <c r="U328" s="290"/>
      <c r="V328" s="290"/>
      <c r="W328" s="290"/>
      <c r="X328" s="290"/>
      <c r="Y328" s="290"/>
      <c r="Z328" s="290"/>
      <c r="AA328" s="290"/>
      <c r="AB328" s="290"/>
      <c r="AC328" s="290"/>
      <c r="AD328" s="290"/>
      <c r="AE328" s="290"/>
      <c r="AF328" s="290"/>
      <c r="AG328" s="290"/>
      <c r="AH328" s="290"/>
      <c r="AI328" s="290"/>
      <c r="AJ328" s="290"/>
      <c r="AK328" s="290"/>
      <c r="AL328" s="290"/>
      <c r="AM328" s="290"/>
      <c r="AN328" s="290"/>
      <c r="AO328" s="290"/>
      <c r="AP328" s="290"/>
      <c r="AQ328" s="290"/>
      <c r="AR328" s="290"/>
      <c r="AS328" s="290"/>
      <c r="AT328" s="290"/>
      <c r="AU328" s="290"/>
      <c r="AV328" s="290"/>
      <c r="AW328" s="290"/>
      <c r="AX328" s="290"/>
      <c r="AY328" s="290"/>
      <c r="AZ328" s="290"/>
      <c r="BA328" s="290"/>
      <c r="BB328" s="303"/>
      <c r="BC328" s="323" t="s">
        <v>54</v>
      </c>
      <c r="BD328" s="297"/>
      <c r="BE328" s="297"/>
      <c r="BF328" s="297"/>
      <c r="BG328" s="297"/>
      <c r="BH328" s="297"/>
      <c r="BI328" s="297"/>
      <c r="BJ328" s="298"/>
      <c r="BK328" s="324">
        <v>0</v>
      </c>
      <c r="BL328" s="297"/>
      <c r="BM328" s="297"/>
      <c r="BN328" s="297"/>
      <c r="BO328" s="297"/>
      <c r="BP328" s="297"/>
      <c r="BQ328" s="297"/>
      <c r="BR328" s="297"/>
      <c r="BS328" s="297"/>
      <c r="BT328" s="297"/>
      <c r="BU328" s="297"/>
      <c r="BV328" s="298"/>
      <c r="BW328" s="324">
        <v>167000</v>
      </c>
      <c r="BX328" s="297"/>
      <c r="BY328" s="297"/>
      <c r="BZ328" s="297"/>
      <c r="CA328" s="297"/>
      <c r="CB328" s="297"/>
      <c r="CC328" s="297"/>
      <c r="CD328" s="297"/>
      <c r="CE328" s="298"/>
      <c r="CF328" s="324">
        <v>233000</v>
      </c>
      <c r="CG328" s="297"/>
      <c r="CH328" s="297"/>
      <c r="CI328" s="297"/>
      <c r="CJ328" s="297"/>
      <c r="CK328" s="297"/>
      <c r="CL328" s="297"/>
      <c r="CM328" s="297"/>
      <c r="CN328" s="297"/>
      <c r="CO328" s="297"/>
      <c r="CP328" s="297"/>
      <c r="CQ328" s="297"/>
      <c r="CR328" s="298"/>
      <c r="CS328" s="324">
        <v>167000</v>
      </c>
      <c r="CT328" s="297"/>
      <c r="CU328" s="297"/>
      <c r="CV328" s="297"/>
      <c r="CW328" s="297"/>
      <c r="CX328" s="297"/>
      <c r="CY328" s="297"/>
      <c r="CZ328" s="297"/>
      <c r="DA328" s="297"/>
      <c r="DB328" s="297"/>
      <c r="DC328" s="297"/>
      <c r="DD328" s="297"/>
      <c r="DE328" s="297"/>
      <c r="DF328" s="297"/>
      <c r="DG328" s="297"/>
      <c r="DH328" s="297"/>
      <c r="DI328" s="297"/>
      <c r="DJ328" s="298"/>
      <c r="DK328" s="324">
        <v>783000</v>
      </c>
      <c r="DL328" s="297"/>
      <c r="DM328" s="297"/>
      <c r="DN328" s="297"/>
      <c r="DO328" s="297"/>
      <c r="DP328" s="297"/>
      <c r="DQ328" s="297"/>
      <c r="DR328" s="297"/>
      <c r="DS328" s="297"/>
      <c r="DT328" s="297"/>
      <c r="DU328" s="297"/>
      <c r="DV328" s="298"/>
      <c r="DW328" s="324">
        <v>1350000</v>
      </c>
      <c r="DX328" s="297"/>
      <c r="DY328" s="297"/>
      <c r="DZ328" s="297"/>
      <c r="EA328" s="297"/>
      <c r="EB328" s="297"/>
      <c r="EC328" s="297"/>
      <c r="ED328" s="297"/>
      <c r="EE328" s="297"/>
      <c r="EF328" s="297"/>
      <c r="EG328" s="298"/>
    </row>
    <row r="329" spans="1:137" x14ac:dyDescent="0.2">
      <c r="A329" s="327"/>
      <c r="B329" s="305"/>
      <c r="C329" s="305"/>
      <c r="D329" s="305"/>
      <c r="E329" s="305"/>
      <c r="F329" s="305"/>
      <c r="G329" s="305"/>
      <c r="H329" s="305"/>
      <c r="I329" s="305"/>
      <c r="J329" s="305"/>
      <c r="K329" s="305"/>
      <c r="L329" s="305"/>
      <c r="M329" s="305"/>
      <c r="N329" s="305"/>
      <c r="O329" s="305"/>
      <c r="P329" s="305"/>
      <c r="Q329" s="305"/>
      <c r="R329" s="305"/>
      <c r="S329" s="305"/>
      <c r="T329" s="305"/>
      <c r="U329" s="305"/>
      <c r="V329" s="305"/>
      <c r="W329" s="305"/>
      <c r="X329" s="305"/>
      <c r="Y329" s="305"/>
      <c r="Z329" s="305"/>
      <c r="AA329" s="305"/>
      <c r="AB329" s="305"/>
      <c r="AC329" s="305"/>
      <c r="AD329" s="305"/>
      <c r="AE329" s="305"/>
      <c r="AF329" s="305"/>
      <c r="AG329" s="305"/>
      <c r="AH329" s="305"/>
      <c r="AI329" s="305"/>
      <c r="AJ329" s="305"/>
      <c r="AK329" s="305"/>
      <c r="AL329" s="305"/>
      <c r="AM329" s="305"/>
      <c r="AN329" s="305"/>
      <c r="AO329" s="305"/>
      <c r="AP329" s="305"/>
      <c r="AQ329" s="305"/>
      <c r="AR329" s="305"/>
      <c r="AS329" s="305"/>
      <c r="AT329" s="305"/>
      <c r="AU329" s="305"/>
      <c r="AV329" s="305"/>
      <c r="AW329" s="305"/>
      <c r="AX329" s="305"/>
      <c r="AY329" s="305"/>
      <c r="AZ329" s="305"/>
      <c r="BA329" s="305"/>
      <c r="BB329" s="306"/>
      <c r="BC329" s="292" t="s">
        <v>55</v>
      </c>
      <c r="BD329" s="297"/>
      <c r="BE329" s="297"/>
      <c r="BF329" s="297"/>
      <c r="BG329" s="297"/>
      <c r="BH329" s="297"/>
      <c r="BI329" s="297"/>
      <c r="BJ329" s="298"/>
      <c r="BK329" s="331">
        <v>0</v>
      </c>
      <c r="BL329" s="297"/>
      <c r="BM329" s="297"/>
      <c r="BN329" s="297"/>
      <c r="BO329" s="297"/>
      <c r="BP329" s="297"/>
      <c r="BQ329" s="297"/>
      <c r="BR329" s="297"/>
      <c r="BS329" s="297"/>
      <c r="BT329" s="297"/>
      <c r="BU329" s="297"/>
      <c r="BV329" s="298"/>
      <c r="BW329" s="319"/>
      <c r="BX329" s="297"/>
      <c r="BY329" s="297"/>
      <c r="BZ329" s="297"/>
      <c r="CA329" s="297"/>
      <c r="CB329" s="297"/>
      <c r="CC329" s="297"/>
      <c r="CD329" s="297"/>
      <c r="CE329" s="298"/>
      <c r="CF329" s="319"/>
      <c r="CG329" s="297"/>
      <c r="CH329" s="297"/>
      <c r="CI329" s="297"/>
      <c r="CJ329" s="297"/>
      <c r="CK329" s="297"/>
      <c r="CL329" s="297"/>
      <c r="CM329" s="297"/>
      <c r="CN329" s="297"/>
      <c r="CO329" s="297"/>
      <c r="CP329" s="297"/>
      <c r="CQ329" s="297"/>
      <c r="CR329" s="298"/>
      <c r="CS329" s="319"/>
      <c r="CT329" s="297"/>
      <c r="CU329" s="297"/>
      <c r="CV329" s="297"/>
      <c r="CW329" s="297"/>
      <c r="CX329" s="297"/>
      <c r="CY329" s="297"/>
      <c r="CZ329" s="297"/>
      <c r="DA329" s="297"/>
      <c r="DB329" s="297"/>
      <c r="DC329" s="297"/>
      <c r="DD329" s="297"/>
      <c r="DE329" s="297"/>
      <c r="DF329" s="297"/>
      <c r="DG329" s="297"/>
      <c r="DH329" s="297"/>
      <c r="DI329" s="297"/>
      <c r="DJ329" s="298"/>
      <c r="DK329" s="319"/>
      <c r="DL329" s="297"/>
      <c r="DM329" s="297"/>
      <c r="DN329" s="297"/>
      <c r="DO329" s="297"/>
      <c r="DP329" s="297"/>
      <c r="DQ329" s="297"/>
      <c r="DR329" s="297"/>
      <c r="DS329" s="297"/>
      <c r="DT329" s="297"/>
      <c r="DU329" s="297"/>
      <c r="DV329" s="298"/>
      <c r="DW329" s="331">
        <v>0</v>
      </c>
      <c r="DX329" s="297"/>
      <c r="DY329" s="297"/>
      <c r="DZ329" s="297"/>
      <c r="EA329" s="297"/>
      <c r="EB329" s="297"/>
      <c r="EC329" s="297"/>
      <c r="ED329" s="297"/>
      <c r="EE329" s="297"/>
      <c r="EF329" s="297"/>
      <c r="EG329" s="298"/>
    </row>
    <row r="330" spans="1:137" x14ac:dyDescent="0.2">
      <c r="A330" s="332" t="s">
        <v>172</v>
      </c>
      <c r="B330" s="300"/>
      <c r="C330" s="300"/>
      <c r="D330" s="300"/>
      <c r="E330" s="300"/>
      <c r="F330" s="300"/>
      <c r="G330" s="300"/>
      <c r="H330" s="300"/>
      <c r="I330" s="300"/>
      <c r="J330" s="300"/>
      <c r="K330" s="300"/>
      <c r="L330" s="300"/>
      <c r="M330" s="300"/>
      <c r="N330" s="300"/>
      <c r="O330" s="300"/>
      <c r="P330" s="300"/>
      <c r="Q330" s="300"/>
      <c r="R330" s="300"/>
      <c r="S330" s="300"/>
      <c r="T330" s="300"/>
      <c r="U330" s="300"/>
      <c r="V330" s="300"/>
      <c r="W330" s="300"/>
      <c r="X330" s="300"/>
      <c r="Y330" s="300"/>
      <c r="Z330" s="300"/>
      <c r="AA330" s="300"/>
      <c r="AB330" s="300"/>
      <c r="AC330" s="300"/>
      <c r="AD330" s="300"/>
      <c r="AE330" s="300"/>
      <c r="AF330" s="300"/>
      <c r="AG330" s="300"/>
      <c r="AH330" s="300"/>
      <c r="AI330" s="300"/>
      <c r="AJ330" s="300"/>
      <c r="AK330" s="300"/>
      <c r="AL330" s="300"/>
      <c r="AM330" s="300"/>
      <c r="AN330" s="300"/>
      <c r="AO330" s="300"/>
      <c r="AP330" s="300"/>
      <c r="AQ330" s="300"/>
      <c r="AR330" s="300"/>
      <c r="AS330" s="300"/>
      <c r="AT330" s="300"/>
      <c r="AU330" s="300"/>
      <c r="AV330" s="300"/>
      <c r="AW330" s="300"/>
      <c r="AX330" s="300"/>
      <c r="AY330" s="300"/>
      <c r="AZ330" s="300"/>
      <c r="BA330" s="300"/>
      <c r="BB330" s="301"/>
      <c r="BC330" s="310" t="s">
        <v>53</v>
      </c>
      <c r="BD330" s="297"/>
      <c r="BE330" s="297"/>
      <c r="BF330" s="297"/>
      <c r="BG330" s="297"/>
      <c r="BH330" s="297"/>
      <c r="BI330" s="297"/>
      <c r="BJ330" s="298"/>
      <c r="BK330" s="322">
        <v>0</v>
      </c>
      <c r="BL330" s="297"/>
      <c r="BM330" s="297"/>
      <c r="BN330" s="297"/>
      <c r="BO330" s="297"/>
      <c r="BP330" s="297"/>
      <c r="BQ330" s="297"/>
      <c r="BR330" s="297"/>
      <c r="BS330" s="297"/>
      <c r="BT330" s="297"/>
      <c r="BU330" s="297"/>
      <c r="BV330" s="298"/>
      <c r="BW330" s="322">
        <v>116285</v>
      </c>
      <c r="BX330" s="297"/>
      <c r="BY330" s="297"/>
      <c r="BZ330" s="297"/>
      <c r="CA330" s="297"/>
      <c r="CB330" s="297"/>
      <c r="CC330" s="297"/>
      <c r="CD330" s="297"/>
      <c r="CE330" s="298"/>
      <c r="CF330" s="322">
        <v>116285</v>
      </c>
      <c r="CG330" s="297"/>
      <c r="CH330" s="297"/>
      <c r="CI330" s="297"/>
      <c r="CJ330" s="297"/>
      <c r="CK330" s="297"/>
      <c r="CL330" s="297"/>
      <c r="CM330" s="297"/>
      <c r="CN330" s="297"/>
      <c r="CO330" s="297"/>
      <c r="CP330" s="297"/>
      <c r="CQ330" s="297"/>
      <c r="CR330" s="298"/>
      <c r="CS330" s="322">
        <v>116285</v>
      </c>
      <c r="CT330" s="297"/>
      <c r="CU330" s="297"/>
      <c r="CV330" s="297"/>
      <c r="CW330" s="297"/>
      <c r="CX330" s="297"/>
      <c r="CY330" s="297"/>
      <c r="CZ330" s="297"/>
      <c r="DA330" s="297"/>
      <c r="DB330" s="297"/>
      <c r="DC330" s="297"/>
      <c r="DD330" s="297"/>
      <c r="DE330" s="297"/>
      <c r="DF330" s="297"/>
      <c r="DG330" s="297"/>
      <c r="DH330" s="297"/>
      <c r="DI330" s="297"/>
      <c r="DJ330" s="298"/>
      <c r="DK330" s="322">
        <v>58145</v>
      </c>
      <c r="DL330" s="297"/>
      <c r="DM330" s="297"/>
      <c r="DN330" s="297"/>
      <c r="DO330" s="297"/>
      <c r="DP330" s="297"/>
      <c r="DQ330" s="297"/>
      <c r="DR330" s="297"/>
      <c r="DS330" s="297"/>
      <c r="DT330" s="297"/>
      <c r="DU330" s="297"/>
      <c r="DV330" s="298"/>
      <c r="DW330" s="322">
        <v>407000</v>
      </c>
      <c r="DX330" s="297"/>
      <c r="DY330" s="297"/>
      <c r="DZ330" s="297"/>
      <c r="EA330" s="297"/>
      <c r="EB330" s="297"/>
      <c r="EC330" s="297"/>
      <c r="ED330" s="297"/>
      <c r="EE330" s="297"/>
      <c r="EF330" s="297"/>
      <c r="EG330" s="298"/>
    </row>
    <row r="331" spans="1:137" x14ac:dyDescent="0.2">
      <c r="A331" s="326"/>
      <c r="B331" s="290"/>
      <c r="C331" s="290"/>
      <c r="D331" s="290"/>
      <c r="E331" s="290"/>
      <c r="F331" s="290"/>
      <c r="G331" s="290"/>
      <c r="H331" s="290"/>
      <c r="I331" s="290"/>
      <c r="J331" s="290"/>
      <c r="K331" s="290"/>
      <c r="L331" s="290"/>
      <c r="M331" s="290"/>
      <c r="N331" s="290"/>
      <c r="O331" s="290"/>
      <c r="P331" s="290"/>
      <c r="Q331" s="290"/>
      <c r="R331" s="290"/>
      <c r="S331" s="290"/>
      <c r="T331" s="290"/>
      <c r="U331" s="290"/>
      <c r="V331" s="290"/>
      <c r="W331" s="290"/>
      <c r="X331" s="290"/>
      <c r="Y331" s="290"/>
      <c r="Z331" s="290"/>
      <c r="AA331" s="290"/>
      <c r="AB331" s="290"/>
      <c r="AC331" s="290"/>
      <c r="AD331" s="290"/>
      <c r="AE331" s="290"/>
      <c r="AF331" s="290"/>
      <c r="AG331" s="290"/>
      <c r="AH331" s="290"/>
      <c r="AI331" s="290"/>
      <c r="AJ331" s="290"/>
      <c r="AK331" s="290"/>
      <c r="AL331" s="290"/>
      <c r="AM331" s="290"/>
      <c r="AN331" s="290"/>
      <c r="AO331" s="290"/>
      <c r="AP331" s="290"/>
      <c r="AQ331" s="290"/>
      <c r="AR331" s="290"/>
      <c r="AS331" s="290"/>
      <c r="AT331" s="290"/>
      <c r="AU331" s="290"/>
      <c r="AV331" s="290"/>
      <c r="AW331" s="290"/>
      <c r="AX331" s="290"/>
      <c r="AY331" s="290"/>
      <c r="AZ331" s="290"/>
      <c r="BA331" s="290"/>
      <c r="BB331" s="303"/>
      <c r="BC331" s="323" t="s">
        <v>54</v>
      </c>
      <c r="BD331" s="297"/>
      <c r="BE331" s="297"/>
      <c r="BF331" s="297"/>
      <c r="BG331" s="297"/>
      <c r="BH331" s="297"/>
      <c r="BI331" s="297"/>
      <c r="BJ331" s="298"/>
      <c r="BK331" s="324">
        <v>0</v>
      </c>
      <c r="BL331" s="297"/>
      <c r="BM331" s="297"/>
      <c r="BN331" s="297"/>
      <c r="BO331" s="297"/>
      <c r="BP331" s="297"/>
      <c r="BQ331" s="297"/>
      <c r="BR331" s="297"/>
      <c r="BS331" s="297"/>
      <c r="BT331" s="297"/>
      <c r="BU331" s="297"/>
      <c r="BV331" s="298"/>
      <c r="BW331" s="324">
        <v>116285</v>
      </c>
      <c r="BX331" s="297"/>
      <c r="BY331" s="297"/>
      <c r="BZ331" s="297"/>
      <c r="CA331" s="297"/>
      <c r="CB331" s="297"/>
      <c r="CC331" s="297"/>
      <c r="CD331" s="297"/>
      <c r="CE331" s="298"/>
      <c r="CF331" s="324">
        <v>116285</v>
      </c>
      <c r="CG331" s="297"/>
      <c r="CH331" s="297"/>
      <c r="CI331" s="297"/>
      <c r="CJ331" s="297"/>
      <c r="CK331" s="297"/>
      <c r="CL331" s="297"/>
      <c r="CM331" s="297"/>
      <c r="CN331" s="297"/>
      <c r="CO331" s="297"/>
      <c r="CP331" s="297"/>
      <c r="CQ331" s="297"/>
      <c r="CR331" s="298"/>
      <c r="CS331" s="324">
        <v>116285</v>
      </c>
      <c r="CT331" s="297"/>
      <c r="CU331" s="297"/>
      <c r="CV331" s="297"/>
      <c r="CW331" s="297"/>
      <c r="CX331" s="297"/>
      <c r="CY331" s="297"/>
      <c r="CZ331" s="297"/>
      <c r="DA331" s="297"/>
      <c r="DB331" s="297"/>
      <c r="DC331" s="297"/>
      <c r="DD331" s="297"/>
      <c r="DE331" s="297"/>
      <c r="DF331" s="297"/>
      <c r="DG331" s="297"/>
      <c r="DH331" s="297"/>
      <c r="DI331" s="297"/>
      <c r="DJ331" s="298"/>
      <c r="DK331" s="324">
        <v>58145</v>
      </c>
      <c r="DL331" s="297"/>
      <c r="DM331" s="297"/>
      <c r="DN331" s="297"/>
      <c r="DO331" s="297"/>
      <c r="DP331" s="297"/>
      <c r="DQ331" s="297"/>
      <c r="DR331" s="297"/>
      <c r="DS331" s="297"/>
      <c r="DT331" s="297"/>
      <c r="DU331" s="297"/>
      <c r="DV331" s="298"/>
      <c r="DW331" s="324">
        <v>407000</v>
      </c>
      <c r="DX331" s="297"/>
      <c r="DY331" s="297"/>
      <c r="DZ331" s="297"/>
      <c r="EA331" s="297"/>
      <c r="EB331" s="297"/>
      <c r="EC331" s="297"/>
      <c r="ED331" s="297"/>
      <c r="EE331" s="297"/>
      <c r="EF331" s="297"/>
      <c r="EG331" s="298"/>
    </row>
    <row r="332" spans="1:137" x14ac:dyDescent="0.2">
      <c r="A332" s="327"/>
      <c r="B332" s="305"/>
      <c r="C332" s="305"/>
      <c r="D332" s="305"/>
      <c r="E332" s="305"/>
      <c r="F332" s="305"/>
      <c r="G332" s="305"/>
      <c r="H332" s="305"/>
      <c r="I332" s="305"/>
      <c r="J332" s="305"/>
      <c r="K332" s="305"/>
      <c r="L332" s="305"/>
      <c r="M332" s="305"/>
      <c r="N332" s="305"/>
      <c r="O332" s="305"/>
      <c r="P332" s="305"/>
      <c r="Q332" s="305"/>
      <c r="R332" s="305"/>
      <c r="S332" s="305"/>
      <c r="T332" s="305"/>
      <c r="U332" s="305"/>
      <c r="V332" s="305"/>
      <c r="W332" s="305"/>
      <c r="X332" s="305"/>
      <c r="Y332" s="305"/>
      <c r="Z332" s="305"/>
      <c r="AA332" s="305"/>
      <c r="AB332" s="305"/>
      <c r="AC332" s="305"/>
      <c r="AD332" s="305"/>
      <c r="AE332" s="305"/>
      <c r="AF332" s="305"/>
      <c r="AG332" s="305"/>
      <c r="AH332" s="305"/>
      <c r="AI332" s="305"/>
      <c r="AJ332" s="305"/>
      <c r="AK332" s="305"/>
      <c r="AL332" s="305"/>
      <c r="AM332" s="305"/>
      <c r="AN332" s="305"/>
      <c r="AO332" s="305"/>
      <c r="AP332" s="305"/>
      <c r="AQ332" s="305"/>
      <c r="AR332" s="305"/>
      <c r="AS332" s="305"/>
      <c r="AT332" s="305"/>
      <c r="AU332" s="305"/>
      <c r="AV332" s="305"/>
      <c r="AW332" s="305"/>
      <c r="AX332" s="305"/>
      <c r="AY332" s="305"/>
      <c r="AZ332" s="305"/>
      <c r="BA332" s="305"/>
      <c r="BB332" s="306"/>
      <c r="BC332" s="292" t="s">
        <v>55</v>
      </c>
      <c r="BD332" s="297"/>
      <c r="BE332" s="297"/>
      <c r="BF332" s="297"/>
      <c r="BG332" s="297"/>
      <c r="BH332" s="297"/>
      <c r="BI332" s="297"/>
      <c r="BJ332" s="298"/>
      <c r="BK332" s="331">
        <v>0</v>
      </c>
      <c r="BL332" s="297"/>
      <c r="BM332" s="297"/>
      <c r="BN332" s="297"/>
      <c r="BO332" s="297"/>
      <c r="BP332" s="297"/>
      <c r="BQ332" s="297"/>
      <c r="BR332" s="297"/>
      <c r="BS332" s="297"/>
      <c r="BT332" s="297"/>
      <c r="BU332" s="297"/>
      <c r="BV332" s="298"/>
      <c r="BW332" s="319"/>
      <c r="BX332" s="297"/>
      <c r="BY332" s="297"/>
      <c r="BZ332" s="297"/>
      <c r="CA332" s="297"/>
      <c r="CB332" s="297"/>
      <c r="CC332" s="297"/>
      <c r="CD332" s="297"/>
      <c r="CE332" s="298"/>
      <c r="CF332" s="319"/>
      <c r="CG332" s="297"/>
      <c r="CH332" s="297"/>
      <c r="CI332" s="297"/>
      <c r="CJ332" s="297"/>
      <c r="CK332" s="297"/>
      <c r="CL332" s="297"/>
      <c r="CM332" s="297"/>
      <c r="CN332" s="297"/>
      <c r="CO332" s="297"/>
      <c r="CP332" s="297"/>
      <c r="CQ332" s="297"/>
      <c r="CR332" s="298"/>
      <c r="CS332" s="319"/>
      <c r="CT332" s="297"/>
      <c r="CU332" s="297"/>
      <c r="CV332" s="297"/>
      <c r="CW332" s="297"/>
      <c r="CX332" s="297"/>
      <c r="CY332" s="297"/>
      <c r="CZ332" s="297"/>
      <c r="DA332" s="297"/>
      <c r="DB332" s="297"/>
      <c r="DC332" s="297"/>
      <c r="DD332" s="297"/>
      <c r="DE332" s="297"/>
      <c r="DF332" s="297"/>
      <c r="DG332" s="297"/>
      <c r="DH332" s="297"/>
      <c r="DI332" s="297"/>
      <c r="DJ332" s="298"/>
      <c r="DK332" s="319"/>
      <c r="DL332" s="297"/>
      <c r="DM332" s="297"/>
      <c r="DN332" s="297"/>
      <c r="DO332" s="297"/>
      <c r="DP332" s="297"/>
      <c r="DQ332" s="297"/>
      <c r="DR332" s="297"/>
      <c r="DS332" s="297"/>
      <c r="DT332" s="297"/>
      <c r="DU332" s="297"/>
      <c r="DV332" s="298"/>
      <c r="DW332" s="331">
        <v>0</v>
      </c>
      <c r="DX332" s="297"/>
      <c r="DY332" s="297"/>
      <c r="DZ332" s="297"/>
      <c r="EA332" s="297"/>
      <c r="EB332" s="297"/>
      <c r="EC332" s="297"/>
      <c r="ED332" s="297"/>
      <c r="EE332" s="297"/>
      <c r="EF332" s="297"/>
      <c r="EG332" s="298"/>
    </row>
    <row r="333" spans="1:137" ht="5.25" customHeight="1" x14ac:dyDescent="0.2"/>
    <row r="334" spans="1:137" ht="14.5" customHeight="1" x14ac:dyDescent="0.2">
      <c r="A334" s="328" t="s">
        <v>173</v>
      </c>
      <c r="B334" s="297"/>
      <c r="C334" s="297"/>
      <c r="D334" s="297"/>
      <c r="E334" s="297"/>
      <c r="F334" s="297"/>
      <c r="G334" s="297"/>
      <c r="H334" s="297"/>
      <c r="I334" s="297"/>
      <c r="J334" s="297"/>
      <c r="K334" s="297"/>
      <c r="L334" s="297"/>
      <c r="M334" s="297"/>
      <c r="N334" s="297"/>
      <c r="O334" s="297"/>
      <c r="P334" s="297"/>
      <c r="Q334" s="297"/>
      <c r="R334" s="297"/>
      <c r="S334" s="297"/>
      <c r="T334" s="297"/>
      <c r="U334" s="297"/>
      <c r="V334" s="297"/>
      <c r="W334" s="297"/>
      <c r="X334" s="297"/>
      <c r="Y334" s="297"/>
      <c r="Z334" s="297"/>
      <c r="AA334" s="297"/>
      <c r="AB334" s="297"/>
      <c r="AC334" s="297"/>
      <c r="AD334" s="297"/>
      <c r="AE334" s="297"/>
      <c r="AF334" s="297"/>
      <c r="AG334" s="297"/>
      <c r="AH334" s="297"/>
      <c r="AI334" s="297"/>
      <c r="AJ334" s="297"/>
      <c r="AK334" s="297"/>
      <c r="AL334" s="297"/>
      <c r="AM334" s="297"/>
      <c r="AN334" s="297"/>
      <c r="AO334" s="297"/>
      <c r="AP334" s="297"/>
      <c r="AQ334" s="297"/>
      <c r="AR334" s="297"/>
      <c r="AS334" s="297"/>
      <c r="AT334" s="297"/>
      <c r="AU334" s="297"/>
      <c r="AV334" s="297"/>
      <c r="AW334" s="297"/>
      <c r="AX334" s="297"/>
      <c r="AY334" s="297"/>
      <c r="AZ334" s="297"/>
      <c r="BA334" s="297"/>
      <c r="BB334" s="298"/>
      <c r="BC334" s="329" t="s">
        <v>6</v>
      </c>
      <c r="BD334" s="297"/>
      <c r="BE334" s="297"/>
      <c r="BF334" s="297"/>
      <c r="BG334" s="297"/>
      <c r="BH334" s="297"/>
      <c r="BI334" s="297"/>
      <c r="BJ334" s="298"/>
      <c r="BK334" s="330">
        <v>2021</v>
      </c>
      <c r="BL334" s="297"/>
      <c r="BM334" s="297"/>
      <c r="BN334" s="297"/>
      <c r="BO334" s="297"/>
      <c r="BP334" s="297"/>
      <c r="BQ334" s="297"/>
      <c r="BR334" s="297"/>
      <c r="BS334" s="297"/>
      <c r="BT334" s="297"/>
      <c r="BU334" s="297"/>
      <c r="BV334" s="298"/>
      <c r="BW334" s="330">
        <v>2022</v>
      </c>
      <c r="BX334" s="297"/>
      <c r="BY334" s="297"/>
      <c r="BZ334" s="297"/>
      <c r="CA334" s="297"/>
      <c r="CB334" s="297"/>
      <c r="CC334" s="297"/>
      <c r="CD334" s="297"/>
      <c r="CE334" s="298"/>
      <c r="CF334" s="330">
        <v>2023</v>
      </c>
      <c r="CG334" s="297"/>
      <c r="CH334" s="297"/>
      <c r="CI334" s="297"/>
      <c r="CJ334" s="297"/>
      <c r="CK334" s="297"/>
      <c r="CL334" s="297"/>
      <c r="CM334" s="297"/>
      <c r="CN334" s="297"/>
      <c r="CO334" s="297"/>
      <c r="CP334" s="297"/>
      <c r="CQ334" s="297"/>
      <c r="CR334" s="298"/>
      <c r="CS334" s="330">
        <v>2024</v>
      </c>
      <c r="CT334" s="297"/>
      <c r="CU334" s="297"/>
      <c r="CV334" s="297"/>
      <c r="CW334" s="297"/>
      <c r="CX334" s="297"/>
      <c r="CY334" s="297"/>
      <c r="CZ334" s="297"/>
      <c r="DA334" s="297"/>
      <c r="DB334" s="297"/>
      <c r="DC334" s="297"/>
      <c r="DD334" s="297"/>
      <c r="DE334" s="297"/>
      <c r="DF334" s="297"/>
      <c r="DG334" s="297"/>
      <c r="DH334" s="297"/>
      <c r="DI334" s="297"/>
      <c r="DJ334" s="298"/>
      <c r="DK334" s="330">
        <v>2025</v>
      </c>
      <c r="DL334" s="297"/>
      <c r="DM334" s="297"/>
      <c r="DN334" s="297"/>
      <c r="DO334" s="297"/>
      <c r="DP334" s="297"/>
      <c r="DQ334" s="297"/>
      <c r="DR334" s="297"/>
      <c r="DS334" s="297"/>
      <c r="DT334" s="297"/>
      <c r="DU334" s="297"/>
      <c r="DV334" s="298"/>
      <c r="DW334" s="330" t="s">
        <v>173</v>
      </c>
      <c r="DX334" s="297"/>
      <c r="DY334" s="297"/>
      <c r="DZ334" s="297"/>
      <c r="EA334" s="297"/>
      <c r="EB334" s="297"/>
      <c r="EC334" s="297"/>
      <c r="ED334" s="297"/>
      <c r="EE334" s="297"/>
      <c r="EF334" s="297"/>
      <c r="EG334" s="298"/>
    </row>
    <row r="335" spans="1:137" x14ac:dyDescent="0.2">
      <c r="A335" s="325" t="s">
        <v>6</v>
      </c>
      <c r="B335" s="300"/>
      <c r="C335" s="300"/>
      <c r="D335" s="300"/>
      <c r="E335" s="300"/>
      <c r="F335" s="300"/>
      <c r="G335" s="300"/>
      <c r="H335" s="300"/>
      <c r="I335" s="300"/>
      <c r="J335" s="300"/>
      <c r="K335" s="300"/>
      <c r="L335" s="300"/>
      <c r="M335" s="300"/>
      <c r="N335" s="300"/>
      <c r="O335" s="300"/>
      <c r="P335" s="300"/>
      <c r="Q335" s="300"/>
      <c r="R335" s="300"/>
      <c r="S335" s="300"/>
      <c r="T335" s="300"/>
      <c r="U335" s="300"/>
      <c r="V335" s="300"/>
      <c r="W335" s="300"/>
      <c r="X335" s="300"/>
      <c r="Y335" s="300"/>
      <c r="Z335" s="300"/>
      <c r="AA335" s="300"/>
      <c r="AB335" s="300"/>
      <c r="AC335" s="300"/>
      <c r="AD335" s="300"/>
      <c r="AE335" s="300"/>
      <c r="AF335" s="300"/>
      <c r="AG335" s="300"/>
      <c r="AH335" s="300"/>
      <c r="AI335" s="300"/>
      <c r="AJ335" s="300"/>
      <c r="AK335" s="300"/>
      <c r="AL335" s="300"/>
      <c r="AM335" s="300"/>
      <c r="AN335" s="300"/>
      <c r="AO335" s="300"/>
      <c r="AP335" s="300"/>
      <c r="AQ335" s="300"/>
      <c r="AR335" s="300"/>
      <c r="AS335" s="300"/>
      <c r="AT335" s="300"/>
      <c r="AU335" s="300"/>
      <c r="AV335" s="300"/>
      <c r="AW335" s="300"/>
      <c r="AX335" s="300"/>
      <c r="AY335" s="300"/>
      <c r="AZ335" s="300"/>
      <c r="BA335" s="300"/>
      <c r="BB335" s="301"/>
      <c r="BC335" s="310" t="s">
        <v>53</v>
      </c>
      <c r="BD335" s="297"/>
      <c r="BE335" s="297"/>
      <c r="BF335" s="297"/>
      <c r="BG335" s="297"/>
      <c r="BH335" s="297"/>
      <c r="BI335" s="297"/>
      <c r="BJ335" s="298"/>
      <c r="BK335" s="322">
        <v>2006198</v>
      </c>
      <c r="BL335" s="297"/>
      <c r="BM335" s="297"/>
      <c r="BN335" s="297"/>
      <c r="BO335" s="297"/>
      <c r="BP335" s="297"/>
      <c r="BQ335" s="297"/>
      <c r="BR335" s="297"/>
      <c r="BS335" s="297"/>
      <c r="BT335" s="297"/>
      <c r="BU335" s="297"/>
      <c r="BV335" s="298"/>
      <c r="BW335" s="322">
        <v>18194577</v>
      </c>
      <c r="BX335" s="297"/>
      <c r="BY335" s="297"/>
      <c r="BZ335" s="297"/>
      <c r="CA335" s="297"/>
      <c r="CB335" s="297"/>
      <c r="CC335" s="297"/>
      <c r="CD335" s="297"/>
      <c r="CE335" s="298"/>
      <c r="CF335" s="322">
        <v>38939662</v>
      </c>
      <c r="CG335" s="297"/>
      <c r="CH335" s="297"/>
      <c r="CI335" s="297"/>
      <c r="CJ335" s="297"/>
      <c r="CK335" s="297"/>
      <c r="CL335" s="297"/>
      <c r="CM335" s="297"/>
      <c r="CN335" s="297"/>
      <c r="CO335" s="297"/>
      <c r="CP335" s="297"/>
      <c r="CQ335" s="297"/>
      <c r="CR335" s="298"/>
      <c r="CS335" s="322">
        <v>31759545</v>
      </c>
      <c r="CT335" s="297"/>
      <c r="CU335" s="297"/>
      <c r="CV335" s="297"/>
      <c r="CW335" s="297"/>
      <c r="CX335" s="297"/>
      <c r="CY335" s="297"/>
      <c r="CZ335" s="297"/>
      <c r="DA335" s="297"/>
      <c r="DB335" s="297"/>
      <c r="DC335" s="297"/>
      <c r="DD335" s="297"/>
      <c r="DE335" s="297"/>
      <c r="DF335" s="297"/>
      <c r="DG335" s="297"/>
      <c r="DH335" s="297"/>
      <c r="DI335" s="297"/>
      <c r="DJ335" s="298"/>
      <c r="DK335" s="322">
        <v>9100018</v>
      </c>
      <c r="DL335" s="297"/>
      <c r="DM335" s="297"/>
      <c r="DN335" s="297"/>
      <c r="DO335" s="297"/>
      <c r="DP335" s="297"/>
      <c r="DQ335" s="297"/>
      <c r="DR335" s="297"/>
      <c r="DS335" s="297"/>
      <c r="DT335" s="297"/>
      <c r="DU335" s="297"/>
      <c r="DV335" s="298"/>
      <c r="DW335" s="322">
        <v>100000000</v>
      </c>
      <c r="DX335" s="297"/>
      <c r="DY335" s="297"/>
      <c r="DZ335" s="297"/>
      <c r="EA335" s="297"/>
      <c r="EB335" s="297"/>
      <c r="EC335" s="297"/>
      <c r="ED335" s="297"/>
      <c r="EE335" s="297"/>
      <c r="EF335" s="297"/>
      <c r="EG335" s="298"/>
    </row>
    <row r="336" spans="1:137" x14ac:dyDescent="0.2">
      <c r="A336" s="326"/>
      <c r="B336" s="290"/>
      <c r="C336" s="290"/>
      <c r="D336" s="290"/>
      <c r="E336" s="290"/>
      <c r="F336" s="290"/>
      <c r="G336" s="290"/>
      <c r="H336" s="290"/>
      <c r="I336" s="290"/>
      <c r="J336" s="290"/>
      <c r="K336" s="290"/>
      <c r="L336" s="290"/>
      <c r="M336" s="290"/>
      <c r="N336" s="290"/>
      <c r="O336" s="290"/>
      <c r="P336" s="290"/>
      <c r="Q336" s="290"/>
      <c r="R336" s="290"/>
      <c r="S336" s="290"/>
      <c r="T336" s="290"/>
      <c r="U336" s="290"/>
      <c r="V336" s="290"/>
      <c r="W336" s="290"/>
      <c r="X336" s="290"/>
      <c r="Y336" s="290"/>
      <c r="Z336" s="290"/>
      <c r="AA336" s="290"/>
      <c r="AB336" s="290"/>
      <c r="AC336" s="290"/>
      <c r="AD336" s="290"/>
      <c r="AE336" s="290"/>
      <c r="AF336" s="290"/>
      <c r="AG336" s="290"/>
      <c r="AH336" s="290"/>
      <c r="AI336" s="290"/>
      <c r="AJ336" s="290"/>
      <c r="AK336" s="290"/>
      <c r="AL336" s="290"/>
      <c r="AM336" s="290"/>
      <c r="AN336" s="290"/>
      <c r="AO336" s="290"/>
      <c r="AP336" s="290"/>
      <c r="AQ336" s="290"/>
      <c r="AR336" s="290"/>
      <c r="AS336" s="290"/>
      <c r="AT336" s="290"/>
      <c r="AU336" s="290"/>
      <c r="AV336" s="290"/>
      <c r="AW336" s="290"/>
      <c r="AX336" s="290"/>
      <c r="AY336" s="290"/>
      <c r="AZ336" s="290"/>
      <c r="BA336" s="290"/>
      <c r="BB336" s="303"/>
      <c r="BC336" s="323" t="s">
        <v>54</v>
      </c>
      <c r="BD336" s="297"/>
      <c r="BE336" s="297"/>
      <c r="BF336" s="297"/>
      <c r="BG336" s="297"/>
      <c r="BH336" s="297"/>
      <c r="BI336" s="297"/>
      <c r="BJ336" s="298"/>
      <c r="BK336" s="324">
        <v>2006198</v>
      </c>
      <c r="BL336" s="297"/>
      <c r="BM336" s="297"/>
      <c r="BN336" s="297"/>
      <c r="BO336" s="297"/>
      <c r="BP336" s="297"/>
      <c r="BQ336" s="297"/>
      <c r="BR336" s="297"/>
      <c r="BS336" s="297"/>
      <c r="BT336" s="297"/>
      <c r="BU336" s="297"/>
      <c r="BV336" s="298"/>
      <c r="BW336" s="324">
        <v>18194577</v>
      </c>
      <c r="BX336" s="297"/>
      <c r="BY336" s="297"/>
      <c r="BZ336" s="297"/>
      <c r="CA336" s="297"/>
      <c r="CB336" s="297"/>
      <c r="CC336" s="297"/>
      <c r="CD336" s="297"/>
      <c r="CE336" s="298"/>
      <c r="CF336" s="324">
        <v>38939662</v>
      </c>
      <c r="CG336" s="297"/>
      <c r="CH336" s="297"/>
      <c r="CI336" s="297"/>
      <c r="CJ336" s="297"/>
      <c r="CK336" s="297"/>
      <c r="CL336" s="297"/>
      <c r="CM336" s="297"/>
      <c r="CN336" s="297"/>
      <c r="CO336" s="297"/>
      <c r="CP336" s="297"/>
      <c r="CQ336" s="297"/>
      <c r="CR336" s="298"/>
      <c r="CS336" s="324">
        <v>31759545</v>
      </c>
      <c r="CT336" s="297"/>
      <c r="CU336" s="297"/>
      <c r="CV336" s="297"/>
      <c r="CW336" s="297"/>
      <c r="CX336" s="297"/>
      <c r="CY336" s="297"/>
      <c r="CZ336" s="297"/>
      <c r="DA336" s="297"/>
      <c r="DB336" s="297"/>
      <c r="DC336" s="297"/>
      <c r="DD336" s="297"/>
      <c r="DE336" s="297"/>
      <c r="DF336" s="297"/>
      <c r="DG336" s="297"/>
      <c r="DH336" s="297"/>
      <c r="DI336" s="297"/>
      <c r="DJ336" s="298"/>
      <c r="DK336" s="324">
        <v>9100018</v>
      </c>
      <c r="DL336" s="297"/>
      <c r="DM336" s="297"/>
      <c r="DN336" s="297"/>
      <c r="DO336" s="297"/>
      <c r="DP336" s="297"/>
      <c r="DQ336" s="297"/>
      <c r="DR336" s="297"/>
      <c r="DS336" s="297"/>
      <c r="DT336" s="297"/>
      <c r="DU336" s="297"/>
      <c r="DV336" s="298"/>
      <c r="DW336" s="324">
        <v>100000000</v>
      </c>
      <c r="DX336" s="297"/>
      <c r="DY336" s="297"/>
      <c r="DZ336" s="297"/>
      <c r="EA336" s="297"/>
      <c r="EB336" s="297"/>
      <c r="EC336" s="297"/>
      <c r="ED336" s="297"/>
      <c r="EE336" s="297"/>
      <c r="EF336" s="297"/>
      <c r="EG336" s="298"/>
    </row>
    <row r="337" spans="1:155" x14ac:dyDescent="0.2">
      <c r="A337" s="327"/>
      <c r="B337" s="305"/>
      <c r="C337" s="305"/>
      <c r="D337" s="305"/>
      <c r="E337" s="305"/>
      <c r="F337" s="305"/>
      <c r="G337" s="305"/>
      <c r="H337" s="305"/>
      <c r="I337" s="305"/>
      <c r="J337" s="305"/>
      <c r="K337" s="305"/>
      <c r="L337" s="305"/>
      <c r="M337" s="305"/>
      <c r="N337" s="305"/>
      <c r="O337" s="305"/>
      <c r="P337" s="305"/>
      <c r="Q337" s="305"/>
      <c r="R337" s="305"/>
      <c r="S337" s="305"/>
      <c r="T337" s="305"/>
      <c r="U337" s="305"/>
      <c r="V337" s="305"/>
      <c r="W337" s="305"/>
      <c r="X337" s="305"/>
      <c r="Y337" s="305"/>
      <c r="Z337" s="305"/>
      <c r="AA337" s="305"/>
      <c r="AB337" s="305"/>
      <c r="AC337" s="305"/>
      <c r="AD337" s="305"/>
      <c r="AE337" s="305"/>
      <c r="AF337" s="305"/>
      <c r="AG337" s="305"/>
      <c r="AH337" s="305"/>
      <c r="AI337" s="305"/>
      <c r="AJ337" s="305"/>
      <c r="AK337" s="305"/>
      <c r="AL337" s="305"/>
      <c r="AM337" s="305"/>
      <c r="AN337" s="305"/>
      <c r="AO337" s="305"/>
      <c r="AP337" s="305"/>
      <c r="AQ337" s="305"/>
      <c r="AR337" s="305"/>
      <c r="AS337" s="305"/>
      <c r="AT337" s="305"/>
      <c r="AU337" s="305"/>
      <c r="AV337" s="305"/>
      <c r="AW337" s="305"/>
      <c r="AX337" s="305"/>
      <c r="AY337" s="305"/>
      <c r="AZ337" s="305"/>
      <c r="BA337" s="305"/>
      <c r="BB337" s="306"/>
      <c r="BC337" s="292" t="s">
        <v>55</v>
      </c>
      <c r="BD337" s="297"/>
      <c r="BE337" s="297"/>
      <c r="BF337" s="297"/>
      <c r="BG337" s="297"/>
      <c r="BH337" s="297"/>
      <c r="BI337" s="297"/>
      <c r="BJ337" s="298"/>
      <c r="BK337" s="319" t="s">
        <v>6</v>
      </c>
      <c r="BL337" s="297"/>
      <c r="BM337" s="297"/>
      <c r="BN337" s="297"/>
      <c r="BO337" s="297"/>
      <c r="BP337" s="297"/>
      <c r="BQ337" s="297"/>
      <c r="BR337" s="297"/>
      <c r="BS337" s="297"/>
      <c r="BT337" s="297"/>
      <c r="BU337" s="297"/>
      <c r="BV337" s="298"/>
      <c r="BW337" s="319" t="s">
        <v>6</v>
      </c>
      <c r="BX337" s="297"/>
      <c r="BY337" s="297"/>
      <c r="BZ337" s="297"/>
      <c r="CA337" s="297"/>
      <c r="CB337" s="297"/>
      <c r="CC337" s="297"/>
      <c r="CD337" s="297"/>
      <c r="CE337" s="298"/>
      <c r="CF337" s="319" t="s">
        <v>6</v>
      </c>
      <c r="CG337" s="297"/>
      <c r="CH337" s="297"/>
      <c r="CI337" s="297"/>
      <c r="CJ337" s="297"/>
      <c r="CK337" s="297"/>
      <c r="CL337" s="297"/>
      <c r="CM337" s="297"/>
      <c r="CN337" s="297"/>
      <c r="CO337" s="297"/>
      <c r="CP337" s="297"/>
      <c r="CQ337" s="297"/>
      <c r="CR337" s="298"/>
      <c r="CS337" s="319" t="s">
        <v>6</v>
      </c>
      <c r="CT337" s="297"/>
      <c r="CU337" s="297"/>
      <c r="CV337" s="297"/>
      <c r="CW337" s="297"/>
      <c r="CX337" s="297"/>
      <c r="CY337" s="297"/>
      <c r="CZ337" s="297"/>
      <c r="DA337" s="297"/>
      <c r="DB337" s="297"/>
      <c r="DC337" s="297"/>
      <c r="DD337" s="297"/>
      <c r="DE337" s="297"/>
      <c r="DF337" s="297"/>
      <c r="DG337" s="297"/>
      <c r="DH337" s="297"/>
      <c r="DI337" s="297"/>
      <c r="DJ337" s="298"/>
      <c r="DK337" s="319" t="s">
        <v>6</v>
      </c>
      <c r="DL337" s="297"/>
      <c r="DM337" s="297"/>
      <c r="DN337" s="297"/>
      <c r="DO337" s="297"/>
      <c r="DP337" s="297"/>
      <c r="DQ337" s="297"/>
      <c r="DR337" s="297"/>
      <c r="DS337" s="297"/>
      <c r="DT337" s="297"/>
      <c r="DU337" s="297"/>
      <c r="DV337" s="298"/>
      <c r="DW337" s="319" t="s">
        <v>6</v>
      </c>
      <c r="DX337" s="297"/>
      <c r="DY337" s="297"/>
      <c r="DZ337" s="297"/>
      <c r="EA337" s="297"/>
      <c r="EB337" s="297"/>
      <c r="EC337" s="297"/>
      <c r="ED337" s="297"/>
      <c r="EE337" s="297"/>
      <c r="EF337" s="297"/>
      <c r="EG337" s="298"/>
    </row>
    <row r="338" spans="1:155" ht="18" customHeight="1" x14ac:dyDescent="0.2">
      <c r="A338" s="320" t="s">
        <v>174</v>
      </c>
      <c r="B338" s="321"/>
      <c r="C338" s="321"/>
      <c r="D338" s="321"/>
      <c r="E338" s="321"/>
      <c r="F338" s="321"/>
      <c r="G338" s="321"/>
      <c r="H338" s="321"/>
      <c r="I338" s="321"/>
      <c r="J338" s="321"/>
      <c r="K338" s="321"/>
      <c r="L338" s="321"/>
      <c r="M338" s="321"/>
      <c r="N338" s="321"/>
      <c r="O338" s="321"/>
      <c r="P338" s="321"/>
      <c r="Q338" s="321"/>
      <c r="R338" s="321"/>
      <c r="S338" s="321"/>
      <c r="T338" s="321"/>
      <c r="U338" s="321"/>
      <c r="V338" s="321"/>
      <c r="W338" s="321"/>
      <c r="X338" s="321"/>
      <c r="Y338" s="321"/>
      <c r="Z338" s="321"/>
      <c r="AA338" s="321"/>
      <c r="AB338" s="321"/>
      <c r="AC338" s="321"/>
      <c r="AD338" s="321"/>
      <c r="AE338" s="321"/>
      <c r="AF338" s="321"/>
      <c r="AG338" s="321"/>
      <c r="AH338" s="321"/>
      <c r="AI338" s="321"/>
      <c r="AJ338" s="321"/>
      <c r="AK338" s="321"/>
      <c r="AL338" s="321"/>
      <c r="AM338" s="321"/>
      <c r="AN338" s="321"/>
      <c r="AO338" s="321"/>
      <c r="AP338" s="321"/>
      <c r="AQ338" s="321"/>
      <c r="AR338" s="321"/>
      <c r="AS338" s="321"/>
      <c r="AT338" s="321"/>
      <c r="AU338" s="321"/>
      <c r="AV338" s="321"/>
      <c r="AW338" s="321"/>
      <c r="AX338" s="321"/>
      <c r="AY338" s="321"/>
      <c r="AZ338" s="321"/>
      <c r="BA338" s="321"/>
      <c r="BB338" s="321"/>
      <c r="BC338" s="321"/>
      <c r="BD338" s="321"/>
      <c r="BE338" s="321"/>
      <c r="BF338" s="321"/>
      <c r="BG338" s="321"/>
      <c r="BH338" s="321"/>
      <c r="BI338" s="321"/>
      <c r="BJ338" s="321"/>
      <c r="BK338" s="321"/>
      <c r="BL338" s="321"/>
      <c r="BM338" s="321"/>
      <c r="BN338" s="321"/>
      <c r="BO338" s="321"/>
      <c r="BP338" s="321"/>
      <c r="BQ338" s="321"/>
      <c r="BR338" s="321"/>
      <c r="BS338" s="321"/>
      <c r="BT338" s="321"/>
      <c r="BU338" s="321"/>
      <c r="BV338" s="321"/>
      <c r="BW338" s="321"/>
      <c r="BX338" s="321"/>
      <c r="BY338" s="321"/>
      <c r="BZ338" s="321"/>
      <c r="CA338" s="321"/>
      <c r="CB338" s="321"/>
      <c r="CC338" s="321"/>
      <c r="CD338" s="321"/>
      <c r="CE338" s="321"/>
      <c r="CF338" s="321"/>
      <c r="CG338" s="321"/>
      <c r="CH338" s="321"/>
      <c r="CI338" s="321"/>
      <c r="CJ338" s="321"/>
      <c r="CK338" s="321"/>
      <c r="CL338" s="321"/>
      <c r="CM338" s="321"/>
      <c r="CN338" s="321"/>
      <c r="CO338" s="321"/>
      <c r="CP338" s="321"/>
      <c r="CQ338" s="321"/>
      <c r="CR338" s="321"/>
      <c r="CS338" s="321"/>
      <c r="CT338" s="321"/>
      <c r="CU338" s="321"/>
      <c r="CV338" s="321"/>
      <c r="CW338" s="321"/>
      <c r="CX338" s="321"/>
      <c r="CY338" s="321"/>
      <c r="CZ338" s="321"/>
      <c r="DA338" s="321"/>
      <c r="DB338" s="321"/>
      <c r="DC338" s="321"/>
      <c r="DD338" s="321"/>
      <c r="DE338" s="321"/>
      <c r="DF338" s="321"/>
      <c r="DG338" s="321"/>
      <c r="DH338" s="321"/>
      <c r="DI338" s="321"/>
      <c r="DJ338" s="321"/>
      <c r="DK338" s="321"/>
      <c r="DL338" s="321"/>
      <c r="DM338" s="321"/>
      <c r="DN338" s="321"/>
      <c r="DO338" s="321"/>
      <c r="DP338" s="321"/>
      <c r="DQ338" s="321"/>
      <c r="DR338" s="321"/>
      <c r="DS338" s="321"/>
      <c r="DT338" s="321"/>
      <c r="DU338" s="321"/>
      <c r="DV338" s="321"/>
      <c r="DW338" s="321"/>
      <c r="DX338" s="321"/>
      <c r="DY338" s="321"/>
      <c r="DZ338" s="321"/>
      <c r="EA338" s="321"/>
      <c r="EB338" s="321"/>
      <c r="EC338" s="321"/>
      <c r="ED338" s="321"/>
      <c r="EE338" s="321"/>
      <c r="EF338" s="321"/>
      <c r="EG338" s="321"/>
      <c r="EH338" s="321"/>
      <c r="EI338" s="321"/>
      <c r="EJ338" s="321"/>
      <c r="EK338" s="321"/>
      <c r="EL338" s="321"/>
      <c r="EM338" s="321"/>
      <c r="EN338" s="321"/>
      <c r="EO338" s="321"/>
      <c r="EP338" s="321"/>
      <c r="EQ338" s="321"/>
      <c r="ER338" s="321"/>
      <c r="ES338" s="321"/>
      <c r="ET338" s="321"/>
      <c r="EU338" s="321"/>
      <c r="EV338" s="321"/>
      <c r="EW338" s="321"/>
    </row>
    <row r="339" spans="1:155" ht="18" customHeight="1" x14ac:dyDescent="0.2">
      <c r="A339" s="317" t="s">
        <v>175</v>
      </c>
      <c r="B339" s="297"/>
      <c r="C339" s="297"/>
      <c r="D339" s="297"/>
      <c r="E339" s="297"/>
      <c r="F339" s="297"/>
      <c r="G339" s="297"/>
      <c r="H339" s="297"/>
      <c r="I339" s="297"/>
      <c r="J339" s="297"/>
      <c r="K339" s="297"/>
      <c r="L339" s="297"/>
      <c r="M339" s="297"/>
      <c r="N339" s="297"/>
      <c r="O339" s="297"/>
      <c r="P339" s="297"/>
      <c r="Q339" s="297"/>
      <c r="R339" s="297"/>
      <c r="S339" s="297"/>
      <c r="T339" s="297"/>
      <c r="U339" s="297"/>
      <c r="V339" s="297"/>
      <c r="W339" s="297"/>
      <c r="X339" s="297"/>
      <c r="Y339" s="297"/>
      <c r="Z339" s="297"/>
      <c r="AA339" s="297"/>
      <c r="AB339" s="297"/>
      <c r="AC339" s="297"/>
      <c r="AD339" s="297"/>
      <c r="AE339" s="297"/>
      <c r="AF339" s="297"/>
      <c r="AG339" s="297"/>
      <c r="AH339" s="297"/>
      <c r="AI339" s="297"/>
      <c r="AJ339" s="297"/>
      <c r="AK339" s="298"/>
      <c r="AL339" s="316" t="s">
        <v>176</v>
      </c>
      <c r="AM339" s="297"/>
      <c r="AN339" s="297"/>
      <c r="AO339" s="297"/>
      <c r="AP339" s="297"/>
      <c r="AQ339" s="297"/>
      <c r="AR339" s="297"/>
      <c r="AS339" s="297"/>
      <c r="AT339" s="297"/>
      <c r="AU339" s="297"/>
      <c r="AV339" s="297"/>
      <c r="AW339" s="297"/>
      <c r="AX339" s="297"/>
      <c r="AY339" s="297"/>
      <c r="AZ339" s="297"/>
      <c r="BA339" s="297"/>
      <c r="BB339" s="297"/>
      <c r="BC339" s="297"/>
      <c r="BD339" s="297"/>
      <c r="BE339" s="297"/>
      <c r="BF339" s="297"/>
      <c r="BG339" s="297"/>
      <c r="BH339" s="297"/>
      <c r="BI339" s="297"/>
      <c r="BJ339" s="297"/>
      <c r="BK339" s="297"/>
      <c r="BL339" s="297"/>
      <c r="BM339" s="297"/>
      <c r="BN339" s="297"/>
      <c r="BO339" s="297"/>
      <c r="BP339" s="297"/>
      <c r="BQ339" s="297"/>
      <c r="BR339" s="297"/>
      <c r="BS339" s="297"/>
      <c r="BT339" s="297"/>
      <c r="BU339" s="297"/>
      <c r="BV339" s="297"/>
      <c r="BW339" s="297"/>
      <c r="BX339" s="297"/>
      <c r="BY339" s="297"/>
      <c r="BZ339" s="297"/>
      <c r="CA339" s="297"/>
      <c r="CB339" s="297"/>
      <c r="CC339" s="297"/>
      <c r="CD339" s="297"/>
      <c r="CE339" s="297"/>
      <c r="CF339" s="297"/>
      <c r="CG339" s="297"/>
      <c r="CH339" s="297"/>
      <c r="CI339" s="297"/>
      <c r="CJ339" s="297"/>
      <c r="CK339" s="297"/>
      <c r="CL339" s="297"/>
      <c r="CM339" s="297"/>
      <c r="CN339" s="297"/>
      <c r="CO339" s="297"/>
      <c r="CP339" s="297"/>
      <c r="CQ339" s="297"/>
      <c r="CR339" s="297"/>
      <c r="CS339" s="297"/>
      <c r="CT339" s="297"/>
      <c r="CU339" s="297"/>
      <c r="CV339" s="297"/>
      <c r="CW339" s="297"/>
      <c r="CX339" s="298"/>
      <c r="CY339" s="318" t="s">
        <v>6</v>
      </c>
      <c r="CZ339" s="303"/>
      <c r="DA339" s="316" t="s">
        <v>177</v>
      </c>
      <c r="DB339" s="297"/>
      <c r="DC339" s="297"/>
      <c r="DD339" s="297"/>
      <c r="DE339" s="297"/>
      <c r="DF339" s="297"/>
      <c r="DG339" s="297"/>
      <c r="DH339" s="297"/>
      <c r="DI339" s="297"/>
      <c r="DJ339" s="297"/>
      <c r="DK339" s="297"/>
      <c r="DL339" s="297"/>
      <c r="DM339" s="297"/>
      <c r="DN339" s="297"/>
      <c r="DO339" s="297"/>
      <c r="DP339" s="297"/>
      <c r="DQ339" s="297"/>
      <c r="DR339" s="297"/>
      <c r="DS339" s="297"/>
      <c r="DT339" s="297"/>
      <c r="DU339" s="297"/>
      <c r="DV339" s="297"/>
      <c r="DW339" s="297"/>
      <c r="DX339" s="297"/>
      <c r="DY339" s="297"/>
      <c r="DZ339" s="297"/>
      <c r="EA339" s="297"/>
      <c r="EB339" s="297"/>
      <c r="EC339" s="297"/>
      <c r="ED339" s="297"/>
      <c r="EE339" s="297"/>
      <c r="EF339" s="297"/>
      <c r="EG339" s="297"/>
      <c r="EH339" s="297"/>
      <c r="EI339" s="297"/>
      <c r="EJ339" s="297"/>
      <c r="EK339" s="297"/>
      <c r="EL339" s="297"/>
      <c r="EM339" s="297"/>
      <c r="EN339" s="297"/>
      <c r="EO339" s="297"/>
      <c r="EP339" s="297"/>
      <c r="EQ339" s="297"/>
      <c r="ER339" s="297"/>
      <c r="ES339" s="297"/>
      <c r="ET339" s="297"/>
      <c r="EU339" s="297"/>
      <c r="EV339" s="297"/>
      <c r="EW339" s="297"/>
      <c r="EX339" s="297"/>
      <c r="EY339" s="298"/>
    </row>
    <row r="340" spans="1:155" ht="18" customHeight="1" x14ac:dyDescent="0.2">
      <c r="A340" s="316" t="s">
        <v>85</v>
      </c>
      <c r="B340" s="297"/>
      <c r="C340" s="297"/>
      <c r="D340" s="297"/>
      <c r="E340" s="297"/>
      <c r="F340" s="297"/>
      <c r="G340" s="297"/>
      <c r="H340" s="297"/>
      <c r="I340" s="297"/>
      <c r="J340" s="297"/>
      <c r="K340" s="297"/>
      <c r="L340" s="297"/>
      <c r="M340" s="297"/>
      <c r="N340" s="297"/>
      <c r="O340" s="297"/>
      <c r="P340" s="297"/>
      <c r="Q340" s="297"/>
      <c r="R340" s="297"/>
      <c r="S340" s="297"/>
      <c r="T340" s="297"/>
      <c r="U340" s="297"/>
      <c r="V340" s="297"/>
      <c r="W340" s="297"/>
      <c r="X340" s="298"/>
      <c r="Y340" s="316" t="s">
        <v>43</v>
      </c>
      <c r="Z340" s="297"/>
      <c r="AA340" s="297"/>
      <c r="AB340" s="297"/>
      <c r="AC340" s="297"/>
      <c r="AD340" s="297"/>
      <c r="AE340" s="297"/>
      <c r="AF340" s="297"/>
      <c r="AG340" s="297"/>
      <c r="AH340" s="297"/>
      <c r="AI340" s="297"/>
      <c r="AJ340" s="297"/>
      <c r="AK340" s="298"/>
      <c r="AL340" s="315" t="s">
        <v>6</v>
      </c>
      <c r="AM340" s="312"/>
      <c r="AN340" s="312"/>
      <c r="AO340" s="312"/>
      <c r="AP340" s="312"/>
      <c r="AQ340" s="312"/>
      <c r="AR340" s="313"/>
      <c r="AS340" s="311">
        <v>2021</v>
      </c>
      <c r="AT340" s="312"/>
      <c r="AU340" s="312"/>
      <c r="AV340" s="312"/>
      <c r="AW340" s="312"/>
      <c r="AX340" s="313"/>
      <c r="AY340" s="311">
        <v>2022</v>
      </c>
      <c r="AZ340" s="312"/>
      <c r="BA340" s="312"/>
      <c r="BB340" s="312"/>
      <c r="BC340" s="312"/>
      <c r="BD340" s="312"/>
      <c r="BE340" s="312"/>
      <c r="BF340" s="312"/>
      <c r="BG340" s="312"/>
      <c r="BH340" s="312"/>
      <c r="BI340" s="312"/>
      <c r="BJ340" s="312"/>
      <c r="BK340" s="313"/>
      <c r="BL340" s="311">
        <v>2023</v>
      </c>
      <c r="BM340" s="312"/>
      <c r="BN340" s="312"/>
      <c r="BO340" s="312"/>
      <c r="BP340" s="312"/>
      <c r="BQ340" s="312"/>
      <c r="BR340" s="312"/>
      <c r="BS340" s="312"/>
      <c r="BT340" s="313"/>
      <c r="BU340" s="311">
        <v>2024</v>
      </c>
      <c r="BV340" s="312"/>
      <c r="BW340" s="312"/>
      <c r="BX340" s="312"/>
      <c r="BY340" s="312"/>
      <c r="BZ340" s="312"/>
      <c r="CA340" s="312"/>
      <c r="CB340" s="313"/>
      <c r="CC340" s="311">
        <v>2025</v>
      </c>
      <c r="CD340" s="312"/>
      <c r="CE340" s="312"/>
      <c r="CF340" s="312"/>
      <c r="CG340" s="312"/>
      <c r="CH340" s="312"/>
      <c r="CI340" s="312"/>
      <c r="CJ340" s="312"/>
      <c r="CK340" s="313"/>
      <c r="CL340" s="311" t="s">
        <v>48</v>
      </c>
      <c r="CM340" s="312"/>
      <c r="CN340" s="312"/>
      <c r="CO340" s="312"/>
      <c r="CP340" s="312"/>
      <c r="CQ340" s="312"/>
      <c r="CR340" s="312"/>
      <c r="CS340" s="312"/>
      <c r="CT340" s="312"/>
      <c r="CU340" s="312"/>
      <c r="CV340" s="312"/>
      <c r="CW340" s="312"/>
      <c r="CX340" s="313"/>
      <c r="CY340" s="314" t="s">
        <v>6</v>
      </c>
      <c r="CZ340" s="303"/>
      <c r="DA340" s="315" t="s">
        <v>6</v>
      </c>
      <c r="DB340" s="312"/>
      <c r="DC340" s="312"/>
      <c r="DD340" s="313"/>
      <c r="DE340" s="311">
        <v>2021</v>
      </c>
      <c r="DF340" s="312"/>
      <c r="DG340" s="312"/>
      <c r="DH340" s="312"/>
      <c r="DI340" s="312"/>
      <c r="DJ340" s="312"/>
      <c r="DK340" s="312"/>
      <c r="DL340" s="312"/>
      <c r="DM340" s="312"/>
      <c r="DN340" s="312"/>
      <c r="DO340" s="312"/>
      <c r="DP340" s="312"/>
      <c r="DQ340" s="313"/>
      <c r="DR340" s="311">
        <v>2022</v>
      </c>
      <c r="DS340" s="312"/>
      <c r="DT340" s="312"/>
      <c r="DU340" s="312"/>
      <c r="DV340" s="312"/>
      <c r="DW340" s="312"/>
      <c r="DX340" s="312"/>
      <c r="DY340" s="312"/>
      <c r="DZ340" s="312"/>
      <c r="EA340" s="312"/>
      <c r="EB340" s="313"/>
      <c r="EC340" s="311">
        <v>2023</v>
      </c>
      <c r="ED340" s="312"/>
      <c r="EE340" s="312"/>
      <c r="EF340" s="312"/>
      <c r="EG340" s="312"/>
      <c r="EH340" s="312"/>
      <c r="EI340" s="312"/>
      <c r="EJ340" s="313"/>
      <c r="EK340" s="311">
        <v>2024</v>
      </c>
      <c r="EL340" s="312"/>
      <c r="EM340" s="312"/>
      <c r="EN340" s="312"/>
      <c r="EO340" s="313"/>
      <c r="EP340" s="311">
        <v>2025</v>
      </c>
      <c r="EQ340" s="312"/>
      <c r="ER340" s="312"/>
      <c r="ES340" s="312"/>
      <c r="ET340" s="312"/>
      <c r="EU340" s="312"/>
      <c r="EV340" s="313"/>
      <c r="EW340" s="311" t="s">
        <v>48</v>
      </c>
      <c r="EX340" s="312"/>
      <c r="EY340" s="313"/>
    </row>
    <row r="341" spans="1:155" x14ac:dyDescent="0.2">
      <c r="A341" s="299" t="s">
        <v>178</v>
      </c>
      <c r="B341" s="300"/>
      <c r="C341" s="300"/>
      <c r="D341" s="300"/>
      <c r="E341" s="300"/>
      <c r="F341" s="300"/>
      <c r="G341" s="300"/>
      <c r="H341" s="300"/>
      <c r="I341" s="300"/>
      <c r="J341" s="300"/>
      <c r="K341" s="300"/>
      <c r="L341" s="300"/>
      <c r="M341" s="300"/>
      <c r="N341" s="300"/>
      <c r="O341" s="300"/>
      <c r="P341" s="300"/>
      <c r="Q341" s="300"/>
      <c r="R341" s="300"/>
      <c r="S341" s="300"/>
      <c r="T341" s="300"/>
      <c r="U341" s="300"/>
      <c r="V341" s="300"/>
      <c r="W341" s="300"/>
      <c r="X341" s="301"/>
      <c r="Y341" s="299" t="s">
        <v>88</v>
      </c>
      <c r="Z341" s="300"/>
      <c r="AA341" s="300"/>
      <c r="AB341" s="300"/>
      <c r="AC341" s="300"/>
      <c r="AD341" s="300"/>
      <c r="AE341" s="300"/>
      <c r="AF341" s="300"/>
      <c r="AG341" s="300"/>
      <c r="AH341" s="300"/>
      <c r="AI341" s="300"/>
      <c r="AJ341" s="300"/>
      <c r="AK341" s="301"/>
      <c r="AL341" s="310" t="s">
        <v>53</v>
      </c>
      <c r="AM341" s="297"/>
      <c r="AN341" s="297"/>
      <c r="AO341" s="297"/>
      <c r="AP341" s="297"/>
      <c r="AQ341" s="297"/>
      <c r="AR341" s="298"/>
      <c r="AS341" s="307">
        <v>0</v>
      </c>
      <c r="AT341" s="297"/>
      <c r="AU341" s="297"/>
      <c r="AV341" s="297"/>
      <c r="AW341" s="297"/>
      <c r="AX341" s="298"/>
      <c r="AY341" s="307">
        <v>0</v>
      </c>
      <c r="AZ341" s="297"/>
      <c r="BA341" s="297"/>
      <c r="BB341" s="297"/>
      <c r="BC341" s="297"/>
      <c r="BD341" s="297"/>
      <c r="BE341" s="297"/>
      <c r="BF341" s="297"/>
      <c r="BG341" s="297"/>
      <c r="BH341" s="297"/>
      <c r="BI341" s="297"/>
      <c r="BJ341" s="297"/>
      <c r="BK341" s="298"/>
      <c r="BL341" s="307">
        <v>1</v>
      </c>
      <c r="BM341" s="297"/>
      <c r="BN341" s="297"/>
      <c r="BO341" s="297"/>
      <c r="BP341" s="297"/>
      <c r="BQ341" s="297"/>
      <c r="BR341" s="297"/>
      <c r="BS341" s="297"/>
      <c r="BT341" s="298"/>
      <c r="BU341" s="307">
        <v>0</v>
      </c>
      <c r="BV341" s="297"/>
      <c r="BW341" s="297"/>
      <c r="BX341" s="297"/>
      <c r="BY341" s="297"/>
      <c r="BZ341" s="297"/>
      <c r="CA341" s="297"/>
      <c r="CB341" s="298"/>
      <c r="CC341" s="307">
        <v>0</v>
      </c>
      <c r="CD341" s="297"/>
      <c r="CE341" s="297"/>
      <c r="CF341" s="297"/>
      <c r="CG341" s="297"/>
      <c r="CH341" s="297"/>
      <c r="CI341" s="297"/>
      <c r="CJ341" s="297"/>
      <c r="CK341" s="298"/>
      <c r="CL341" s="307">
        <v>1</v>
      </c>
      <c r="CM341" s="297"/>
      <c r="CN341" s="297"/>
      <c r="CO341" s="297"/>
      <c r="CP341" s="297"/>
      <c r="CQ341" s="297"/>
      <c r="CR341" s="297"/>
      <c r="CS341" s="297"/>
      <c r="CT341" s="297"/>
      <c r="CU341" s="297"/>
      <c r="CV341" s="297"/>
      <c r="CW341" s="297"/>
      <c r="CX341" s="298"/>
      <c r="CY341" s="309" t="s">
        <v>6</v>
      </c>
      <c r="CZ341" s="290"/>
      <c r="DA341" s="310" t="s">
        <v>53</v>
      </c>
      <c r="DB341" s="293"/>
      <c r="DC341" s="293"/>
      <c r="DD341" s="294"/>
      <c r="DE341" s="307">
        <v>0</v>
      </c>
      <c r="DF341" s="293"/>
      <c r="DG341" s="293"/>
      <c r="DH341" s="293"/>
      <c r="DI341" s="293"/>
      <c r="DJ341" s="293"/>
      <c r="DK341" s="293"/>
      <c r="DL341" s="293"/>
      <c r="DM341" s="293"/>
      <c r="DN341" s="293"/>
      <c r="DO341" s="293"/>
      <c r="DP341" s="293"/>
      <c r="DQ341" s="294"/>
      <c r="DR341" s="307">
        <v>23400</v>
      </c>
      <c r="DS341" s="293"/>
      <c r="DT341" s="293"/>
      <c r="DU341" s="293"/>
      <c r="DV341" s="293"/>
      <c r="DW341" s="293"/>
      <c r="DX341" s="293"/>
      <c r="DY341" s="293"/>
      <c r="DZ341" s="293"/>
      <c r="EA341" s="293"/>
      <c r="EB341" s="294"/>
      <c r="EC341" s="307">
        <v>1693900</v>
      </c>
      <c r="ED341" s="293"/>
      <c r="EE341" s="293"/>
      <c r="EF341" s="293"/>
      <c r="EG341" s="293"/>
      <c r="EH341" s="293"/>
      <c r="EI341" s="293"/>
      <c r="EJ341" s="294"/>
      <c r="EK341" s="307">
        <v>882700</v>
      </c>
      <c r="EL341" s="293"/>
      <c r="EM341" s="293"/>
      <c r="EN341" s="293"/>
      <c r="EO341" s="294"/>
      <c r="EP341" s="307">
        <v>0</v>
      </c>
      <c r="EQ341" s="293"/>
      <c r="ER341" s="293"/>
      <c r="ES341" s="293"/>
      <c r="ET341" s="293"/>
      <c r="EU341" s="293"/>
      <c r="EV341" s="294"/>
      <c r="EW341" s="307">
        <v>2600000</v>
      </c>
      <c r="EX341" s="293"/>
      <c r="EY341" s="294"/>
    </row>
    <row r="342" spans="1:155" x14ac:dyDescent="0.2">
      <c r="A342" s="302"/>
      <c r="B342" s="290"/>
      <c r="C342" s="290"/>
      <c r="D342" s="290"/>
      <c r="E342" s="290"/>
      <c r="F342" s="290"/>
      <c r="G342" s="290"/>
      <c r="H342" s="290"/>
      <c r="I342" s="290"/>
      <c r="J342" s="290"/>
      <c r="K342" s="290"/>
      <c r="L342" s="290"/>
      <c r="M342" s="290"/>
      <c r="N342" s="290"/>
      <c r="O342" s="290"/>
      <c r="P342" s="290"/>
      <c r="Q342" s="290"/>
      <c r="R342" s="290"/>
      <c r="S342" s="290"/>
      <c r="T342" s="290"/>
      <c r="U342" s="290"/>
      <c r="V342" s="290"/>
      <c r="W342" s="290"/>
      <c r="X342" s="303"/>
      <c r="Y342" s="302"/>
      <c r="Z342" s="290"/>
      <c r="AA342" s="290"/>
      <c r="AB342" s="290"/>
      <c r="AC342" s="290"/>
      <c r="AD342" s="290"/>
      <c r="AE342" s="290"/>
      <c r="AF342" s="290"/>
      <c r="AG342" s="290"/>
      <c r="AH342" s="290"/>
      <c r="AI342" s="290"/>
      <c r="AJ342" s="290"/>
      <c r="AK342" s="303"/>
      <c r="AL342" s="308" t="s">
        <v>54</v>
      </c>
      <c r="AM342" s="297"/>
      <c r="AN342" s="297"/>
      <c r="AO342" s="297"/>
      <c r="AP342" s="297"/>
      <c r="AQ342" s="297"/>
      <c r="AR342" s="298"/>
      <c r="AS342" s="296">
        <v>0</v>
      </c>
      <c r="AT342" s="297"/>
      <c r="AU342" s="297"/>
      <c r="AV342" s="297"/>
      <c r="AW342" s="297"/>
      <c r="AX342" s="298"/>
      <c r="AY342" s="296">
        <v>0</v>
      </c>
      <c r="AZ342" s="297"/>
      <c r="BA342" s="297"/>
      <c r="BB342" s="297"/>
      <c r="BC342" s="297"/>
      <c r="BD342" s="297"/>
      <c r="BE342" s="297"/>
      <c r="BF342" s="297"/>
      <c r="BG342" s="297"/>
      <c r="BH342" s="297"/>
      <c r="BI342" s="297"/>
      <c r="BJ342" s="297"/>
      <c r="BK342" s="298"/>
      <c r="BL342" s="296">
        <v>1</v>
      </c>
      <c r="BM342" s="297"/>
      <c r="BN342" s="297"/>
      <c r="BO342" s="297"/>
      <c r="BP342" s="297"/>
      <c r="BQ342" s="297"/>
      <c r="BR342" s="297"/>
      <c r="BS342" s="297"/>
      <c r="BT342" s="298"/>
      <c r="BU342" s="296">
        <v>0</v>
      </c>
      <c r="BV342" s="297"/>
      <c r="BW342" s="297"/>
      <c r="BX342" s="297"/>
      <c r="BY342" s="297"/>
      <c r="BZ342" s="297"/>
      <c r="CA342" s="297"/>
      <c r="CB342" s="298"/>
      <c r="CC342" s="296">
        <v>0</v>
      </c>
      <c r="CD342" s="297"/>
      <c r="CE342" s="297"/>
      <c r="CF342" s="297"/>
      <c r="CG342" s="297"/>
      <c r="CH342" s="297"/>
      <c r="CI342" s="297"/>
      <c r="CJ342" s="297"/>
      <c r="CK342" s="298"/>
      <c r="CL342" s="296">
        <v>1</v>
      </c>
      <c r="CM342" s="297"/>
      <c r="CN342" s="297"/>
      <c r="CO342" s="297"/>
      <c r="CP342" s="297"/>
      <c r="CQ342" s="297"/>
      <c r="CR342" s="297"/>
      <c r="CS342" s="297"/>
      <c r="CT342" s="297"/>
      <c r="CU342" s="297"/>
      <c r="CV342" s="297"/>
      <c r="CW342" s="297"/>
      <c r="CX342" s="298"/>
      <c r="CY342" s="290"/>
      <c r="CZ342" s="290"/>
      <c r="DA342" s="308" t="s">
        <v>54</v>
      </c>
      <c r="DB342" s="293"/>
      <c r="DC342" s="293"/>
      <c r="DD342" s="294"/>
      <c r="DE342" s="296">
        <v>0</v>
      </c>
      <c r="DF342" s="293"/>
      <c r="DG342" s="293"/>
      <c r="DH342" s="293"/>
      <c r="DI342" s="293"/>
      <c r="DJ342" s="293"/>
      <c r="DK342" s="293"/>
      <c r="DL342" s="293"/>
      <c r="DM342" s="293"/>
      <c r="DN342" s="293"/>
      <c r="DO342" s="293"/>
      <c r="DP342" s="293"/>
      <c r="DQ342" s="294"/>
      <c r="DR342" s="296">
        <v>23400</v>
      </c>
      <c r="DS342" s="293"/>
      <c r="DT342" s="293"/>
      <c r="DU342" s="293"/>
      <c r="DV342" s="293"/>
      <c r="DW342" s="293"/>
      <c r="DX342" s="293"/>
      <c r="DY342" s="293"/>
      <c r="DZ342" s="293"/>
      <c r="EA342" s="293"/>
      <c r="EB342" s="294"/>
      <c r="EC342" s="296">
        <v>1693900</v>
      </c>
      <c r="ED342" s="293"/>
      <c r="EE342" s="293"/>
      <c r="EF342" s="293"/>
      <c r="EG342" s="293"/>
      <c r="EH342" s="293"/>
      <c r="EI342" s="293"/>
      <c r="EJ342" s="294"/>
      <c r="EK342" s="296">
        <v>882700</v>
      </c>
      <c r="EL342" s="293"/>
      <c r="EM342" s="293"/>
      <c r="EN342" s="293"/>
      <c r="EO342" s="294"/>
      <c r="EP342" s="296">
        <v>0</v>
      </c>
      <c r="EQ342" s="293"/>
      <c r="ER342" s="293"/>
      <c r="ES342" s="293"/>
      <c r="ET342" s="293"/>
      <c r="EU342" s="293"/>
      <c r="EV342" s="294"/>
      <c r="EW342" s="296">
        <v>2600000</v>
      </c>
      <c r="EX342" s="293"/>
      <c r="EY342" s="294"/>
    </row>
    <row r="343" spans="1:155" x14ac:dyDescent="0.2">
      <c r="A343" s="304"/>
      <c r="B343" s="305"/>
      <c r="C343" s="305"/>
      <c r="D343" s="305"/>
      <c r="E343" s="305"/>
      <c r="F343" s="305"/>
      <c r="G343" s="305"/>
      <c r="H343" s="305"/>
      <c r="I343" s="305"/>
      <c r="J343" s="305"/>
      <c r="K343" s="305"/>
      <c r="L343" s="305"/>
      <c r="M343" s="305"/>
      <c r="N343" s="305"/>
      <c r="O343" s="305"/>
      <c r="P343" s="305"/>
      <c r="Q343" s="305"/>
      <c r="R343" s="305"/>
      <c r="S343" s="305"/>
      <c r="T343" s="305"/>
      <c r="U343" s="305"/>
      <c r="V343" s="305"/>
      <c r="W343" s="305"/>
      <c r="X343" s="306"/>
      <c r="Y343" s="304"/>
      <c r="Z343" s="305"/>
      <c r="AA343" s="305"/>
      <c r="AB343" s="305"/>
      <c r="AC343" s="305"/>
      <c r="AD343" s="305"/>
      <c r="AE343" s="305"/>
      <c r="AF343" s="305"/>
      <c r="AG343" s="305"/>
      <c r="AH343" s="305"/>
      <c r="AI343" s="305"/>
      <c r="AJ343" s="305"/>
      <c r="AK343" s="306"/>
      <c r="AL343" s="292" t="s">
        <v>55</v>
      </c>
      <c r="AM343" s="297"/>
      <c r="AN343" s="297"/>
      <c r="AO343" s="297"/>
      <c r="AP343" s="297"/>
      <c r="AQ343" s="297"/>
      <c r="AR343" s="298"/>
      <c r="AS343" s="295">
        <v>0</v>
      </c>
      <c r="AT343" s="297"/>
      <c r="AU343" s="297"/>
      <c r="AV343" s="297"/>
      <c r="AW343" s="297"/>
      <c r="AX343" s="298"/>
      <c r="AY343" s="295"/>
      <c r="AZ343" s="297"/>
      <c r="BA343" s="297"/>
      <c r="BB343" s="297"/>
      <c r="BC343" s="297"/>
      <c r="BD343" s="297"/>
      <c r="BE343" s="297"/>
      <c r="BF343" s="297"/>
      <c r="BG343" s="297"/>
      <c r="BH343" s="297"/>
      <c r="BI343" s="297"/>
      <c r="BJ343" s="297"/>
      <c r="BK343" s="298"/>
      <c r="BL343" s="295"/>
      <c r="BM343" s="297"/>
      <c r="BN343" s="297"/>
      <c r="BO343" s="297"/>
      <c r="BP343" s="297"/>
      <c r="BQ343" s="297"/>
      <c r="BR343" s="297"/>
      <c r="BS343" s="297"/>
      <c r="BT343" s="298"/>
      <c r="BU343" s="295"/>
      <c r="BV343" s="297"/>
      <c r="BW343" s="297"/>
      <c r="BX343" s="297"/>
      <c r="BY343" s="297"/>
      <c r="BZ343" s="297"/>
      <c r="CA343" s="297"/>
      <c r="CB343" s="298"/>
      <c r="CC343" s="295"/>
      <c r="CD343" s="297"/>
      <c r="CE343" s="297"/>
      <c r="CF343" s="297"/>
      <c r="CG343" s="297"/>
      <c r="CH343" s="297"/>
      <c r="CI343" s="297"/>
      <c r="CJ343" s="297"/>
      <c r="CK343" s="298"/>
      <c r="CL343" s="295">
        <v>0</v>
      </c>
      <c r="CM343" s="297"/>
      <c r="CN343" s="297"/>
      <c r="CO343" s="297"/>
      <c r="CP343" s="297"/>
      <c r="CQ343" s="297"/>
      <c r="CR343" s="297"/>
      <c r="CS343" s="297"/>
      <c r="CT343" s="297"/>
      <c r="CU343" s="297"/>
      <c r="CV343" s="297"/>
      <c r="CW343" s="297"/>
      <c r="CX343" s="298"/>
      <c r="CY343" s="290"/>
      <c r="CZ343" s="290"/>
      <c r="DA343" s="292" t="s">
        <v>55</v>
      </c>
      <c r="DB343" s="293"/>
      <c r="DC343" s="293"/>
      <c r="DD343" s="294"/>
      <c r="DE343" s="295">
        <v>0</v>
      </c>
      <c r="DF343" s="293"/>
      <c r="DG343" s="293"/>
      <c r="DH343" s="293"/>
      <c r="DI343" s="293"/>
      <c r="DJ343" s="293"/>
      <c r="DK343" s="293"/>
      <c r="DL343" s="293"/>
      <c r="DM343" s="293"/>
      <c r="DN343" s="293"/>
      <c r="DO343" s="293"/>
      <c r="DP343" s="293"/>
      <c r="DQ343" s="294"/>
      <c r="DR343" s="295"/>
      <c r="DS343" s="293"/>
      <c r="DT343" s="293"/>
      <c r="DU343" s="293"/>
      <c r="DV343" s="293"/>
      <c r="DW343" s="293"/>
      <c r="DX343" s="293"/>
      <c r="DY343" s="293"/>
      <c r="DZ343" s="293"/>
      <c r="EA343" s="293"/>
      <c r="EB343" s="294"/>
      <c r="EC343" s="295"/>
      <c r="ED343" s="293"/>
      <c r="EE343" s="293"/>
      <c r="EF343" s="293"/>
      <c r="EG343" s="293"/>
      <c r="EH343" s="293"/>
      <c r="EI343" s="293"/>
      <c r="EJ343" s="294"/>
      <c r="EK343" s="295"/>
      <c r="EL343" s="293"/>
      <c r="EM343" s="293"/>
      <c r="EN343" s="293"/>
      <c r="EO343" s="294"/>
      <c r="EP343" s="295"/>
      <c r="EQ343" s="293"/>
      <c r="ER343" s="293"/>
      <c r="ES343" s="293"/>
      <c r="ET343" s="293"/>
      <c r="EU343" s="293"/>
      <c r="EV343" s="294"/>
      <c r="EW343" s="295">
        <v>0</v>
      </c>
      <c r="EX343" s="293"/>
      <c r="EY343" s="294"/>
    </row>
    <row r="344" spans="1:155" x14ac:dyDescent="0.2">
      <c r="A344" s="299" t="s">
        <v>179</v>
      </c>
      <c r="B344" s="300"/>
      <c r="C344" s="300"/>
      <c r="D344" s="300"/>
      <c r="E344" s="300"/>
      <c r="F344" s="300"/>
      <c r="G344" s="300"/>
      <c r="H344" s="300"/>
      <c r="I344" s="300"/>
      <c r="J344" s="300"/>
      <c r="K344" s="300"/>
      <c r="L344" s="300"/>
      <c r="M344" s="300"/>
      <c r="N344" s="300"/>
      <c r="O344" s="300"/>
      <c r="P344" s="300"/>
      <c r="Q344" s="300"/>
      <c r="R344" s="300"/>
      <c r="S344" s="300"/>
      <c r="T344" s="300"/>
      <c r="U344" s="300"/>
      <c r="V344" s="300"/>
      <c r="W344" s="300"/>
      <c r="X344" s="301"/>
      <c r="Y344" s="299" t="s">
        <v>88</v>
      </c>
      <c r="Z344" s="300"/>
      <c r="AA344" s="300"/>
      <c r="AB344" s="300"/>
      <c r="AC344" s="300"/>
      <c r="AD344" s="300"/>
      <c r="AE344" s="300"/>
      <c r="AF344" s="300"/>
      <c r="AG344" s="300"/>
      <c r="AH344" s="300"/>
      <c r="AI344" s="300"/>
      <c r="AJ344" s="300"/>
      <c r="AK344" s="301"/>
      <c r="AL344" s="310" t="s">
        <v>53</v>
      </c>
      <c r="AM344" s="297"/>
      <c r="AN344" s="297"/>
      <c r="AO344" s="297"/>
      <c r="AP344" s="297"/>
      <c r="AQ344" s="297"/>
      <c r="AR344" s="298"/>
      <c r="AS344" s="307">
        <v>0</v>
      </c>
      <c r="AT344" s="297"/>
      <c r="AU344" s="297"/>
      <c r="AV344" s="297"/>
      <c r="AW344" s="297"/>
      <c r="AX344" s="298"/>
      <c r="AY344" s="307">
        <v>0</v>
      </c>
      <c r="AZ344" s="297"/>
      <c r="BA344" s="297"/>
      <c r="BB344" s="297"/>
      <c r="BC344" s="297"/>
      <c r="BD344" s="297"/>
      <c r="BE344" s="297"/>
      <c r="BF344" s="297"/>
      <c r="BG344" s="297"/>
      <c r="BH344" s="297"/>
      <c r="BI344" s="297"/>
      <c r="BJ344" s="297"/>
      <c r="BK344" s="298"/>
      <c r="BL344" s="307">
        <v>0</v>
      </c>
      <c r="BM344" s="297"/>
      <c r="BN344" s="297"/>
      <c r="BO344" s="297"/>
      <c r="BP344" s="297"/>
      <c r="BQ344" s="297"/>
      <c r="BR344" s="297"/>
      <c r="BS344" s="297"/>
      <c r="BT344" s="298"/>
      <c r="BU344" s="307">
        <v>0</v>
      </c>
      <c r="BV344" s="297"/>
      <c r="BW344" s="297"/>
      <c r="BX344" s="297"/>
      <c r="BY344" s="297"/>
      <c r="BZ344" s="297"/>
      <c r="CA344" s="297"/>
      <c r="CB344" s="298"/>
      <c r="CC344" s="307">
        <v>1</v>
      </c>
      <c r="CD344" s="297"/>
      <c r="CE344" s="297"/>
      <c r="CF344" s="297"/>
      <c r="CG344" s="297"/>
      <c r="CH344" s="297"/>
      <c r="CI344" s="297"/>
      <c r="CJ344" s="297"/>
      <c r="CK344" s="298"/>
      <c r="CL344" s="307">
        <v>1</v>
      </c>
      <c r="CM344" s="297"/>
      <c r="CN344" s="297"/>
      <c r="CO344" s="297"/>
      <c r="CP344" s="297"/>
      <c r="CQ344" s="297"/>
      <c r="CR344" s="297"/>
      <c r="CS344" s="297"/>
      <c r="CT344" s="297"/>
      <c r="CU344" s="297"/>
      <c r="CV344" s="297"/>
      <c r="CW344" s="297"/>
      <c r="CX344" s="298"/>
      <c r="CY344" s="309" t="s">
        <v>6</v>
      </c>
      <c r="CZ344" s="290"/>
      <c r="DA344" s="310" t="s">
        <v>53</v>
      </c>
      <c r="DB344" s="293"/>
      <c r="DC344" s="293"/>
      <c r="DD344" s="294"/>
      <c r="DE344" s="307">
        <v>31908</v>
      </c>
      <c r="DF344" s="293"/>
      <c r="DG344" s="293"/>
      <c r="DH344" s="293"/>
      <c r="DI344" s="293"/>
      <c r="DJ344" s="293"/>
      <c r="DK344" s="293"/>
      <c r="DL344" s="293"/>
      <c r="DM344" s="293"/>
      <c r="DN344" s="293"/>
      <c r="DO344" s="293"/>
      <c r="DP344" s="293"/>
      <c r="DQ344" s="294"/>
      <c r="DR344" s="307">
        <v>2191016</v>
      </c>
      <c r="DS344" s="293"/>
      <c r="DT344" s="293"/>
      <c r="DU344" s="293"/>
      <c r="DV344" s="293"/>
      <c r="DW344" s="293"/>
      <c r="DX344" s="293"/>
      <c r="DY344" s="293"/>
      <c r="DZ344" s="293"/>
      <c r="EA344" s="293"/>
      <c r="EB344" s="294"/>
      <c r="EC344" s="307">
        <v>5115916</v>
      </c>
      <c r="ED344" s="293"/>
      <c r="EE344" s="293"/>
      <c r="EF344" s="293"/>
      <c r="EG344" s="293"/>
      <c r="EH344" s="293"/>
      <c r="EI344" s="293"/>
      <c r="EJ344" s="294"/>
      <c r="EK344" s="307">
        <v>3297160</v>
      </c>
      <c r="EL344" s="293"/>
      <c r="EM344" s="293"/>
      <c r="EN344" s="293"/>
      <c r="EO344" s="294"/>
      <c r="EP344" s="307">
        <v>0</v>
      </c>
      <c r="EQ344" s="293"/>
      <c r="ER344" s="293"/>
      <c r="ES344" s="293"/>
      <c r="ET344" s="293"/>
      <c r="EU344" s="293"/>
      <c r="EV344" s="294"/>
      <c r="EW344" s="307">
        <v>10636000</v>
      </c>
      <c r="EX344" s="293"/>
      <c r="EY344" s="294"/>
    </row>
    <row r="345" spans="1:155" x14ac:dyDescent="0.2">
      <c r="A345" s="302"/>
      <c r="B345" s="290"/>
      <c r="C345" s="290"/>
      <c r="D345" s="290"/>
      <c r="E345" s="290"/>
      <c r="F345" s="290"/>
      <c r="G345" s="290"/>
      <c r="H345" s="290"/>
      <c r="I345" s="290"/>
      <c r="J345" s="290"/>
      <c r="K345" s="290"/>
      <c r="L345" s="290"/>
      <c r="M345" s="290"/>
      <c r="N345" s="290"/>
      <c r="O345" s="290"/>
      <c r="P345" s="290"/>
      <c r="Q345" s="290"/>
      <c r="R345" s="290"/>
      <c r="S345" s="290"/>
      <c r="T345" s="290"/>
      <c r="U345" s="290"/>
      <c r="V345" s="290"/>
      <c r="W345" s="290"/>
      <c r="X345" s="303"/>
      <c r="Y345" s="302"/>
      <c r="Z345" s="290"/>
      <c r="AA345" s="290"/>
      <c r="AB345" s="290"/>
      <c r="AC345" s="290"/>
      <c r="AD345" s="290"/>
      <c r="AE345" s="290"/>
      <c r="AF345" s="290"/>
      <c r="AG345" s="290"/>
      <c r="AH345" s="290"/>
      <c r="AI345" s="290"/>
      <c r="AJ345" s="290"/>
      <c r="AK345" s="303"/>
      <c r="AL345" s="308" t="s">
        <v>54</v>
      </c>
      <c r="AM345" s="297"/>
      <c r="AN345" s="297"/>
      <c r="AO345" s="297"/>
      <c r="AP345" s="297"/>
      <c r="AQ345" s="297"/>
      <c r="AR345" s="298"/>
      <c r="AS345" s="296">
        <v>0</v>
      </c>
      <c r="AT345" s="297"/>
      <c r="AU345" s="297"/>
      <c r="AV345" s="297"/>
      <c r="AW345" s="297"/>
      <c r="AX345" s="298"/>
      <c r="AY345" s="296">
        <v>0</v>
      </c>
      <c r="AZ345" s="297"/>
      <c r="BA345" s="297"/>
      <c r="BB345" s="297"/>
      <c r="BC345" s="297"/>
      <c r="BD345" s="297"/>
      <c r="BE345" s="297"/>
      <c r="BF345" s="297"/>
      <c r="BG345" s="297"/>
      <c r="BH345" s="297"/>
      <c r="BI345" s="297"/>
      <c r="BJ345" s="297"/>
      <c r="BK345" s="298"/>
      <c r="BL345" s="296">
        <v>0</v>
      </c>
      <c r="BM345" s="297"/>
      <c r="BN345" s="297"/>
      <c r="BO345" s="297"/>
      <c r="BP345" s="297"/>
      <c r="BQ345" s="297"/>
      <c r="BR345" s="297"/>
      <c r="BS345" s="297"/>
      <c r="BT345" s="298"/>
      <c r="BU345" s="296">
        <v>0</v>
      </c>
      <c r="BV345" s="297"/>
      <c r="BW345" s="297"/>
      <c r="BX345" s="297"/>
      <c r="BY345" s="297"/>
      <c r="BZ345" s="297"/>
      <c r="CA345" s="297"/>
      <c r="CB345" s="298"/>
      <c r="CC345" s="296">
        <v>1</v>
      </c>
      <c r="CD345" s="297"/>
      <c r="CE345" s="297"/>
      <c r="CF345" s="297"/>
      <c r="CG345" s="297"/>
      <c r="CH345" s="297"/>
      <c r="CI345" s="297"/>
      <c r="CJ345" s="297"/>
      <c r="CK345" s="298"/>
      <c r="CL345" s="296">
        <v>1</v>
      </c>
      <c r="CM345" s="297"/>
      <c r="CN345" s="297"/>
      <c r="CO345" s="297"/>
      <c r="CP345" s="297"/>
      <c r="CQ345" s="297"/>
      <c r="CR345" s="297"/>
      <c r="CS345" s="297"/>
      <c r="CT345" s="297"/>
      <c r="CU345" s="297"/>
      <c r="CV345" s="297"/>
      <c r="CW345" s="297"/>
      <c r="CX345" s="298"/>
      <c r="CY345" s="290"/>
      <c r="CZ345" s="290"/>
      <c r="DA345" s="308" t="s">
        <v>54</v>
      </c>
      <c r="DB345" s="293"/>
      <c r="DC345" s="293"/>
      <c r="DD345" s="294"/>
      <c r="DE345" s="296">
        <v>31908</v>
      </c>
      <c r="DF345" s="293"/>
      <c r="DG345" s="293"/>
      <c r="DH345" s="293"/>
      <c r="DI345" s="293"/>
      <c r="DJ345" s="293"/>
      <c r="DK345" s="293"/>
      <c r="DL345" s="293"/>
      <c r="DM345" s="293"/>
      <c r="DN345" s="293"/>
      <c r="DO345" s="293"/>
      <c r="DP345" s="293"/>
      <c r="DQ345" s="294"/>
      <c r="DR345" s="296">
        <v>2191016</v>
      </c>
      <c r="DS345" s="293"/>
      <c r="DT345" s="293"/>
      <c r="DU345" s="293"/>
      <c r="DV345" s="293"/>
      <c r="DW345" s="293"/>
      <c r="DX345" s="293"/>
      <c r="DY345" s="293"/>
      <c r="DZ345" s="293"/>
      <c r="EA345" s="293"/>
      <c r="EB345" s="294"/>
      <c r="EC345" s="296">
        <v>5115916</v>
      </c>
      <c r="ED345" s="293"/>
      <c r="EE345" s="293"/>
      <c r="EF345" s="293"/>
      <c r="EG345" s="293"/>
      <c r="EH345" s="293"/>
      <c r="EI345" s="293"/>
      <c r="EJ345" s="294"/>
      <c r="EK345" s="296">
        <v>3297160</v>
      </c>
      <c r="EL345" s="293"/>
      <c r="EM345" s="293"/>
      <c r="EN345" s="293"/>
      <c r="EO345" s="294"/>
      <c r="EP345" s="296">
        <v>0</v>
      </c>
      <c r="EQ345" s="293"/>
      <c r="ER345" s="293"/>
      <c r="ES345" s="293"/>
      <c r="ET345" s="293"/>
      <c r="EU345" s="293"/>
      <c r="EV345" s="294"/>
      <c r="EW345" s="296">
        <v>10636000</v>
      </c>
      <c r="EX345" s="293"/>
      <c r="EY345" s="294"/>
    </row>
    <row r="346" spans="1:155" x14ac:dyDescent="0.2">
      <c r="A346" s="304"/>
      <c r="B346" s="305"/>
      <c r="C346" s="305"/>
      <c r="D346" s="305"/>
      <c r="E346" s="305"/>
      <c r="F346" s="305"/>
      <c r="G346" s="305"/>
      <c r="H346" s="305"/>
      <c r="I346" s="305"/>
      <c r="J346" s="305"/>
      <c r="K346" s="305"/>
      <c r="L346" s="305"/>
      <c r="M346" s="305"/>
      <c r="N346" s="305"/>
      <c r="O346" s="305"/>
      <c r="P346" s="305"/>
      <c r="Q346" s="305"/>
      <c r="R346" s="305"/>
      <c r="S346" s="305"/>
      <c r="T346" s="305"/>
      <c r="U346" s="305"/>
      <c r="V346" s="305"/>
      <c r="W346" s="305"/>
      <c r="X346" s="306"/>
      <c r="Y346" s="304"/>
      <c r="Z346" s="305"/>
      <c r="AA346" s="305"/>
      <c r="AB346" s="305"/>
      <c r="AC346" s="305"/>
      <c r="AD346" s="305"/>
      <c r="AE346" s="305"/>
      <c r="AF346" s="305"/>
      <c r="AG346" s="305"/>
      <c r="AH346" s="305"/>
      <c r="AI346" s="305"/>
      <c r="AJ346" s="305"/>
      <c r="AK346" s="306"/>
      <c r="AL346" s="292" t="s">
        <v>55</v>
      </c>
      <c r="AM346" s="297"/>
      <c r="AN346" s="297"/>
      <c r="AO346" s="297"/>
      <c r="AP346" s="297"/>
      <c r="AQ346" s="297"/>
      <c r="AR346" s="298"/>
      <c r="AS346" s="295">
        <v>0</v>
      </c>
      <c r="AT346" s="297"/>
      <c r="AU346" s="297"/>
      <c r="AV346" s="297"/>
      <c r="AW346" s="297"/>
      <c r="AX346" s="298"/>
      <c r="AY346" s="295"/>
      <c r="AZ346" s="297"/>
      <c r="BA346" s="297"/>
      <c r="BB346" s="297"/>
      <c r="BC346" s="297"/>
      <c r="BD346" s="297"/>
      <c r="BE346" s="297"/>
      <c r="BF346" s="297"/>
      <c r="BG346" s="297"/>
      <c r="BH346" s="297"/>
      <c r="BI346" s="297"/>
      <c r="BJ346" s="297"/>
      <c r="BK346" s="298"/>
      <c r="BL346" s="295"/>
      <c r="BM346" s="297"/>
      <c r="BN346" s="297"/>
      <c r="BO346" s="297"/>
      <c r="BP346" s="297"/>
      <c r="BQ346" s="297"/>
      <c r="BR346" s="297"/>
      <c r="BS346" s="297"/>
      <c r="BT346" s="298"/>
      <c r="BU346" s="295"/>
      <c r="BV346" s="297"/>
      <c r="BW346" s="297"/>
      <c r="BX346" s="297"/>
      <c r="BY346" s="297"/>
      <c r="BZ346" s="297"/>
      <c r="CA346" s="297"/>
      <c r="CB346" s="298"/>
      <c r="CC346" s="295"/>
      <c r="CD346" s="297"/>
      <c r="CE346" s="297"/>
      <c r="CF346" s="297"/>
      <c r="CG346" s="297"/>
      <c r="CH346" s="297"/>
      <c r="CI346" s="297"/>
      <c r="CJ346" s="297"/>
      <c r="CK346" s="298"/>
      <c r="CL346" s="295">
        <v>0</v>
      </c>
      <c r="CM346" s="297"/>
      <c r="CN346" s="297"/>
      <c r="CO346" s="297"/>
      <c r="CP346" s="297"/>
      <c r="CQ346" s="297"/>
      <c r="CR346" s="297"/>
      <c r="CS346" s="297"/>
      <c r="CT346" s="297"/>
      <c r="CU346" s="297"/>
      <c r="CV346" s="297"/>
      <c r="CW346" s="297"/>
      <c r="CX346" s="298"/>
      <c r="CY346" s="290"/>
      <c r="CZ346" s="290"/>
      <c r="DA346" s="292" t="s">
        <v>55</v>
      </c>
      <c r="DB346" s="293"/>
      <c r="DC346" s="293"/>
      <c r="DD346" s="294"/>
      <c r="DE346" s="295">
        <v>0</v>
      </c>
      <c r="DF346" s="293"/>
      <c r="DG346" s="293"/>
      <c r="DH346" s="293"/>
      <c r="DI346" s="293"/>
      <c r="DJ346" s="293"/>
      <c r="DK346" s="293"/>
      <c r="DL346" s="293"/>
      <c r="DM346" s="293"/>
      <c r="DN346" s="293"/>
      <c r="DO346" s="293"/>
      <c r="DP346" s="293"/>
      <c r="DQ346" s="294"/>
      <c r="DR346" s="295"/>
      <c r="DS346" s="293"/>
      <c r="DT346" s="293"/>
      <c r="DU346" s="293"/>
      <c r="DV346" s="293"/>
      <c r="DW346" s="293"/>
      <c r="DX346" s="293"/>
      <c r="DY346" s="293"/>
      <c r="DZ346" s="293"/>
      <c r="EA346" s="293"/>
      <c r="EB346" s="294"/>
      <c r="EC346" s="295"/>
      <c r="ED346" s="293"/>
      <c r="EE346" s="293"/>
      <c r="EF346" s="293"/>
      <c r="EG346" s="293"/>
      <c r="EH346" s="293"/>
      <c r="EI346" s="293"/>
      <c r="EJ346" s="294"/>
      <c r="EK346" s="295"/>
      <c r="EL346" s="293"/>
      <c r="EM346" s="293"/>
      <c r="EN346" s="293"/>
      <c r="EO346" s="294"/>
      <c r="EP346" s="295"/>
      <c r="EQ346" s="293"/>
      <c r="ER346" s="293"/>
      <c r="ES346" s="293"/>
      <c r="ET346" s="293"/>
      <c r="EU346" s="293"/>
      <c r="EV346" s="294"/>
      <c r="EW346" s="295">
        <v>0</v>
      </c>
      <c r="EX346" s="293"/>
      <c r="EY346" s="294"/>
    </row>
    <row r="347" spans="1:155" x14ac:dyDescent="0.2">
      <c r="A347" s="299" t="s">
        <v>180</v>
      </c>
      <c r="B347" s="300"/>
      <c r="C347" s="300"/>
      <c r="D347" s="300"/>
      <c r="E347" s="300"/>
      <c r="F347" s="300"/>
      <c r="G347" s="300"/>
      <c r="H347" s="300"/>
      <c r="I347" s="300"/>
      <c r="J347" s="300"/>
      <c r="K347" s="300"/>
      <c r="L347" s="300"/>
      <c r="M347" s="300"/>
      <c r="N347" s="300"/>
      <c r="O347" s="300"/>
      <c r="P347" s="300"/>
      <c r="Q347" s="300"/>
      <c r="R347" s="300"/>
      <c r="S347" s="300"/>
      <c r="T347" s="300"/>
      <c r="U347" s="300"/>
      <c r="V347" s="300"/>
      <c r="W347" s="300"/>
      <c r="X347" s="301"/>
      <c r="Y347" s="299" t="s">
        <v>88</v>
      </c>
      <c r="Z347" s="300"/>
      <c r="AA347" s="300"/>
      <c r="AB347" s="300"/>
      <c r="AC347" s="300"/>
      <c r="AD347" s="300"/>
      <c r="AE347" s="300"/>
      <c r="AF347" s="300"/>
      <c r="AG347" s="300"/>
      <c r="AH347" s="300"/>
      <c r="AI347" s="300"/>
      <c r="AJ347" s="300"/>
      <c r="AK347" s="301"/>
      <c r="AL347" s="310" t="s">
        <v>53</v>
      </c>
      <c r="AM347" s="297"/>
      <c r="AN347" s="297"/>
      <c r="AO347" s="297"/>
      <c r="AP347" s="297"/>
      <c r="AQ347" s="297"/>
      <c r="AR347" s="298"/>
      <c r="AS347" s="307">
        <v>0</v>
      </c>
      <c r="AT347" s="297"/>
      <c r="AU347" s="297"/>
      <c r="AV347" s="297"/>
      <c r="AW347" s="297"/>
      <c r="AX347" s="298"/>
      <c r="AY347" s="307">
        <v>0</v>
      </c>
      <c r="AZ347" s="297"/>
      <c r="BA347" s="297"/>
      <c r="BB347" s="297"/>
      <c r="BC347" s="297"/>
      <c r="BD347" s="297"/>
      <c r="BE347" s="297"/>
      <c r="BF347" s="297"/>
      <c r="BG347" s="297"/>
      <c r="BH347" s="297"/>
      <c r="BI347" s="297"/>
      <c r="BJ347" s="297"/>
      <c r="BK347" s="298"/>
      <c r="BL347" s="307">
        <v>0</v>
      </c>
      <c r="BM347" s="297"/>
      <c r="BN347" s="297"/>
      <c r="BO347" s="297"/>
      <c r="BP347" s="297"/>
      <c r="BQ347" s="297"/>
      <c r="BR347" s="297"/>
      <c r="BS347" s="297"/>
      <c r="BT347" s="298"/>
      <c r="BU347" s="307">
        <v>1</v>
      </c>
      <c r="BV347" s="297"/>
      <c r="BW347" s="297"/>
      <c r="BX347" s="297"/>
      <c r="BY347" s="297"/>
      <c r="BZ347" s="297"/>
      <c r="CA347" s="297"/>
      <c r="CB347" s="298"/>
      <c r="CC347" s="307">
        <v>0</v>
      </c>
      <c r="CD347" s="297"/>
      <c r="CE347" s="297"/>
      <c r="CF347" s="297"/>
      <c r="CG347" s="297"/>
      <c r="CH347" s="297"/>
      <c r="CI347" s="297"/>
      <c r="CJ347" s="297"/>
      <c r="CK347" s="298"/>
      <c r="CL347" s="307">
        <v>1</v>
      </c>
      <c r="CM347" s="297"/>
      <c r="CN347" s="297"/>
      <c r="CO347" s="297"/>
      <c r="CP347" s="297"/>
      <c r="CQ347" s="297"/>
      <c r="CR347" s="297"/>
      <c r="CS347" s="297"/>
      <c r="CT347" s="297"/>
      <c r="CU347" s="297"/>
      <c r="CV347" s="297"/>
      <c r="CW347" s="297"/>
      <c r="CX347" s="298"/>
      <c r="CY347" s="309" t="s">
        <v>6</v>
      </c>
      <c r="CZ347" s="290"/>
      <c r="DA347" s="310" t="s">
        <v>53</v>
      </c>
      <c r="DB347" s="293"/>
      <c r="DC347" s="293"/>
      <c r="DD347" s="294"/>
      <c r="DE347" s="307">
        <v>43308</v>
      </c>
      <c r="DF347" s="293"/>
      <c r="DG347" s="293"/>
      <c r="DH347" s="293"/>
      <c r="DI347" s="293"/>
      <c r="DJ347" s="293"/>
      <c r="DK347" s="293"/>
      <c r="DL347" s="293"/>
      <c r="DM347" s="293"/>
      <c r="DN347" s="293"/>
      <c r="DO347" s="293"/>
      <c r="DP347" s="293"/>
      <c r="DQ347" s="294"/>
      <c r="DR347" s="307">
        <v>804807</v>
      </c>
      <c r="DS347" s="293"/>
      <c r="DT347" s="293"/>
      <c r="DU347" s="293"/>
      <c r="DV347" s="293"/>
      <c r="DW347" s="293"/>
      <c r="DX347" s="293"/>
      <c r="DY347" s="293"/>
      <c r="DZ347" s="293"/>
      <c r="EA347" s="293"/>
      <c r="EB347" s="294"/>
      <c r="EC347" s="307">
        <v>2580435</v>
      </c>
      <c r="ED347" s="293"/>
      <c r="EE347" s="293"/>
      <c r="EF347" s="293"/>
      <c r="EG347" s="293"/>
      <c r="EH347" s="293"/>
      <c r="EI347" s="293"/>
      <c r="EJ347" s="294"/>
      <c r="EK347" s="307">
        <v>180450</v>
      </c>
      <c r="EL347" s="293"/>
      <c r="EM347" s="293"/>
      <c r="EN347" s="293"/>
      <c r="EO347" s="294"/>
      <c r="EP347" s="307">
        <v>0</v>
      </c>
      <c r="EQ347" s="293"/>
      <c r="ER347" s="293"/>
      <c r="ES347" s="293"/>
      <c r="ET347" s="293"/>
      <c r="EU347" s="293"/>
      <c r="EV347" s="294"/>
      <c r="EW347" s="307">
        <v>3609000</v>
      </c>
      <c r="EX347" s="293"/>
      <c r="EY347" s="294"/>
    </row>
    <row r="348" spans="1:155" x14ac:dyDescent="0.2">
      <c r="A348" s="302"/>
      <c r="B348" s="290"/>
      <c r="C348" s="290"/>
      <c r="D348" s="290"/>
      <c r="E348" s="290"/>
      <c r="F348" s="290"/>
      <c r="G348" s="290"/>
      <c r="H348" s="290"/>
      <c r="I348" s="290"/>
      <c r="J348" s="290"/>
      <c r="K348" s="290"/>
      <c r="L348" s="290"/>
      <c r="M348" s="290"/>
      <c r="N348" s="290"/>
      <c r="O348" s="290"/>
      <c r="P348" s="290"/>
      <c r="Q348" s="290"/>
      <c r="R348" s="290"/>
      <c r="S348" s="290"/>
      <c r="T348" s="290"/>
      <c r="U348" s="290"/>
      <c r="V348" s="290"/>
      <c r="W348" s="290"/>
      <c r="X348" s="303"/>
      <c r="Y348" s="302"/>
      <c r="Z348" s="290"/>
      <c r="AA348" s="290"/>
      <c r="AB348" s="290"/>
      <c r="AC348" s="290"/>
      <c r="AD348" s="290"/>
      <c r="AE348" s="290"/>
      <c r="AF348" s="290"/>
      <c r="AG348" s="290"/>
      <c r="AH348" s="290"/>
      <c r="AI348" s="290"/>
      <c r="AJ348" s="290"/>
      <c r="AK348" s="303"/>
      <c r="AL348" s="308" t="s">
        <v>54</v>
      </c>
      <c r="AM348" s="297"/>
      <c r="AN348" s="297"/>
      <c r="AO348" s="297"/>
      <c r="AP348" s="297"/>
      <c r="AQ348" s="297"/>
      <c r="AR348" s="298"/>
      <c r="AS348" s="296">
        <v>0</v>
      </c>
      <c r="AT348" s="297"/>
      <c r="AU348" s="297"/>
      <c r="AV348" s="297"/>
      <c r="AW348" s="297"/>
      <c r="AX348" s="298"/>
      <c r="AY348" s="296">
        <v>0</v>
      </c>
      <c r="AZ348" s="297"/>
      <c r="BA348" s="297"/>
      <c r="BB348" s="297"/>
      <c r="BC348" s="297"/>
      <c r="BD348" s="297"/>
      <c r="BE348" s="297"/>
      <c r="BF348" s="297"/>
      <c r="BG348" s="297"/>
      <c r="BH348" s="297"/>
      <c r="BI348" s="297"/>
      <c r="BJ348" s="297"/>
      <c r="BK348" s="298"/>
      <c r="BL348" s="296">
        <v>0</v>
      </c>
      <c r="BM348" s="297"/>
      <c r="BN348" s="297"/>
      <c r="BO348" s="297"/>
      <c r="BP348" s="297"/>
      <c r="BQ348" s="297"/>
      <c r="BR348" s="297"/>
      <c r="BS348" s="297"/>
      <c r="BT348" s="298"/>
      <c r="BU348" s="296">
        <v>1</v>
      </c>
      <c r="BV348" s="297"/>
      <c r="BW348" s="297"/>
      <c r="BX348" s="297"/>
      <c r="BY348" s="297"/>
      <c r="BZ348" s="297"/>
      <c r="CA348" s="297"/>
      <c r="CB348" s="298"/>
      <c r="CC348" s="296">
        <v>0</v>
      </c>
      <c r="CD348" s="297"/>
      <c r="CE348" s="297"/>
      <c r="CF348" s="297"/>
      <c r="CG348" s="297"/>
      <c r="CH348" s="297"/>
      <c r="CI348" s="297"/>
      <c r="CJ348" s="297"/>
      <c r="CK348" s="298"/>
      <c r="CL348" s="296">
        <v>1</v>
      </c>
      <c r="CM348" s="297"/>
      <c r="CN348" s="297"/>
      <c r="CO348" s="297"/>
      <c r="CP348" s="297"/>
      <c r="CQ348" s="297"/>
      <c r="CR348" s="297"/>
      <c r="CS348" s="297"/>
      <c r="CT348" s="297"/>
      <c r="CU348" s="297"/>
      <c r="CV348" s="297"/>
      <c r="CW348" s="297"/>
      <c r="CX348" s="298"/>
      <c r="CY348" s="290"/>
      <c r="CZ348" s="290"/>
      <c r="DA348" s="308" t="s">
        <v>54</v>
      </c>
      <c r="DB348" s="293"/>
      <c r="DC348" s="293"/>
      <c r="DD348" s="294"/>
      <c r="DE348" s="296">
        <v>43308</v>
      </c>
      <c r="DF348" s="293"/>
      <c r="DG348" s="293"/>
      <c r="DH348" s="293"/>
      <c r="DI348" s="293"/>
      <c r="DJ348" s="293"/>
      <c r="DK348" s="293"/>
      <c r="DL348" s="293"/>
      <c r="DM348" s="293"/>
      <c r="DN348" s="293"/>
      <c r="DO348" s="293"/>
      <c r="DP348" s="293"/>
      <c r="DQ348" s="294"/>
      <c r="DR348" s="296">
        <v>804807</v>
      </c>
      <c r="DS348" s="293"/>
      <c r="DT348" s="293"/>
      <c r="DU348" s="293"/>
      <c r="DV348" s="293"/>
      <c r="DW348" s="293"/>
      <c r="DX348" s="293"/>
      <c r="DY348" s="293"/>
      <c r="DZ348" s="293"/>
      <c r="EA348" s="293"/>
      <c r="EB348" s="294"/>
      <c r="EC348" s="296">
        <v>2580435</v>
      </c>
      <c r="ED348" s="293"/>
      <c r="EE348" s="293"/>
      <c r="EF348" s="293"/>
      <c r="EG348" s="293"/>
      <c r="EH348" s="293"/>
      <c r="EI348" s="293"/>
      <c r="EJ348" s="294"/>
      <c r="EK348" s="296">
        <v>180450</v>
      </c>
      <c r="EL348" s="293"/>
      <c r="EM348" s="293"/>
      <c r="EN348" s="293"/>
      <c r="EO348" s="294"/>
      <c r="EP348" s="296">
        <v>0</v>
      </c>
      <c r="EQ348" s="293"/>
      <c r="ER348" s="293"/>
      <c r="ES348" s="293"/>
      <c r="ET348" s="293"/>
      <c r="EU348" s="293"/>
      <c r="EV348" s="294"/>
      <c r="EW348" s="296">
        <v>3609000</v>
      </c>
      <c r="EX348" s="293"/>
      <c r="EY348" s="294"/>
    </row>
    <row r="349" spans="1:155" x14ac:dyDescent="0.2">
      <c r="A349" s="304"/>
      <c r="B349" s="305"/>
      <c r="C349" s="305"/>
      <c r="D349" s="305"/>
      <c r="E349" s="305"/>
      <c r="F349" s="305"/>
      <c r="G349" s="305"/>
      <c r="H349" s="305"/>
      <c r="I349" s="305"/>
      <c r="J349" s="305"/>
      <c r="K349" s="305"/>
      <c r="L349" s="305"/>
      <c r="M349" s="305"/>
      <c r="N349" s="305"/>
      <c r="O349" s="305"/>
      <c r="P349" s="305"/>
      <c r="Q349" s="305"/>
      <c r="R349" s="305"/>
      <c r="S349" s="305"/>
      <c r="T349" s="305"/>
      <c r="U349" s="305"/>
      <c r="V349" s="305"/>
      <c r="W349" s="305"/>
      <c r="X349" s="306"/>
      <c r="Y349" s="304"/>
      <c r="Z349" s="305"/>
      <c r="AA349" s="305"/>
      <c r="AB349" s="305"/>
      <c r="AC349" s="305"/>
      <c r="AD349" s="305"/>
      <c r="AE349" s="305"/>
      <c r="AF349" s="305"/>
      <c r="AG349" s="305"/>
      <c r="AH349" s="305"/>
      <c r="AI349" s="305"/>
      <c r="AJ349" s="305"/>
      <c r="AK349" s="306"/>
      <c r="AL349" s="292" t="s">
        <v>55</v>
      </c>
      <c r="AM349" s="297"/>
      <c r="AN349" s="297"/>
      <c r="AO349" s="297"/>
      <c r="AP349" s="297"/>
      <c r="AQ349" s="297"/>
      <c r="AR349" s="298"/>
      <c r="AS349" s="295">
        <v>0</v>
      </c>
      <c r="AT349" s="297"/>
      <c r="AU349" s="297"/>
      <c r="AV349" s="297"/>
      <c r="AW349" s="297"/>
      <c r="AX349" s="298"/>
      <c r="AY349" s="295"/>
      <c r="AZ349" s="297"/>
      <c r="BA349" s="297"/>
      <c r="BB349" s="297"/>
      <c r="BC349" s="297"/>
      <c r="BD349" s="297"/>
      <c r="BE349" s="297"/>
      <c r="BF349" s="297"/>
      <c r="BG349" s="297"/>
      <c r="BH349" s="297"/>
      <c r="BI349" s="297"/>
      <c r="BJ349" s="297"/>
      <c r="BK349" s="298"/>
      <c r="BL349" s="295"/>
      <c r="BM349" s="297"/>
      <c r="BN349" s="297"/>
      <c r="BO349" s="297"/>
      <c r="BP349" s="297"/>
      <c r="BQ349" s="297"/>
      <c r="BR349" s="297"/>
      <c r="BS349" s="297"/>
      <c r="BT349" s="298"/>
      <c r="BU349" s="295"/>
      <c r="BV349" s="297"/>
      <c r="BW349" s="297"/>
      <c r="BX349" s="297"/>
      <c r="BY349" s="297"/>
      <c r="BZ349" s="297"/>
      <c r="CA349" s="297"/>
      <c r="CB349" s="298"/>
      <c r="CC349" s="295"/>
      <c r="CD349" s="297"/>
      <c r="CE349" s="297"/>
      <c r="CF349" s="297"/>
      <c r="CG349" s="297"/>
      <c r="CH349" s="297"/>
      <c r="CI349" s="297"/>
      <c r="CJ349" s="297"/>
      <c r="CK349" s="298"/>
      <c r="CL349" s="295">
        <v>0</v>
      </c>
      <c r="CM349" s="297"/>
      <c r="CN349" s="297"/>
      <c r="CO349" s="297"/>
      <c r="CP349" s="297"/>
      <c r="CQ349" s="297"/>
      <c r="CR349" s="297"/>
      <c r="CS349" s="297"/>
      <c r="CT349" s="297"/>
      <c r="CU349" s="297"/>
      <c r="CV349" s="297"/>
      <c r="CW349" s="297"/>
      <c r="CX349" s="298"/>
      <c r="CY349" s="290"/>
      <c r="CZ349" s="290"/>
      <c r="DA349" s="292" t="s">
        <v>55</v>
      </c>
      <c r="DB349" s="293"/>
      <c r="DC349" s="293"/>
      <c r="DD349" s="294"/>
      <c r="DE349" s="295">
        <v>0</v>
      </c>
      <c r="DF349" s="293"/>
      <c r="DG349" s="293"/>
      <c r="DH349" s="293"/>
      <c r="DI349" s="293"/>
      <c r="DJ349" s="293"/>
      <c r="DK349" s="293"/>
      <c r="DL349" s="293"/>
      <c r="DM349" s="293"/>
      <c r="DN349" s="293"/>
      <c r="DO349" s="293"/>
      <c r="DP349" s="293"/>
      <c r="DQ349" s="294"/>
      <c r="DR349" s="295"/>
      <c r="DS349" s="293"/>
      <c r="DT349" s="293"/>
      <c r="DU349" s="293"/>
      <c r="DV349" s="293"/>
      <c r="DW349" s="293"/>
      <c r="DX349" s="293"/>
      <c r="DY349" s="293"/>
      <c r="DZ349" s="293"/>
      <c r="EA349" s="293"/>
      <c r="EB349" s="294"/>
      <c r="EC349" s="295"/>
      <c r="ED349" s="293"/>
      <c r="EE349" s="293"/>
      <c r="EF349" s="293"/>
      <c r="EG349" s="293"/>
      <c r="EH349" s="293"/>
      <c r="EI349" s="293"/>
      <c r="EJ349" s="294"/>
      <c r="EK349" s="295"/>
      <c r="EL349" s="293"/>
      <c r="EM349" s="293"/>
      <c r="EN349" s="293"/>
      <c r="EO349" s="294"/>
      <c r="EP349" s="295"/>
      <c r="EQ349" s="293"/>
      <c r="ER349" s="293"/>
      <c r="ES349" s="293"/>
      <c r="ET349" s="293"/>
      <c r="EU349" s="293"/>
      <c r="EV349" s="294"/>
      <c r="EW349" s="295">
        <v>0</v>
      </c>
      <c r="EX349" s="293"/>
      <c r="EY349" s="294"/>
    </row>
    <row r="350" spans="1:155" x14ac:dyDescent="0.2">
      <c r="A350" s="299" t="s">
        <v>181</v>
      </c>
      <c r="B350" s="300"/>
      <c r="C350" s="300"/>
      <c r="D350" s="300"/>
      <c r="E350" s="300"/>
      <c r="F350" s="300"/>
      <c r="G350" s="300"/>
      <c r="H350" s="300"/>
      <c r="I350" s="300"/>
      <c r="J350" s="300"/>
      <c r="K350" s="300"/>
      <c r="L350" s="300"/>
      <c r="M350" s="300"/>
      <c r="N350" s="300"/>
      <c r="O350" s="300"/>
      <c r="P350" s="300"/>
      <c r="Q350" s="300"/>
      <c r="R350" s="300"/>
      <c r="S350" s="300"/>
      <c r="T350" s="300"/>
      <c r="U350" s="300"/>
      <c r="V350" s="300"/>
      <c r="W350" s="300"/>
      <c r="X350" s="301"/>
      <c r="Y350" s="299" t="s">
        <v>97</v>
      </c>
      <c r="Z350" s="300"/>
      <c r="AA350" s="300"/>
      <c r="AB350" s="300"/>
      <c r="AC350" s="300"/>
      <c r="AD350" s="300"/>
      <c r="AE350" s="300"/>
      <c r="AF350" s="300"/>
      <c r="AG350" s="300"/>
      <c r="AH350" s="300"/>
      <c r="AI350" s="300"/>
      <c r="AJ350" s="300"/>
      <c r="AK350" s="301"/>
      <c r="AL350" s="310" t="s">
        <v>53</v>
      </c>
      <c r="AM350" s="297"/>
      <c r="AN350" s="297"/>
      <c r="AO350" s="297"/>
      <c r="AP350" s="297"/>
      <c r="AQ350" s="297"/>
      <c r="AR350" s="298"/>
      <c r="AS350" s="307">
        <v>0</v>
      </c>
      <c r="AT350" s="297"/>
      <c r="AU350" s="297"/>
      <c r="AV350" s="297"/>
      <c r="AW350" s="297"/>
      <c r="AX350" s="298"/>
      <c r="AY350" s="307">
        <v>0</v>
      </c>
      <c r="AZ350" s="297"/>
      <c r="BA350" s="297"/>
      <c r="BB350" s="297"/>
      <c r="BC350" s="297"/>
      <c r="BD350" s="297"/>
      <c r="BE350" s="297"/>
      <c r="BF350" s="297"/>
      <c r="BG350" s="297"/>
      <c r="BH350" s="297"/>
      <c r="BI350" s="297"/>
      <c r="BJ350" s="297"/>
      <c r="BK350" s="298"/>
      <c r="BL350" s="307">
        <v>1</v>
      </c>
      <c r="BM350" s="297"/>
      <c r="BN350" s="297"/>
      <c r="BO350" s="297"/>
      <c r="BP350" s="297"/>
      <c r="BQ350" s="297"/>
      <c r="BR350" s="297"/>
      <c r="BS350" s="297"/>
      <c r="BT350" s="298"/>
      <c r="BU350" s="307">
        <v>0</v>
      </c>
      <c r="BV350" s="297"/>
      <c r="BW350" s="297"/>
      <c r="BX350" s="297"/>
      <c r="BY350" s="297"/>
      <c r="BZ350" s="297"/>
      <c r="CA350" s="297"/>
      <c r="CB350" s="298"/>
      <c r="CC350" s="307">
        <v>0</v>
      </c>
      <c r="CD350" s="297"/>
      <c r="CE350" s="297"/>
      <c r="CF350" s="297"/>
      <c r="CG350" s="297"/>
      <c r="CH350" s="297"/>
      <c r="CI350" s="297"/>
      <c r="CJ350" s="297"/>
      <c r="CK350" s="298"/>
      <c r="CL350" s="307">
        <v>1</v>
      </c>
      <c r="CM350" s="297"/>
      <c r="CN350" s="297"/>
      <c r="CO350" s="297"/>
      <c r="CP350" s="297"/>
      <c r="CQ350" s="297"/>
      <c r="CR350" s="297"/>
      <c r="CS350" s="297"/>
      <c r="CT350" s="297"/>
      <c r="CU350" s="297"/>
      <c r="CV350" s="297"/>
      <c r="CW350" s="297"/>
      <c r="CX350" s="298"/>
      <c r="CY350" s="309" t="s">
        <v>6</v>
      </c>
      <c r="CZ350" s="290"/>
      <c r="DA350" s="310" t="s">
        <v>53</v>
      </c>
      <c r="DB350" s="293"/>
      <c r="DC350" s="293"/>
      <c r="DD350" s="294"/>
      <c r="DE350" s="307">
        <v>250000</v>
      </c>
      <c r="DF350" s="293"/>
      <c r="DG350" s="293"/>
      <c r="DH350" s="293"/>
      <c r="DI350" s="293"/>
      <c r="DJ350" s="293"/>
      <c r="DK350" s="293"/>
      <c r="DL350" s="293"/>
      <c r="DM350" s="293"/>
      <c r="DN350" s="293"/>
      <c r="DO350" s="293"/>
      <c r="DP350" s="293"/>
      <c r="DQ350" s="294"/>
      <c r="DR350" s="307">
        <v>250000</v>
      </c>
      <c r="DS350" s="293"/>
      <c r="DT350" s="293"/>
      <c r="DU350" s="293"/>
      <c r="DV350" s="293"/>
      <c r="DW350" s="293"/>
      <c r="DX350" s="293"/>
      <c r="DY350" s="293"/>
      <c r="DZ350" s="293"/>
      <c r="EA350" s="293"/>
      <c r="EB350" s="294"/>
      <c r="EC350" s="307">
        <v>0</v>
      </c>
      <c r="ED350" s="293"/>
      <c r="EE350" s="293"/>
      <c r="EF350" s="293"/>
      <c r="EG350" s="293"/>
      <c r="EH350" s="293"/>
      <c r="EI350" s="293"/>
      <c r="EJ350" s="294"/>
      <c r="EK350" s="307">
        <v>0</v>
      </c>
      <c r="EL350" s="293"/>
      <c r="EM350" s="293"/>
      <c r="EN350" s="293"/>
      <c r="EO350" s="294"/>
      <c r="EP350" s="307">
        <v>0</v>
      </c>
      <c r="EQ350" s="293"/>
      <c r="ER350" s="293"/>
      <c r="ES350" s="293"/>
      <c r="ET350" s="293"/>
      <c r="EU350" s="293"/>
      <c r="EV350" s="294"/>
      <c r="EW350" s="307">
        <v>500000</v>
      </c>
      <c r="EX350" s="293"/>
      <c r="EY350" s="294"/>
    </row>
    <row r="351" spans="1:155" x14ac:dyDescent="0.2">
      <c r="A351" s="302"/>
      <c r="B351" s="290"/>
      <c r="C351" s="290"/>
      <c r="D351" s="290"/>
      <c r="E351" s="290"/>
      <c r="F351" s="290"/>
      <c r="G351" s="290"/>
      <c r="H351" s="290"/>
      <c r="I351" s="290"/>
      <c r="J351" s="290"/>
      <c r="K351" s="290"/>
      <c r="L351" s="290"/>
      <c r="M351" s="290"/>
      <c r="N351" s="290"/>
      <c r="O351" s="290"/>
      <c r="P351" s="290"/>
      <c r="Q351" s="290"/>
      <c r="R351" s="290"/>
      <c r="S351" s="290"/>
      <c r="T351" s="290"/>
      <c r="U351" s="290"/>
      <c r="V351" s="290"/>
      <c r="W351" s="290"/>
      <c r="X351" s="303"/>
      <c r="Y351" s="302"/>
      <c r="Z351" s="290"/>
      <c r="AA351" s="290"/>
      <c r="AB351" s="290"/>
      <c r="AC351" s="290"/>
      <c r="AD351" s="290"/>
      <c r="AE351" s="290"/>
      <c r="AF351" s="290"/>
      <c r="AG351" s="290"/>
      <c r="AH351" s="290"/>
      <c r="AI351" s="290"/>
      <c r="AJ351" s="290"/>
      <c r="AK351" s="303"/>
      <c r="AL351" s="308" t="s">
        <v>54</v>
      </c>
      <c r="AM351" s="297"/>
      <c r="AN351" s="297"/>
      <c r="AO351" s="297"/>
      <c r="AP351" s="297"/>
      <c r="AQ351" s="297"/>
      <c r="AR351" s="298"/>
      <c r="AS351" s="296">
        <v>0</v>
      </c>
      <c r="AT351" s="297"/>
      <c r="AU351" s="297"/>
      <c r="AV351" s="297"/>
      <c r="AW351" s="297"/>
      <c r="AX351" s="298"/>
      <c r="AY351" s="296">
        <v>0</v>
      </c>
      <c r="AZ351" s="297"/>
      <c r="BA351" s="297"/>
      <c r="BB351" s="297"/>
      <c r="BC351" s="297"/>
      <c r="BD351" s="297"/>
      <c r="BE351" s="297"/>
      <c r="BF351" s="297"/>
      <c r="BG351" s="297"/>
      <c r="BH351" s="297"/>
      <c r="BI351" s="297"/>
      <c r="BJ351" s="297"/>
      <c r="BK351" s="298"/>
      <c r="BL351" s="296">
        <v>1</v>
      </c>
      <c r="BM351" s="297"/>
      <c r="BN351" s="297"/>
      <c r="BO351" s="297"/>
      <c r="BP351" s="297"/>
      <c r="BQ351" s="297"/>
      <c r="BR351" s="297"/>
      <c r="BS351" s="297"/>
      <c r="BT351" s="298"/>
      <c r="BU351" s="296">
        <v>0</v>
      </c>
      <c r="BV351" s="297"/>
      <c r="BW351" s="297"/>
      <c r="BX351" s="297"/>
      <c r="BY351" s="297"/>
      <c r="BZ351" s="297"/>
      <c r="CA351" s="297"/>
      <c r="CB351" s="298"/>
      <c r="CC351" s="296">
        <v>0</v>
      </c>
      <c r="CD351" s="297"/>
      <c r="CE351" s="297"/>
      <c r="CF351" s="297"/>
      <c r="CG351" s="297"/>
      <c r="CH351" s="297"/>
      <c r="CI351" s="297"/>
      <c r="CJ351" s="297"/>
      <c r="CK351" s="298"/>
      <c r="CL351" s="296">
        <v>1</v>
      </c>
      <c r="CM351" s="297"/>
      <c r="CN351" s="297"/>
      <c r="CO351" s="297"/>
      <c r="CP351" s="297"/>
      <c r="CQ351" s="297"/>
      <c r="CR351" s="297"/>
      <c r="CS351" s="297"/>
      <c r="CT351" s="297"/>
      <c r="CU351" s="297"/>
      <c r="CV351" s="297"/>
      <c r="CW351" s="297"/>
      <c r="CX351" s="298"/>
      <c r="CY351" s="290"/>
      <c r="CZ351" s="290"/>
      <c r="DA351" s="308" t="s">
        <v>54</v>
      </c>
      <c r="DB351" s="293"/>
      <c r="DC351" s="293"/>
      <c r="DD351" s="294"/>
      <c r="DE351" s="296">
        <v>250000</v>
      </c>
      <c r="DF351" s="293"/>
      <c r="DG351" s="293"/>
      <c r="DH351" s="293"/>
      <c r="DI351" s="293"/>
      <c r="DJ351" s="293"/>
      <c r="DK351" s="293"/>
      <c r="DL351" s="293"/>
      <c r="DM351" s="293"/>
      <c r="DN351" s="293"/>
      <c r="DO351" s="293"/>
      <c r="DP351" s="293"/>
      <c r="DQ351" s="294"/>
      <c r="DR351" s="296">
        <v>250000</v>
      </c>
      <c r="DS351" s="293"/>
      <c r="DT351" s="293"/>
      <c r="DU351" s="293"/>
      <c r="DV351" s="293"/>
      <c r="DW351" s="293"/>
      <c r="DX351" s="293"/>
      <c r="DY351" s="293"/>
      <c r="DZ351" s="293"/>
      <c r="EA351" s="293"/>
      <c r="EB351" s="294"/>
      <c r="EC351" s="296">
        <v>0</v>
      </c>
      <c r="ED351" s="293"/>
      <c r="EE351" s="293"/>
      <c r="EF351" s="293"/>
      <c r="EG351" s="293"/>
      <c r="EH351" s="293"/>
      <c r="EI351" s="293"/>
      <c r="EJ351" s="294"/>
      <c r="EK351" s="296">
        <v>0</v>
      </c>
      <c r="EL351" s="293"/>
      <c r="EM351" s="293"/>
      <c r="EN351" s="293"/>
      <c r="EO351" s="294"/>
      <c r="EP351" s="296">
        <v>0</v>
      </c>
      <c r="EQ351" s="293"/>
      <c r="ER351" s="293"/>
      <c r="ES351" s="293"/>
      <c r="ET351" s="293"/>
      <c r="EU351" s="293"/>
      <c r="EV351" s="294"/>
      <c r="EW351" s="296">
        <v>500000</v>
      </c>
      <c r="EX351" s="293"/>
      <c r="EY351" s="294"/>
    </row>
    <row r="352" spans="1:155" x14ac:dyDescent="0.2">
      <c r="A352" s="304"/>
      <c r="B352" s="305"/>
      <c r="C352" s="305"/>
      <c r="D352" s="305"/>
      <c r="E352" s="305"/>
      <c r="F352" s="305"/>
      <c r="G352" s="305"/>
      <c r="H352" s="305"/>
      <c r="I352" s="305"/>
      <c r="J352" s="305"/>
      <c r="K352" s="305"/>
      <c r="L352" s="305"/>
      <c r="M352" s="305"/>
      <c r="N352" s="305"/>
      <c r="O352" s="305"/>
      <c r="P352" s="305"/>
      <c r="Q352" s="305"/>
      <c r="R352" s="305"/>
      <c r="S352" s="305"/>
      <c r="T352" s="305"/>
      <c r="U352" s="305"/>
      <c r="V352" s="305"/>
      <c r="W352" s="305"/>
      <c r="X352" s="306"/>
      <c r="Y352" s="304"/>
      <c r="Z352" s="305"/>
      <c r="AA352" s="305"/>
      <c r="AB352" s="305"/>
      <c r="AC352" s="305"/>
      <c r="AD352" s="305"/>
      <c r="AE352" s="305"/>
      <c r="AF352" s="305"/>
      <c r="AG352" s="305"/>
      <c r="AH352" s="305"/>
      <c r="AI352" s="305"/>
      <c r="AJ352" s="305"/>
      <c r="AK352" s="306"/>
      <c r="AL352" s="292" t="s">
        <v>55</v>
      </c>
      <c r="AM352" s="297"/>
      <c r="AN352" s="297"/>
      <c r="AO352" s="297"/>
      <c r="AP352" s="297"/>
      <c r="AQ352" s="297"/>
      <c r="AR352" s="298"/>
      <c r="AS352" s="295">
        <v>0</v>
      </c>
      <c r="AT352" s="297"/>
      <c r="AU352" s="297"/>
      <c r="AV352" s="297"/>
      <c r="AW352" s="297"/>
      <c r="AX352" s="298"/>
      <c r="AY352" s="295"/>
      <c r="AZ352" s="297"/>
      <c r="BA352" s="297"/>
      <c r="BB352" s="297"/>
      <c r="BC352" s="297"/>
      <c r="BD352" s="297"/>
      <c r="BE352" s="297"/>
      <c r="BF352" s="297"/>
      <c r="BG352" s="297"/>
      <c r="BH352" s="297"/>
      <c r="BI352" s="297"/>
      <c r="BJ352" s="297"/>
      <c r="BK352" s="298"/>
      <c r="BL352" s="295"/>
      <c r="BM352" s="297"/>
      <c r="BN352" s="297"/>
      <c r="BO352" s="297"/>
      <c r="BP352" s="297"/>
      <c r="BQ352" s="297"/>
      <c r="BR352" s="297"/>
      <c r="BS352" s="297"/>
      <c r="BT352" s="298"/>
      <c r="BU352" s="295"/>
      <c r="BV352" s="297"/>
      <c r="BW352" s="297"/>
      <c r="BX352" s="297"/>
      <c r="BY352" s="297"/>
      <c r="BZ352" s="297"/>
      <c r="CA352" s="297"/>
      <c r="CB352" s="298"/>
      <c r="CC352" s="295"/>
      <c r="CD352" s="297"/>
      <c r="CE352" s="297"/>
      <c r="CF352" s="297"/>
      <c r="CG352" s="297"/>
      <c r="CH352" s="297"/>
      <c r="CI352" s="297"/>
      <c r="CJ352" s="297"/>
      <c r="CK352" s="298"/>
      <c r="CL352" s="295">
        <v>0</v>
      </c>
      <c r="CM352" s="297"/>
      <c r="CN352" s="297"/>
      <c r="CO352" s="297"/>
      <c r="CP352" s="297"/>
      <c r="CQ352" s="297"/>
      <c r="CR352" s="297"/>
      <c r="CS352" s="297"/>
      <c r="CT352" s="297"/>
      <c r="CU352" s="297"/>
      <c r="CV352" s="297"/>
      <c r="CW352" s="297"/>
      <c r="CX352" s="298"/>
      <c r="CY352" s="290"/>
      <c r="CZ352" s="290"/>
      <c r="DA352" s="292" t="s">
        <v>55</v>
      </c>
      <c r="DB352" s="293"/>
      <c r="DC352" s="293"/>
      <c r="DD352" s="294"/>
      <c r="DE352" s="295">
        <v>0</v>
      </c>
      <c r="DF352" s="293"/>
      <c r="DG352" s="293"/>
      <c r="DH352" s="293"/>
      <c r="DI352" s="293"/>
      <c r="DJ352" s="293"/>
      <c r="DK352" s="293"/>
      <c r="DL352" s="293"/>
      <c r="DM352" s="293"/>
      <c r="DN352" s="293"/>
      <c r="DO352" s="293"/>
      <c r="DP352" s="293"/>
      <c r="DQ352" s="294"/>
      <c r="DR352" s="295"/>
      <c r="DS352" s="293"/>
      <c r="DT352" s="293"/>
      <c r="DU352" s="293"/>
      <c r="DV352" s="293"/>
      <c r="DW352" s="293"/>
      <c r="DX352" s="293"/>
      <c r="DY352" s="293"/>
      <c r="DZ352" s="293"/>
      <c r="EA352" s="293"/>
      <c r="EB352" s="294"/>
      <c r="EC352" s="295"/>
      <c r="ED352" s="293"/>
      <c r="EE352" s="293"/>
      <c r="EF352" s="293"/>
      <c r="EG352" s="293"/>
      <c r="EH352" s="293"/>
      <c r="EI352" s="293"/>
      <c r="EJ352" s="294"/>
      <c r="EK352" s="295"/>
      <c r="EL352" s="293"/>
      <c r="EM352" s="293"/>
      <c r="EN352" s="293"/>
      <c r="EO352" s="294"/>
      <c r="EP352" s="295"/>
      <c r="EQ352" s="293"/>
      <c r="ER352" s="293"/>
      <c r="ES352" s="293"/>
      <c r="ET352" s="293"/>
      <c r="EU352" s="293"/>
      <c r="EV352" s="294"/>
      <c r="EW352" s="295">
        <v>0</v>
      </c>
      <c r="EX352" s="293"/>
      <c r="EY352" s="294"/>
    </row>
    <row r="353" spans="1:155" x14ac:dyDescent="0.2">
      <c r="A353" s="299" t="s">
        <v>182</v>
      </c>
      <c r="B353" s="300"/>
      <c r="C353" s="300"/>
      <c r="D353" s="300"/>
      <c r="E353" s="300"/>
      <c r="F353" s="300"/>
      <c r="G353" s="300"/>
      <c r="H353" s="300"/>
      <c r="I353" s="300"/>
      <c r="J353" s="300"/>
      <c r="K353" s="300"/>
      <c r="L353" s="300"/>
      <c r="M353" s="300"/>
      <c r="N353" s="300"/>
      <c r="O353" s="300"/>
      <c r="P353" s="300"/>
      <c r="Q353" s="300"/>
      <c r="R353" s="300"/>
      <c r="S353" s="300"/>
      <c r="T353" s="300"/>
      <c r="U353" s="300"/>
      <c r="V353" s="300"/>
      <c r="W353" s="300"/>
      <c r="X353" s="301"/>
      <c r="Y353" s="299" t="s">
        <v>97</v>
      </c>
      <c r="Z353" s="300"/>
      <c r="AA353" s="300"/>
      <c r="AB353" s="300"/>
      <c r="AC353" s="300"/>
      <c r="AD353" s="300"/>
      <c r="AE353" s="300"/>
      <c r="AF353" s="300"/>
      <c r="AG353" s="300"/>
      <c r="AH353" s="300"/>
      <c r="AI353" s="300"/>
      <c r="AJ353" s="300"/>
      <c r="AK353" s="301"/>
      <c r="AL353" s="310" t="s">
        <v>53</v>
      </c>
      <c r="AM353" s="297"/>
      <c r="AN353" s="297"/>
      <c r="AO353" s="297"/>
      <c r="AP353" s="297"/>
      <c r="AQ353" s="297"/>
      <c r="AR353" s="298"/>
      <c r="AS353" s="307">
        <v>0</v>
      </c>
      <c r="AT353" s="297"/>
      <c r="AU353" s="297"/>
      <c r="AV353" s="297"/>
      <c r="AW353" s="297"/>
      <c r="AX353" s="298"/>
      <c r="AY353" s="307">
        <v>0</v>
      </c>
      <c r="AZ353" s="297"/>
      <c r="BA353" s="297"/>
      <c r="BB353" s="297"/>
      <c r="BC353" s="297"/>
      <c r="BD353" s="297"/>
      <c r="BE353" s="297"/>
      <c r="BF353" s="297"/>
      <c r="BG353" s="297"/>
      <c r="BH353" s="297"/>
      <c r="BI353" s="297"/>
      <c r="BJ353" s="297"/>
      <c r="BK353" s="298"/>
      <c r="BL353" s="307">
        <v>0</v>
      </c>
      <c r="BM353" s="297"/>
      <c r="BN353" s="297"/>
      <c r="BO353" s="297"/>
      <c r="BP353" s="297"/>
      <c r="BQ353" s="297"/>
      <c r="BR353" s="297"/>
      <c r="BS353" s="297"/>
      <c r="BT353" s="298"/>
      <c r="BU353" s="307">
        <v>0</v>
      </c>
      <c r="BV353" s="297"/>
      <c r="BW353" s="297"/>
      <c r="BX353" s="297"/>
      <c r="BY353" s="297"/>
      <c r="BZ353" s="297"/>
      <c r="CA353" s="297"/>
      <c r="CB353" s="298"/>
      <c r="CC353" s="307">
        <v>1</v>
      </c>
      <c r="CD353" s="297"/>
      <c r="CE353" s="297"/>
      <c r="CF353" s="297"/>
      <c r="CG353" s="297"/>
      <c r="CH353" s="297"/>
      <c r="CI353" s="297"/>
      <c r="CJ353" s="297"/>
      <c r="CK353" s="298"/>
      <c r="CL353" s="307">
        <v>1</v>
      </c>
      <c r="CM353" s="297"/>
      <c r="CN353" s="297"/>
      <c r="CO353" s="297"/>
      <c r="CP353" s="297"/>
      <c r="CQ353" s="297"/>
      <c r="CR353" s="297"/>
      <c r="CS353" s="297"/>
      <c r="CT353" s="297"/>
      <c r="CU353" s="297"/>
      <c r="CV353" s="297"/>
      <c r="CW353" s="297"/>
      <c r="CX353" s="298"/>
      <c r="CY353" s="309" t="s">
        <v>6</v>
      </c>
      <c r="CZ353" s="290"/>
      <c r="DA353" s="310" t="s">
        <v>53</v>
      </c>
      <c r="DB353" s="293"/>
      <c r="DC353" s="293"/>
      <c r="DD353" s="294"/>
      <c r="DE353" s="307">
        <v>141462</v>
      </c>
      <c r="DF353" s="293"/>
      <c r="DG353" s="293"/>
      <c r="DH353" s="293"/>
      <c r="DI353" s="293"/>
      <c r="DJ353" s="293"/>
      <c r="DK353" s="293"/>
      <c r="DL353" s="293"/>
      <c r="DM353" s="293"/>
      <c r="DN353" s="293"/>
      <c r="DO353" s="293"/>
      <c r="DP353" s="293"/>
      <c r="DQ353" s="294"/>
      <c r="DR353" s="307">
        <v>3936546</v>
      </c>
      <c r="DS353" s="293"/>
      <c r="DT353" s="293"/>
      <c r="DU353" s="293"/>
      <c r="DV353" s="293"/>
      <c r="DW353" s="293"/>
      <c r="DX353" s="293"/>
      <c r="DY353" s="293"/>
      <c r="DZ353" s="293"/>
      <c r="EA353" s="293"/>
      <c r="EB353" s="294"/>
      <c r="EC353" s="307">
        <v>2926800</v>
      </c>
      <c r="ED353" s="293"/>
      <c r="EE353" s="293"/>
      <c r="EF353" s="293"/>
      <c r="EG353" s="293"/>
      <c r="EH353" s="293"/>
      <c r="EI353" s="293"/>
      <c r="EJ353" s="294"/>
      <c r="EK353" s="307">
        <v>2751192</v>
      </c>
      <c r="EL353" s="293"/>
      <c r="EM353" s="293"/>
      <c r="EN353" s="293"/>
      <c r="EO353" s="294"/>
      <c r="EP353" s="307">
        <v>0</v>
      </c>
      <c r="EQ353" s="293"/>
      <c r="ER353" s="293"/>
      <c r="ES353" s="293"/>
      <c r="ET353" s="293"/>
      <c r="EU353" s="293"/>
      <c r="EV353" s="294"/>
      <c r="EW353" s="307">
        <v>9756000</v>
      </c>
      <c r="EX353" s="293"/>
      <c r="EY353" s="294"/>
    </row>
    <row r="354" spans="1:155" x14ac:dyDescent="0.2">
      <c r="A354" s="302"/>
      <c r="B354" s="290"/>
      <c r="C354" s="290"/>
      <c r="D354" s="290"/>
      <c r="E354" s="290"/>
      <c r="F354" s="290"/>
      <c r="G354" s="290"/>
      <c r="H354" s="290"/>
      <c r="I354" s="290"/>
      <c r="J354" s="290"/>
      <c r="K354" s="290"/>
      <c r="L354" s="290"/>
      <c r="M354" s="290"/>
      <c r="N354" s="290"/>
      <c r="O354" s="290"/>
      <c r="P354" s="290"/>
      <c r="Q354" s="290"/>
      <c r="R354" s="290"/>
      <c r="S354" s="290"/>
      <c r="T354" s="290"/>
      <c r="U354" s="290"/>
      <c r="V354" s="290"/>
      <c r="W354" s="290"/>
      <c r="X354" s="303"/>
      <c r="Y354" s="302"/>
      <c r="Z354" s="290"/>
      <c r="AA354" s="290"/>
      <c r="AB354" s="290"/>
      <c r="AC354" s="290"/>
      <c r="AD354" s="290"/>
      <c r="AE354" s="290"/>
      <c r="AF354" s="290"/>
      <c r="AG354" s="290"/>
      <c r="AH354" s="290"/>
      <c r="AI354" s="290"/>
      <c r="AJ354" s="290"/>
      <c r="AK354" s="303"/>
      <c r="AL354" s="308" t="s">
        <v>54</v>
      </c>
      <c r="AM354" s="297"/>
      <c r="AN354" s="297"/>
      <c r="AO354" s="297"/>
      <c r="AP354" s="297"/>
      <c r="AQ354" s="297"/>
      <c r="AR354" s="298"/>
      <c r="AS354" s="296">
        <v>0</v>
      </c>
      <c r="AT354" s="297"/>
      <c r="AU354" s="297"/>
      <c r="AV354" s="297"/>
      <c r="AW354" s="297"/>
      <c r="AX354" s="298"/>
      <c r="AY354" s="296">
        <v>0</v>
      </c>
      <c r="AZ354" s="297"/>
      <c r="BA354" s="297"/>
      <c r="BB354" s="297"/>
      <c r="BC354" s="297"/>
      <c r="BD354" s="297"/>
      <c r="BE354" s="297"/>
      <c r="BF354" s="297"/>
      <c r="BG354" s="297"/>
      <c r="BH354" s="297"/>
      <c r="BI354" s="297"/>
      <c r="BJ354" s="297"/>
      <c r="BK354" s="298"/>
      <c r="BL354" s="296">
        <v>0</v>
      </c>
      <c r="BM354" s="297"/>
      <c r="BN354" s="297"/>
      <c r="BO354" s="297"/>
      <c r="BP354" s="297"/>
      <c r="BQ354" s="297"/>
      <c r="BR354" s="297"/>
      <c r="BS354" s="297"/>
      <c r="BT354" s="298"/>
      <c r="BU354" s="296">
        <v>0</v>
      </c>
      <c r="BV354" s="297"/>
      <c r="BW354" s="297"/>
      <c r="BX354" s="297"/>
      <c r="BY354" s="297"/>
      <c r="BZ354" s="297"/>
      <c r="CA354" s="297"/>
      <c r="CB354" s="298"/>
      <c r="CC354" s="296">
        <v>1</v>
      </c>
      <c r="CD354" s="297"/>
      <c r="CE354" s="297"/>
      <c r="CF354" s="297"/>
      <c r="CG354" s="297"/>
      <c r="CH354" s="297"/>
      <c r="CI354" s="297"/>
      <c r="CJ354" s="297"/>
      <c r="CK354" s="298"/>
      <c r="CL354" s="296">
        <v>1</v>
      </c>
      <c r="CM354" s="297"/>
      <c r="CN354" s="297"/>
      <c r="CO354" s="297"/>
      <c r="CP354" s="297"/>
      <c r="CQ354" s="297"/>
      <c r="CR354" s="297"/>
      <c r="CS354" s="297"/>
      <c r="CT354" s="297"/>
      <c r="CU354" s="297"/>
      <c r="CV354" s="297"/>
      <c r="CW354" s="297"/>
      <c r="CX354" s="298"/>
      <c r="CY354" s="290"/>
      <c r="CZ354" s="290"/>
      <c r="DA354" s="308" t="s">
        <v>54</v>
      </c>
      <c r="DB354" s="293"/>
      <c r="DC354" s="293"/>
      <c r="DD354" s="294"/>
      <c r="DE354" s="296">
        <v>141462</v>
      </c>
      <c r="DF354" s="293"/>
      <c r="DG354" s="293"/>
      <c r="DH354" s="293"/>
      <c r="DI354" s="293"/>
      <c r="DJ354" s="293"/>
      <c r="DK354" s="293"/>
      <c r="DL354" s="293"/>
      <c r="DM354" s="293"/>
      <c r="DN354" s="293"/>
      <c r="DO354" s="293"/>
      <c r="DP354" s="293"/>
      <c r="DQ354" s="294"/>
      <c r="DR354" s="296">
        <v>3936546</v>
      </c>
      <c r="DS354" s="293"/>
      <c r="DT354" s="293"/>
      <c r="DU354" s="293"/>
      <c r="DV354" s="293"/>
      <c r="DW354" s="293"/>
      <c r="DX354" s="293"/>
      <c r="DY354" s="293"/>
      <c r="DZ354" s="293"/>
      <c r="EA354" s="293"/>
      <c r="EB354" s="294"/>
      <c r="EC354" s="296">
        <v>2926800</v>
      </c>
      <c r="ED354" s="293"/>
      <c r="EE354" s="293"/>
      <c r="EF354" s="293"/>
      <c r="EG354" s="293"/>
      <c r="EH354" s="293"/>
      <c r="EI354" s="293"/>
      <c r="EJ354" s="294"/>
      <c r="EK354" s="296">
        <v>2751192</v>
      </c>
      <c r="EL354" s="293"/>
      <c r="EM354" s="293"/>
      <c r="EN354" s="293"/>
      <c r="EO354" s="294"/>
      <c r="EP354" s="296">
        <v>0</v>
      </c>
      <c r="EQ354" s="293"/>
      <c r="ER354" s="293"/>
      <c r="ES354" s="293"/>
      <c r="ET354" s="293"/>
      <c r="EU354" s="293"/>
      <c r="EV354" s="294"/>
      <c r="EW354" s="296">
        <v>9756000</v>
      </c>
      <c r="EX354" s="293"/>
      <c r="EY354" s="294"/>
    </row>
    <row r="355" spans="1:155" x14ac:dyDescent="0.2">
      <c r="A355" s="304"/>
      <c r="B355" s="305"/>
      <c r="C355" s="305"/>
      <c r="D355" s="305"/>
      <c r="E355" s="305"/>
      <c r="F355" s="305"/>
      <c r="G355" s="305"/>
      <c r="H355" s="305"/>
      <c r="I355" s="305"/>
      <c r="J355" s="305"/>
      <c r="K355" s="305"/>
      <c r="L355" s="305"/>
      <c r="M355" s="305"/>
      <c r="N355" s="305"/>
      <c r="O355" s="305"/>
      <c r="P355" s="305"/>
      <c r="Q355" s="305"/>
      <c r="R355" s="305"/>
      <c r="S355" s="305"/>
      <c r="T355" s="305"/>
      <c r="U355" s="305"/>
      <c r="V355" s="305"/>
      <c r="W355" s="305"/>
      <c r="X355" s="306"/>
      <c r="Y355" s="304"/>
      <c r="Z355" s="305"/>
      <c r="AA355" s="305"/>
      <c r="AB355" s="305"/>
      <c r="AC355" s="305"/>
      <c r="AD355" s="305"/>
      <c r="AE355" s="305"/>
      <c r="AF355" s="305"/>
      <c r="AG355" s="305"/>
      <c r="AH355" s="305"/>
      <c r="AI355" s="305"/>
      <c r="AJ355" s="305"/>
      <c r="AK355" s="306"/>
      <c r="AL355" s="292" t="s">
        <v>55</v>
      </c>
      <c r="AM355" s="297"/>
      <c r="AN355" s="297"/>
      <c r="AO355" s="297"/>
      <c r="AP355" s="297"/>
      <c r="AQ355" s="297"/>
      <c r="AR355" s="298"/>
      <c r="AS355" s="295">
        <v>0</v>
      </c>
      <c r="AT355" s="297"/>
      <c r="AU355" s="297"/>
      <c r="AV355" s="297"/>
      <c r="AW355" s="297"/>
      <c r="AX355" s="298"/>
      <c r="AY355" s="295"/>
      <c r="AZ355" s="297"/>
      <c r="BA355" s="297"/>
      <c r="BB355" s="297"/>
      <c r="BC355" s="297"/>
      <c r="BD355" s="297"/>
      <c r="BE355" s="297"/>
      <c r="BF355" s="297"/>
      <c r="BG355" s="297"/>
      <c r="BH355" s="297"/>
      <c r="BI355" s="297"/>
      <c r="BJ355" s="297"/>
      <c r="BK355" s="298"/>
      <c r="BL355" s="295"/>
      <c r="BM355" s="297"/>
      <c r="BN355" s="297"/>
      <c r="BO355" s="297"/>
      <c r="BP355" s="297"/>
      <c r="BQ355" s="297"/>
      <c r="BR355" s="297"/>
      <c r="BS355" s="297"/>
      <c r="BT355" s="298"/>
      <c r="BU355" s="295"/>
      <c r="BV355" s="297"/>
      <c r="BW355" s="297"/>
      <c r="BX355" s="297"/>
      <c r="BY355" s="297"/>
      <c r="BZ355" s="297"/>
      <c r="CA355" s="297"/>
      <c r="CB355" s="298"/>
      <c r="CC355" s="295"/>
      <c r="CD355" s="297"/>
      <c r="CE355" s="297"/>
      <c r="CF355" s="297"/>
      <c r="CG355" s="297"/>
      <c r="CH355" s="297"/>
      <c r="CI355" s="297"/>
      <c r="CJ355" s="297"/>
      <c r="CK355" s="298"/>
      <c r="CL355" s="295">
        <v>0</v>
      </c>
      <c r="CM355" s="297"/>
      <c r="CN355" s="297"/>
      <c r="CO355" s="297"/>
      <c r="CP355" s="297"/>
      <c r="CQ355" s="297"/>
      <c r="CR355" s="297"/>
      <c r="CS355" s="297"/>
      <c r="CT355" s="297"/>
      <c r="CU355" s="297"/>
      <c r="CV355" s="297"/>
      <c r="CW355" s="297"/>
      <c r="CX355" s="298"/>
      <c r="CY355" s="290"/>
      <c r="CZ355" s="290"/>
      <c r="DA355" s="292" t="s">
        <v>55</v>
      </c>
      <c r="DB355" s="293"/>
      <c r="DC355" s="293"/>
      <c r="DD355" s="294"/>
      <c r="DE355" s="295">
        <v>0</v>
      </c>
      <c r="DF355" s="293"/>
      <c r="DG355" s="293"/>
      <c r="DH355" s="293"/>
      <c r="DI355" s="293"/>
      <c r="DJ355" s="293"/>
      <c r="DK355" s="293"/>
      <c r="DL355" s="293"/>
      <c r="DM355" s="293"/>
      <c r="DN355" s="293"/>
      <c r="DO355" s="293"/>
      <c r="DP355" s="293"/>
      <c r="DQ355" s="294"/>
      <c r="DR355" s="295"/>
      <c r="DS355" s="293"/>
      <c r="DT355" s="293"/>
      <c r="DU355" s="293"/>
      <c r="DV355" s="293"/>
      <c r="DW355" s="293"/>
      <c r="DX355" s="293"/>
      <c r="DY355" s="293"/>
      <c r="DZ355" s="293"/>
      <c r="EA355" s="293"/>
      <c r="EB355" s="294"/>
      <c r="EC355" s="295"/>
      <c r="ED355" s="293"/>
      <c r="EE355" s="293"/>
      <c r="EF355" s="293"/>
      <c r="EG355" s="293"/>
      <c r="EH355" s="293"/>
      <c r="EI355" s="293"/>
      <c r="EJ355" s="294"/>
      <c r="EK355" s="295"/>
      <c r="EL355" s="293"/>
      <c r="EM355" s="293"/>
      <c r="EN355" s="293"/>
      <c r="EO355" s="294"/>
      <c r="EP355" s="295"/>
      <c r="EQ355" s="293"/>
      <c r="ER355" s="293"/>
      <c r="ES355" s="293"/>
      <c r="ET355" s="293"/>
      <c r="EU355" s="293"/>
      <c r="EV355" s="294"/>
      <c r="EW355" s="295">
        <v>0</v>
      </c>
      <c r="EX355" s="293"/>
      <c r="EY355" s="294"/>
    </row>
    <row r="356" spans="1:155" x14ac:dyDescent="0.2">
      <c r="A356" s="299" t="s">
        <v>183</v>
      </c>
      <c r="B356" s="300"/>
      <c r="C356" s="300"/>
      <c r="D356" s="300"/>
      <c r="E356" s="300"/>
      <c r="F356" s="300"/>
      <c r="G356" s="300"/>
      <c r="H356" s="300"/>
      <c r="I356" s="300"/>
      <c r="J356" s="300"/>
      <c r="K356" s="300"/>
      <c r="L356" s="300"/>
      <c r="M356" s="300"/>
      <c r="N356" s="300"/>
      <c r="O356" s="300"/>
      <c r="P356" s="300"/>
      <c r="Q356" s="300"/>
      <c r="R356" s="300"/>
      <c r="S356" s="300"/>
      <c r="T356" s="300"/>
      <c r="U356" s="300"/>
      <c r="V356" s="300"/>
      <c r="W356" s="300"/>
      <c r="X356" s="301"/>
      <c r="Y356" s="299" t="s">
        <v>126</v>
      </c>
      <c r="Z356" s="300"/>
      <c r="AA356" s="300"/>
      <c r="AB356" s="300"/>
      <c r="AC356" s="300"/>
      <c r="AD356" s="300"/>
      <c r="AE356" s="300"/>
      <c r="AF356" s="300"/>
      <c r="AG356" s="300"/>
      <c r="AH356" s="300"/>
      <c r="AI356" s="300"/>
      <c r="AJ356" s="300"/>
      <c r="AK356" s="301"/>
      <c r="AL356" s="310" t="s">
        <v>53</v>
      </c>
      <c r="AM356" s="297"/>
      <c r="AN356" s="297"/>
      <c r="AO356" s="297"/>
      <c r="AP356" s="297"/>
      <c r="AQ356" s="297"/>
      <c r="AR356" s="298"/>
      <c r="AS356" s="307">
        <v>0</v>
      </c>
      <c r="AT356" s="297"/>
      <c r="AU356" s="297"/>
      <c r="AV356" s="297"/>
      <c r="AW356" s="297"/>
      <c r="AX356" s="298"/>
      <c r="AY356" s="307">
        <v>0</v>
      </c>
      <c r="AZ356" s="297"/>
      <c r="BA356" s="297"/>
      <c r="BB356" s="297"/>
      <c r="BC356" s="297"/>
      <c r="BD356" s="297"/>
      <c r="BE356" s="297"/>
      <c r="BF356" s="297"/>
      <c r="BG356" s="297"/>
      <c r="BH356" s="297"/>
      <c r="BI356" s="297"/>
      <c r="BJ356" s="297"/>
      <c r="BK356" s="298"/>
      <c r="BL356" s="307">
        <v>1</v>
      </c>
      <c r="BM356" s="297"/>
      <c r="BN356" s="297"/>
      <c r="BO356" s="297"/>
      <c r="BP356" s="297"/>
      <c r="BQ356" s="297"/>
      <c r="BR356" s="297"/>
      <c r="BS356" s="297"/>
      <c r="BT356" s="298"/>
      <c r="BU356" s="307">
        <v>0</v>
      </c>
      <c r="BV356" s="297"/>
      <c r="BW356" s="297"/>
      <c r="BX356" s="297"/>
      <c r="BY356" s="297"/>
      <c r="BZ356" s="297"/>
      <c r="CA356" s="297"/>
      <c r="CB356" s="298"/>
      <c r="CC356" s="307">
        <v>0</v>
      </c>
      <c r="CD356" s="297"/>
      <c r="CE356" s="297"/>
      <c r="CF356" s="297"/>
      <c r="CG356" s="297"/>
      <c r="CH356" s="297"/>
      <c r="CI356" s="297"/>
      <c r="CJ356" s="297"/>
      <c r="CK356" s="298"/>
      <c r="CL356" s="307">
        <v>1</v>
      </c>
      <c r="CM356" s="297"/>
      <c r="CN356" s="297"/>
      <c r="CO356" s="297"/>
      <c r="CP356" s="297"/>
      <c r="CQ356" s="297"/>
      <c r="CR356" s="297"/>
      <c r="CS356" s="297"/>
      <c r="CT356" s="297"/>
      <c r="CU356" s="297"/>
      <c r="CV356" s="297"/>
      <c r="CW356" s="297"/>
      <c r="CX356" s="298"/>
      <c r="CY356" s="309" t="s">
        <v>6</v>
      </c>
      <c r="CZ356" s="290"/>
      <c r="DA356" s="310" t="s">
        <v>53</v>
      </c>
      <c r="DB356" s="293"/>
      <c r="DC356" s="293"/>
      <c r="DD356" s="294"/>
      <c r="DE356" s="307">
        <v>45000</v>
      </c>
      <c r="DF356" s="293"/>
      <c r="DG356" s="293"/>
      <c r="DH356" s="293"/>
      <c r="DI356" s="293"/>
      <c r="DJ356" s="293"/>
      <c r="DK356" s="293"/>
      <c r="DL356" s="293"/>
      <c r="DM356" s="293"/>
      <c r="DN356" s="293"/>
      <c r="DO356" s="293"/>
      <c r="DP356" s="293"/>
      <c r="DQ356" s="294"/>
      <c r="DR356" s="307">
        <v>750000</v>
      </c>
      <c r="DS356" s="293"/>
      <c r="DT356" s="293"/>
      <c r="DU356" s="293"/>
      <c r="DV356" s="293"/>
      <c r="DW356" s="293"/>
      <c r="DX356" s="293"/>
      <c r="DY356" s="293"/>
      <c r="DZ356" s="293"/>
      <c r="EA356" s="293"/>
      <c r="EB356" s="294"/>
      <c r="EC356" s="307">
        <v>705000</v>
      </c>
      <c r="ED356" s="293"/>
      <c r="EE356" s="293"/>
      <c r="EF356" s="293"/>
      <c r="EG356" s="293"/>
      <c r="EH356" s="293"/>
      <c r="EI356" s="293"/>
      <c r="EJ356" s="294"/>
      <c r="EK356" s="307">
        <v>0</v>
      </c>
      <c r="EL356" s="293"/>
      <c r="EM356" s="293"/>
      <c r="EN356" s="293"/>
      <c r="EO356" s="294"/>
      <c r="EP356" s="307">
        <v>0</v>
      </c>
      <c r="EQ356" s="293"/>
      <c r="ER356" s="293"/>
      <c r="ES356" s="293"/>
      <c r="ET356" s="293"/>
      <c r="EU356" s="293"/>
      <c r="EV356" s="294"/>
      <c r="EW356" s="307">
        <v>1500000</v>
      </c>
      <c r="EX356" s="293"/>
      <c r="EY356" s="294"/>
    </row>
    <row r="357" spans="1:155" x14ac:dyDescent="0.2">
      <c r="A357" s="302"/>
      <c r="B357" s="290"/>
      <c r="C357" s="290"/>
      <c r="D357" s="290"/>
      <c r="E357" s="290"/>
      <c r="F357" s="290"/>
      <c r="G357" s="290"/>
      <c r="H357" s="290"/>
      <c r="I357" s="290"/>
      <c r="J357" s="290"/>
      <c r="K357" s="290"/>
      <c r="L357" s="290"/>
      <c r="M357" s="290"/>
      <c r="N357" s="290"/>
      <c r="O357" s="290"/>
      <c r="P357" s="290"/>
      <c r="Q357" s="290"/>
      <c r="R357" s="290"/>
      <c r="S357" s="290"/>
      <c r="T357" s="290"/>
      <c r="U357" s="290"/>
      <c r="V357" s="290"/>
      <c r="W357" s="290"/>
      <c r="X357" s="303"/>
      <c r="Y357" s="302"/>
      <c r="Z357" s="290"/>
      <c r="AA357" s="290"/>
      <c r="AB357" s="290"/>
      <c r="AC357" s="290"/>
      <c r="AD357" s="290"/>
      <c r="AE357" s="290"/>
      <c r="AF357" s="290"/>
      <c r="AG357" s="290"/>
      <c r="AH357" s="290"/>
      <c r="AI357" s="290"/>
      <c r="AJ357" s="290"/>
      <c r="AK357" s="303"/>
      <c r="AL357" s="308" t="s">
        <v>54</v>
      </c>
      <c r="AM357" s="297"/>
      <c r="AN357" s="297"/>
      <c r="AO357" s="297"/>
      <c r="AP357" s="297"/>
      <c r="AQ357" s="297"/>
      <c r="AR357" s="298"/>
      <c r="AS357" s="296">
        <v>0</v>
      </c>
      <c r="AT357" s="297"/>
      <c r="AU357" s="297"/>
      <c r="AV357" s="297"/>
      <c r="AW357" s="297"/>
      <c r="AX357" s="298"/>
      <c r="AY357" s="296">
        <v>0</v>
      </c>
      <c r="AZ357" s="297"/>
      <c r="BA357" s="297"/>
      <c r="BB357" s="297"/>
      <c r="BC357" s="297"/>
      <c r="BD357" s="297"/>
      <c r="BE357" s="297"/>
      <c r="BF357" s="297"/>
      <c r="BG357" s="297"/>
      <c r="BH357" s="297"/>
      <c r="BI357" s="297"/>
      <c r="BJ357" s="297"/>
      <c r="BK357" s="298"/>
      <c r="BL357" s="296">
        <v>1</v>
      </c>
      <c r="BM357" s="297"/>
      <c r="BN357" s="297"/>
      <c r="BO357" s="297"/>
      <c r="BP357" s="297"/>
      <c r="BQ357" s="297"/>
      <c r="BR357" s="297"/>
      <c r="BS357" s="297"/>
      <c r="BT357" s="298"/>
      <c r="BU357" s="296">
        <v>0</v>
      </c>
      <c r="BV357" s="297"/>
      <c r="BW357" s="297"/>
      <c r="BX357" s="297"/>
      <c r="BY357" s="297"/>
      <c r="BZ357" s="297"/>
      <c r="CA357" s="297"/>
      <c r="CB357" s="298"/>
      <c r="CC357" s="296">
        <v>0</v>
      </c>
      <c r="CD357" s="297"/>
      <c r="CE357" s="297"/>
      <c r="CF357" s="297"/>
      <c r="CG357" s="297"/>
      <c r="CH357" s="297"/>
      <c r="CI357" s="297"/>
      <c r="CJ357" s="297"/>
      <c r="CK357" s="298"/>
      <c r="CL357" s="296">
        <v>1</v>
      </c>
      <c r="CM357" s="297"/>
      <c r="CN357" s="297"/>
      <c r="CO357" s="297"/>
      <c r="CP357" s="297"/>
      <c r="CQ357" s="297"/>
      <c r="CR357" s="297"/>
      <c r="CS357" s="297"/>
      <c r="CT357" s="297"/>
      <c r="CU357" s="297"/>
      <c r="CV357" s="297"/>
      <c r="CW357" s="297"/>
      <c r="CX357" s="298"/>
      <c r="CY357" s="290"/>
      <c r="CZ357" s="290"/>
      <c r="DA357" s="308" t="s">
        <v>54</v>
      </c>
      <c r="DB357" s="293"/>
      <c r="DC357" s="293"/>
      <c r="DD357" s="294"/>
      <c r="DE357" s="296">
        <v>45000</v>
      </c>
      <c r="DF357" s="293"/>
      <c r="DG357" s="293"/>
      <c r="DH357" s="293"/>
      <c r="DI357" s="293"/>
      <c r="DJ357" s="293"/>
      <c r="DK357" s="293"/>
      <c r="DL357" s="293"/>
      <c r="DM357" s="293"/>
      <c r="DN357" s="293"/>
      <c r="DO357" s="293"/>
      <c r="DP357" s="293"/>
      <c r="DQ357" s="294"/>
      <c r="DR357" s="296">
        <v>750000</v>
      </c>
      <c r="DS357" s="293"/>
      <c r="DT357" s="293"/>
      <c r="DU357" s="293"/>
      <c r="DV357" s="293"/>
      <c r="DW357" s="293"/>
      <c r="DX357" s="293"/>
      <c r="DY357" s="293"/>
      <c r="DZ357" s="293"/>
      <c r="EA357" s="293"/>
      <c r="EB357" s="294"/>
      <c r="EC357" s="296">
        <v>705000</v>
      </c>
      <c r="ED357" s="293"/>
      <c r="EE357" s="293"/>
      <c r="EF357" s="293"/>
      <c r="EG357" s="293"/>
      <c r="EH357" s="293"/>
      <c r="EI357" s="293"/>
      <c r="EJ357" s="294"/>
      <c r="EK357" s="296">
        <v>0</v>
      </c>
      <c r="EL357" s="293"/>
      <c r="EM357" s="293"/>
      <c r="EN357" s="293"/>
      <c r="EO357" s="294"/>
      <c r="EP357" s="296">
        <v>0</v>
      </c>
      <c r="EQ357" s="293"/>
      <c r="ER357" s="293"/>
      <c r="ES357" s="293"/>
      <c r="ET357" s="293"/>
      <c r="EU357" s="293"/>
      <c r="EV357" s="294"/>
      <c r="EW357" s="296">
        <v>1500000</v>
      </c>
      <c r="EX357" s="293"/>
      <c r="EY357" s="294"/>
    </row>
    <row r="358" spans="1:155" x14ac:dyDescent="0.2">
      <c r="A358" s="304"/>
      <c r="B358" s="305"/>
      <c r="C358" s="305"/>
      <c r="D358" s="305"/>
      <c r="E358" s="305"/>
      <c r="F358" s="305"/>
      <c r="G358" s="305"/>
      <c r="H358" s="305"/>
      <c r="I358" s="305"/>
      <c r="J358" s="305"/>
      <c r="K358" s="305"/>
      <c r="L358" s="305"/>
      <c r="M358" s="305"/>
      <c r="N358" s="305"/>
      <c r="O358" s="305"/>
      <c r="P358" s="305"/>
      <c r="Q358" s="305"/>
      <c r="R358" s="305"/>
      <c r="S358" s="305"/>
      <c r="T358" s="305"/>
      <c r="U358" s="305"/>
      <c r="V358" s="305"/>
      <c r="W358" s="305"/>
      <c r="X358" s="306"/>
      <c r="Y358" s="304"/>
      <c r="Z358" s="305"/>
      <c r="AA358" s="305"/>
      <c r="AB358" s="305"/>
      <c r="AC358" s="305"/>
      <c r="AD358" s="305"/>
      <c r="AE358" s="305"/>
      <c r="AF358" s="305"/>
      <c r="AG358" s="305"/>
      <c r="AH358" s="305"/>
      <c r="AI358" s="305"/>
      <c r="AJ358" s="305"/>
      <c r="AK358" s="306"/>
      <c r="AL358" s="292" t="s">
        <v>55</v>
      </c>
      <c r="AM358" s="297"/>
      <c r="AN358" s="297"/>
      <c r="AO358" s="297"/>
      <c r="AP358" s="297"/>
      <c r="AQ358" s="297"/>
      <c r="AR358" s="298"/>
      <c r="AS358" s="295">
        <v>0</v>
      </c>
      <c r="AT358" s="297"/>
      <c r="AU358" s="297"/>
      <c r="AV358" s="297"/>
      <c r="AW358" s="297"/>
      <c r="AX358" s="298"/>
      <c r="AY358" s="295"/>
      <c r="AZ358" s="297"/>
      <c r="BA358" s="297"/>
      <c r="BB358" s="297"/>
      <c r="BC358" s="297"/>
      <c r="BD358" s="297"/>
      <c r="BE358" s="297"/>
      <c r="BF358" s="297"/>
      <c r="BG358" s="297"/>
      <c r="BH358" s="297"/>
      <c r="BI358" s="297"/>
      <c r="BJ358" s="297"/>
      <c r="BK358" s="298"/>
      <c r="BL358" s="295"/>
      <c r="BM358" s="297"/>
      <c r="BN358" s="297"/>
      <c r="BO358" s="297"/>
      <c r="BP358" s="297"/>
      <c r="BQ358" s="297"/>
      <c r="BR358" s="297"/>
      <c r="BS358" s="297"/>
      <c r="BT358" s="298"/>
      <c r="BU358" s="295"/>
      <c r="BV358" s="297"/>
      <c r="BW358" s="297"/>
      <c r="BX358" s="297"/>
      <c r="BY358" s="297"/>
      <c r="BZ358" s="297"/>
      <c r="CA358" s="297"/>
      <c r="CB358" s="298"/>
      <c r="CC358" s="295"/>
      <c r="CD358" s="297"/>
      <c r="CE358" s="297"/>
      <c r="CF358" s="297"/>
      <c r="CG358" s="297"/>
      <c r="CH358" s="297"/>
      <c r="CI358" s="297"/>
      <c r="CJ358" s="297"/>
      <c r="CK358" s="298"/>
      <c r="CL358" s="295">
        <v>0</v>
      </c>
      <c r="CM358" s="297"/>
      <c r="CN358" s="297"/>
      <c r="CO358" s="297"/>
      <c r="CP358" s="297"/>
      <c r="CQ358" s="297"/>
      <c r="CR358" s="297"/>
      <c r="CS358" s="297"/>
      <c r="CT358" s="297"/>
      <c r="CU358" s="297"/>
      <c r="CV358" s="297"/>
      <c r="CW358" s="297"/>
      <c r="CX358" s="298"/>
      <c r="CY358" s="290"/>
      <c r="CZ358" s="290"/>
      <c r="DA358" s="292" t="s">
        <v>55</v>
      </c>
      <c r="DB358" s="293"/>
      <c r="DC358" s="293"/>
      <c r="DD358" s="294"/>
      <c r="DE358" s="295">
        <v>0</v>
      </c>
      <c r="DF358" s="293"/>
      <c r="DG358" s="293"/>
      <c r="DH358" s="293"/>
      <c r="DI358" s="293"/>
      <c r="DJ358" s="293"/>
      <c r="DK358" s="293"/>
      <c r="DL358" s="293"/>
      <c r="DM358" s="293"/>
      <c r="DN358" s="293"/>
      <c r="DO358" s="293"/>
      <c r="DP358" s="293"/>
      <c r="DQ358" s="294"/>
      <c r="DR358" s="295"/>
      <c r="DS358" s="293"/>
      <c r="DT358" s="293"/>
      <c r="DU358" s="293"/>
      <c r="DV358" s="293"/>
      <c r="DW358" s="293"/>
      <c r="DX358" s="293"/>
      <c r="DY358" s="293"/>
      <c r="DZ358" s="293"/>
      <c r="EA358" s="293"/>
      <c r="EB358" s="294"/>
      <c r="EC358" s="295"/>
      <c r="ED358" s="293"/>
      <c r="EE358" s="293"/>
      <c r="EF358" s="293"/>
      <c r="EG358" s="293"/>
      <c r="EH358" s="293"/>
      <c r="EI358" s="293"/>
      <c r="EJ358" s="294"/>
      <c r="EK358" s="295"/>
      <c r="EL358" s="293"/>
      <c r="EM358" s="293"/>
      <c r="EN358" s="293"/>
      <c r="EO358" s="294"/>
      <c r="EP358" s="295"/>
      <c r="EQ358" s="293"/>
      <c r="ER358" s="293"/>
      <c r="ES358" s="293"/>
      <c r="ET358" s="293"/>
      <c r="EU358" s="293"/>
      <c r="EV358" s="294"/>
      <c r="EW358" s="295">
        <v>0</v>
      </c>
      <c r="EX358" s="293"/>
      <c r="EY358" s="294"/>
    </row>
    <row r="359" spans="1:155" x14ac:dyDescent="0.2">
      <c r="A359" s="299" t="s">
        <v>184</v>
      </c>
      <c r="B359" s="300"/>
      <c r="C359" s="300"/>
      <c r="D359" s="300"/>
      <c r="E359" s="300"/>
      <c r="F359" s="300"/>
      <c r="G359" s="300"/>
      <c r="H359" s="300"/>
      <c r="I359" s="300"/>
      <c r="J359" s="300"/>
      <c r="K359" s="300"/>
      <c r="L359" s="300"/>
      <c r="M359" s="300"/>
      <c r="N359" s="300"/>
      <c r="O359" s="300"/>
      <c r="P359" s="300"/>
      <c r="Q359" s="300"/>
      <c r="R359" s="300"/>
      <c r="S359" s="300"/>
      <c r="T359" s="300"/>
      <c r="U359" s="300"/>
      <c r="V359" s="300"/>
      <c r="W359" s="300"/>
      <c r="X359" s="301"/>
      <c r="Y359" s="299" t="s">
        <v>97</v>
      </c>
      <c r="Z359" s="300"/>
      <c r="AA359" s="300"/>
      <c r="AB359" s="300"/>
      <c r="AC359" s="300"/>
      <c r="AD359" s="300"/>
      <c r="AE359" s="300"/>
      <c r="AF359" s="300"/>
      <c r="AG359" s="300"/>
      <c r="AH359" s="300"/>
      <c r="AI359" s="300"/>
      <c r="AJ359" s="300"/>
      <c r="AK359" s="301"/>
      <c r="AL359" s="310" t="s">
        <v>53</v>
      </c>
      <c r="AM359" s="297"/>
      <c r="AN359" s="297"/>
      <c r="AO359" s="297"/>
      <c r="AP359" s="297"/>
      <c r="AQ359" s="297"/>
      <c r="AR359" s="298"/>
      <c r="AS359" s="307">
        <v>0</v>
      </c>
      <c r="AT359" s="297"/>
      <c r="AU359" s="297"/>
      <c r="AV359" s="297"/>
      <c r="AW359" s="297"/>
      <c r="AX359" s="298"/>
      <c r="AY359" s="307">
        <v>0</v>
      </c>
      <c r="AZ359" s="297"/>
      <c r="BA359" s="297"/>
      <c r="BB359" s="297"/>
      <c r="BC359" s="297"/>
      <c r="BD359" s="297"/>
      <c r="BE359" s="297"/>
      <c r="BF359" s="297"/>
      <c r="BG359" s="297"/>
      <c r="BH359" s="297"/>
      <c r="BI359" s="297"/>
      <c r="BJ359" s="297"/>
      <c r="BK359" s="298"/>
      <c r="BL359" s="307">
        <v>0</v>
      </c>
      <c r="BM359" s="297"/>
      <c r="BN359" s="297"/>
      <c r="BO359" s="297"/>
      <c r="BP359" s="297"/>
      <c r="BQ359" s="297"/>
      <c r="BR359" s="297"/>
      <c r="BS359" s="297"/>
      <c r="BT359" s="298"/>
      <c r="BU359" s="307">
        <v>0</v>
      </c>
      <c r="BV359" s="297"/>
      <c r="BW359" s="297"/>
      <c r="BX359" s="297"/>
      <c r="BY359" s="297"/>
      <c r="BZ359" s="297"/>
      <c r="CA359" s="297"/>
      <c r="CB359" s="298"/>
      <c r="CC359" s="307">
        <v>1</v>
      </c>
      <c r="CD359" s="297"/>
      <c r="CE359" s="297"/>
      <c r="CF359" s="297"/>
      <c r="CG359" s="297"/>
      <c r="CH359" s="297"/>
      <c r="CI359" s="297"/>
      <c r="CJ359" s="297"/>
      <c r="CK359" s="298"/>
      <c r="CL359" s="307">
        <v>1</v>
      </c>
      <c r="CM359" s="297"/>
      <c r="CN359" s="297"/>
      <c r="CO359" s="297"/>
      <c r="CP359" s="297"/>
      <c r="CQ359" s="297"/>
      <c r="CR359" s="297"/>
      <c r="CS359" s="297"/>
      <c r="CT359" s="297"/>
      <c r="CU359" s="297"/>
      <c r="CV359" s="297"/>
      <c r="CW359" s="297"/>
      <c r="CX359" s="298"/>
      <c r="CY359" s="309" t="s">
        <v>6</v>
      </c>
      <c r="CZ359" s="290"/>
      <c r="DA359" s="310" t="s">
        <v>53</v>
      </c>
      <c r="DB359" s="293"/>
      <c r="DC359" s="293"/>
      <c r="DD359" s="294"/>
      <c r="DE359" s="307">
        <v>26880</v>
      </c>
      <c r="DF359" s="293"/>
      <c r="DG359" s="293"/>
      <c r="DH359" s="293"/>
      <c r="DI359" s="293"/>
      <c r="DJ359" s="293"/>
      <c r="DK359" s="293"/>
      <c r="DL359" s="293"/>
      <c r="DM359" s="293"/>
      <c r="DN359" s="293"/>
      <c r="DO359" s="293"/>
      <c r="DP359" s="293"/>
      <c r="DQ359" s="294"/>
      <c r="DR359" s="307">
        <v>1917440</v>
      </c>
      <c r="DS359" s="293"/>
      <c r="DT359" s="293"/>
      <c r="DU359" s="293"/>
      <c r="DV359" s="293"/>
      <c r="DW359" s="293"/>
      <c r="DX359" s="293"/>
      <c r="DY359" s="293"/>
      <c r="DZ359" s="293"/>
      <c r="EA359" s="293"/>
      <c r="EB359" s="294"/>
      <c r="EC359" s="307">
        <v>3225600</v>
      </c>
      <c r="ED359" s="293"/>
      <c r="EE359" s="293"/>
      <c r="EF359" s="293"/>
      <c r="EG359" s="293"/>
      <c r="EH359" s="293"/>
      <c r="EI359" s="293"/>
      <c r="EJ359" s="294"/>
      <c r="EK359" s="307">
        <v>3225600</v>
      </c>
      <c r="EL359" s="293"/>
      <c r="EM359" s="293"/>
      <c r="EN359" s="293"/>
      <c r="EO359" s="294"/>
      <c r="EP359" s="307">
        <v>564480</v>
      </c>
      <c r="EQ359" s="293"/>
      <c r="ER359" s="293"/>
      <c r="ES359" s="293"/>
      <c r="ET359" s="293"/>
      <c r="EU359" s="293"/>
      <c r="EV359" s="294"/>
      <c r="EW359" s="307">
        <v>8960000</v>
      </c>
      <c r="EX359" s="293"/>
      <c r="EY359" s="294"/>
    </row>
    <row r="360" spans="1:155" x14ac:dyDescent="0.2">
      <c r="A360" s="302"/>
      <c r="B360" s="290"/>
      <c r="C360" s="290"/>
      <c r="D360" s="290"/>
      <c r="E360" s="290"/>
      <c r="F360" s="290"/>
      <c r="G360" s="290"/>
      <c r="H360" s="290"/>
      <c r="I360" s="290"/>
      <c r="J360" s="290"/>
      <c r="K360" s="290"/>
      <c r="L360" s="290"/>
      <c r="M360" s="290"/>
      <c r="N360" s="290"/>
      <c r="O360" s="290"/>
      <c r="P360" s="290"/>
      <c r="Q360" s="290"/>
      <c r="R360" s="290"/>
      <c r="S360" s="290"/>
      <c r="T360" s="290"/>
      <c r="U360" s="290"/>
      <c r="V360" s="290"/>
      <c r="W360" s="290"/>
      <c r="X360" s="303"/>
      <c r="Y360" s="302"/>
      <c r="Z360" s="290"/>
      <c r="AA360" s="290"/>
      <c r="AB360" s="290"/>
      <c r="AC360" s="290"/>
      <c r="AD360" s="290"/>
      <c r="AE360" s="290"/>
      <c r="AF360" s="290"/>
      <c r="AG360" s="290"/>
      <c r="AH360" s="290"/>
      <c r="AI360" s="290"/>
      <c r="AJ360" s="290"/>
      <c r="AK360" s="303"/>
      <c r="AL360" s="308" t="s">
        <v>54</v>
      </c>
      <c r="AM360" s="297"/>
      <c r="AN360" s="297"/>
      <c r="AO360" s="297"/>
      <c r="AP360" s="297"/>
      <c r="AQ360" s="297"/>
      <c r="AR360" s="298"/>
      <c r="AS360" s="296">
        <v>0</v>
      </c>
      <c r="AT360" s="297"/>
      <c r="AU360" s="297"/>
      <c r="AV360" s="297"/>
      <c r="AW360" s="297"/>
      <c r="AX360" s="298"/>
      <c r="AY360" s="296">
        <v>0</v>
      </c>
      <c r="AZ360" s="297"/>
      <c r="BA360" s="297"/>
      <c r="BB360" s="297"/>
      <c r="BC360" s="297"/>
      <c r="BD360" s="297"/>
      <c r="BE360" s="297"/>
      <c r="BF360" s="297"/>
      <c r="BG360" s="297"/>
      <c r="BH360" s="297"/>
      <c r="BI360" s="297"/>
      <c r="BJ360" s="297"/>
      <c r="BK360" s="298"/>
      <c r="BL360" s="296">
        <v>0</v>
      </c>
      <c r="BM360" s="297"/>
      <c r="BN360" s="297"/>
      <c r="BO360" s="297"/>
      <c r="BP360" s="297"/>
      <c r="BQ360" s="297"/>
      <c r="BR360" s="297"/>
      <c r="BS360" s="297"/>
      <c r="BT360" s="298"/>
      <c r="BU360" s="296">
        <v>0</v>
      </c>
      <c r="BV360" s="297"/>
      <c r="BW360" s="297"/>
      <c r="BX360" s="297"/>
      <c r="BY360" s="297"/>
      <c r="BZ360" s="297"/>
      <c r="CA360" s="297"/>
      <c r="CB360" s="298"/>
      <c r="CC360" s="296">
        <v>1</v>
      </c>
      <c r="CD360" s="297"/>
      <c r="CE360" s="297"/>
      <c r="CF360" s="297"/>
      <c r="CG360" s="297"/>
      <c r="CH360" s="297"/>
      <c r="CI360" s="297"/>
      <c r="CJ360" s="297"/>
      <c r="CK360" s="298"/>
      <c r="CL360" s="296">
        <v>1</v>
      </c>
      <c r="CM360" s="297"/>
      <c r="CN360" s="297"/>
      <c r="CO360" s="297"/>
      <c r="CP360" s="297"/>
      <c r="CQ360" s="297"/>
      <c r="CR360" s="297"/>
      <c r="CS360" s="297"/>
      <c r="CT360" s="297"/>
      <c r="CU360" s="297"/>
      <c r="CV360" s="297"/>
      <c r="CW360" s="297"/>
      <c r="CX360" s="298"/>
      <c r="CY360" s="290"/>
      <c r="CZ360" s="290"/>
      <c r="DA360" s="308" t="s">
        <v>54</v>
      </c>
      <c r="DB360" s="293"/>
      <c r="DC360" s="293"/>
      <c r="DD360" s="294"/>
      <c r="DE360" s="296">
        <v>26880</v>
      </c>
      <c r="DF360" s="293"/>
      <c r="DG360" s="293"/>
      <c r="DH360" s="293"/>
      <c r="DI360" s="293"/>
      <c r="DJ360" s="293"/>
      <c r="DK360" s="293"/>
      <c r="DL360" s="293"/>
      <c r="DM360" s="293"/>
      <c r="DN360" s="293"/>
      <c r="DO360" s="293"/>
      <c r="DP360" s="293"/>
      <c r="DQ360" s="294"/>
      <c r="DR360" s="296">
        <v>1917440</v>
      </c>
      <c r="DS360" s="293"/>
      <c r="DT360" s="293"/>
      <c r="DU360" s="293"/>
      <c r="DV360" s="293"/>
      <c r="DW360" s="293"/>
      <c r="DX360" s="293"/>
      <c r="DY360" s="293"/>
      <c r="DZ360" s="293"/>
      <c r="EA360" s="293"/>
      <c r="EB360" s="294"/>
      <c r="EC360" s="296">
        <v>3225600</v>
      </c>
      <c r="ED360" s="293"/>
      <c r="EE360" s="293"/>
      <c r="EF360" s="293"/>
      <c r="EG360" s="293"/>
      <c r="EH360" s="293"/>
      <c r="EI360" s="293"/>
      <c r="EJ360" s="294"/>
      <c r="EK360" s="296">
        <v>3225600</v>
      </c>
      <c r="EL360" s="293"/>
      <c r="EM360" s="293"/>
      <c r="EN360" s="293"/>
      <c r="EO360" s="294"/>
      <c r="EP360" s="296">
        <v>564480</v>
      </c>
      <c r="EQ360" s="293"/>
      <c r="ER360" s="293"/>
      <c r="ES360" s="293"/>
      <c r="ET360" s="293"/>
      <c r="EU360" s="293"/>
      <c r="EV360" s="294"/>
      <c r="EW360" s="296">
        <v>8960000</v>
      </c>
      <c r="EX360" s="293"/>
      <c r="EY360" s="294"/>
    </row>
    <row r="361" spans="1:155" x14ac:dyDescent="0.2">
      <c r="A361" s="304"/>
      <c r="B361" s="305"/>
      <c r="C361" s="305"/>
      <c r="D361" s="305"/>
      <c r="E361" s="305"/>
      <c r="F361" s="305"/>
      <c r="G361" s="305"/>
      <c r="H361" s="305"/>
      <c r="I361" s="305"/>
      <c r="J361" s="305"/>
      <c r="K361" s="305"/>
      <c r="L361" s="305"/>
      <c r="M361" s="305"/>
      <c r="N361" s="305"/>
      <c r="O361" s="305"/>
      <c r="P361" s="305"/>
      <c r="Q361" s="305"/>
      <c r="R361" s="305"/>
      <c r="S361" s="305"/>
      <c r="T361" s="305"/>
      <c r="U361" s="305"/>
      <c r="V361" s="305"/>
      <c r="W361" s="305"/>
      <c r="X361" s="306"/>
      <c r="Y361" s="304"/>
      <c r="Z361" s="305"/>
      <c r="AA361" s="305"/>
      <c r="AB361" s="305"/>
      <c r="AC361" s="305"/>
      <c r="AD361" s="305"/>
      <c r="AE361" s="305"/>
      <c r="AF361" s="305"/>
      <c r="AG361" s="305"/>
      <c r="AH361" s="305"/>
      <c r="AI361" s="305"/>
      <c r="AJ361" s="305"/>
      <c r="AK361" s="306"/>
      <c r="AL361" s="292" t="s">
        <v>55</v>
      </c>
      <c r="AM361" s="297"/>
      <c r="AN361" s="297"/>
      <c r="AO361" s="297"/>
      <c r="AP361" s="297"/>
      <c r="AQ361" s="297"/>
      <c r="AR361" s="298"/>
      <c r="AS361" s="295">
        <v>0</v>
      </c>
      <c r="AT361" s="297"/>
      <c r="AU361" s="297"/>
      <c r="AV361" s="297"/>
      <c r="AW361" s="297"/>
      <c r="AX361" s="298"/>
      <c r="AY361" s="295"/>
      <c r="AZ361" s="297"/>
      <c r="BA361" s="297"/>
      <c r="BB361" s="297"/>
      <c r="BC361" s="297"/>
      <c r="BD361" s="297"/>
      <c r="BE361" s="297"/>
      <c r="BF361" s="297"/>
      <c r="BG361" s="297"/>
      <c r="BH361" s="297"/>
      <c r="BI361" s="297"/>
      <c r="BJ361" s="297"/>
      <c r="BK361" s="298"/>
      <c r="BL361" s="295"/>
      <c r="BM361" s="297"/>
      <c r="BN361" s="297"/>
      <c r="BO361" s="297"/>
      <c r="BP361" s="297"/>
      <c r="BQ361" s="297"/>
      <c r="BR361" s="297"/>
      <c r="BS361" s="297"/>
      <c r="BT361" s="298"/>
      <c r="BU361" s="295"/>
      <c r="BV361" s="297"/>
      <c r="BW361" s="297"/>
      <c r="BX361" s="297"/>
      <c r="BY361" s="297"/>
      <c r="BZ361" s="297"/>
      <c r="CA361" s="297"/>
      <c r="CB361" s="298"/>
      <c r="CC361" s="295"/>
      <c r="CD361" s="297"/>
      <c r="CE361" s="297"/>
      <c r="CF361" s="297"/>
      <c r="CG361" s="297"/>
      <c r="CH361" s="297"/>
      <c r="CI361" s="297"/>
      <c r="CJ361" s="297"/>
      <c r="CK361" s="298"/>
      <c r="CL361" s="295">
        <v>0</v>
      </c>
      <c r="CM361" s="297"/>
      <c r="CN361" s="297"/>
      <c r="CO361" s="297"/>
      <c r="CP361" s="297"/>
      <c r="CQ361" s="297"/>
      <c r="CR361" s="297"/>
      <c r="CS361" s="297"/>
      <c r="CT361" s="297"/>
      <c r="CU361" s="297"/>
      <c r="CV361" s="297"/>
      <c r="CW361" s="297"/>
      <c r="CX361" s="298"/>
      <c r="CY361" s="290"/>
      <c r="CZ361" s="290"/>
      <c r="DA361" s="292" t="s">
        <v>55</v>
      </c>
      <c r="DB361" s="293"/>
      <c r="DC361" s="293"/>
      <c r="DD361" s="294"/>
      <c r="DE361" s="295">
        <v>0</v>
      </c>
      <c r="DF361" s="293"/>
      <c r="DG361" s="293"/>
      <c r="DH361" s="293"/>
      <c r="DI361" s="293"/>
      <c r="DJ361" s="293"/>
      <c r="DK361" s="293"/>
      <c r="DL361" s="293"/>
      <c r="DM361" s="293"/>
      <c r="DN361" s="293"/>
      <c r="DO361" s="293"/>
      <c r="DP361" s="293"/>
      <c r="DQ361" s="294"/>
      <c r="DR361" s="295"/>
      <c r="DS361" s="293"/>
      <c r="DT361" s="293"/>
      <c r="DU361" s="293"/>
      <c r="DV361" s="293"/>
      <c r="DW361" s="293"/>
      <c r="DX361" s="293"/>
      <c r="DY361" s="293"/>
      <c r="DZ361" s="293"/>
      <c r="EA361" s="293"/>
      <c r="EB361" s="294"/>
      <c r="EC361" s="295"/>
      <c r="ED361" s="293"/>
      <c r="EE361" s="293"/>
      <c r="EF361" s="293"/>
      <c r="EG361" s="293"/>
      <c r="EH361" s="293"/>
      <c r="EI361" s="293"/>
      <c r="EJ361" s="294"/>
      <c r="EK361" s="295"/>
      <c r="EL361" s="293"/>
      <c r="EM361" s="293"/>
      <c r="EN361" s="293"/>
      <c r="EO361" s="294"/>
      <c r="EP361" s="295"/>
      <c r="EQ361" s="293"/>
      <c r="ER361" s="293"/>
      <c r="ES361" s="293"/>
      <c r="ET361" s="293"/>
      <c r="EU361" s="293"/>
      <c r="EV361" s="294"/>
      <c r="EW361" s="295">
        <v>0</v>
      </c>
      <c r="EX361" s="293"/>
      <c r="EY361" s="294"/>
    </row>
    <row r="362" spans="1:155" ht="18" customHeight="1" x14ac:dyDescent="0.2">
      <c r="A362" s="317" t="s">
        <v>185</v>
      </c>
      <c r="B362" s="297"/>
      <c r="C362" s="297"/>
      <c r="D362" s="297"/>
      <c r="E362" s="297"/>
      <c r="F362" s="297"/>
      <c r="G362" s="297"/>
      <c r="H362" s="297"/>
      <c r="I362" s="297"/>
      <c r="J362" s="297"/>
      <c r="K362" s="297"/>
      <c r="L362" s="297"/>
      <c r="M362" s="297"/>
      <c r="N362" s="297"/>
      <c r="O362" s="297"/>
      <c r="P362" s="297"/>
      <c r="Q362" s="297"/>
      <c r="R362" s="297"/>
      <c r="S362" s="297"/>
      <c r="T362" s="297"/>
      <c r="U362" s="297"/>
      <c r="V362" s="297"/>
      <c r="W362" s="297"/>
      <c r="X362" s="297"/>
      <c r="Y362" s="297"/>
      <c r="Z362" s="297"/>
      <c r="AA362" s="297"/>
      <c r="AB362" s="297"/>
      <c r="AC362" s="297"/>
      <c r="AD362" s="297"/>
      <c r="AE362" s="297"/>
      <c r="AF362" s="297"/>
      <c r="AG362" s="297"/>
      <c r="AH362" s="297"/>
      <c r="AI362" s="297"/>
      <c r="AJ362" s="297"/>
      <c r="AK362" s="298"/>
      <c r="AL362" s="316" t="s">
        <v>176</v>
      </c>
      <c r="AM362" s="297"/>
      <c r="AN362" s="297"/>
      <c r="AO362" s="297"/>
      <c r="AP362" s="297"/>
      <c r="AQ362" s="297"/>
      <c r="AR362" s="297"/>
      <c r="AS362" s="297"/>
      <c r="AT362" s="297"/>
      <c r="AU362" s="297"/>
      <c r="AV362" s="297"/>
      <c r="AW362" s="297"/>
      <c r="AX362" s="297"/>
      <c r="AY362" s="297"/>
      <c r="AZ362" s="297"/>
      <c r="BA362" s="297"/>
      <c r="BB362" s="297"/>
      <c r="BC362" s="297"/>
      <c r="BD362" s="297"/>
      <c r="BE362" s="297"/>
      <c r="BF362" s="297"/>
      <c r="BG362" s="297"/>
      <c r="BH362" s="297"/>
      <c r="BI362" s="297"/>
      <c r="BJ362" s="297"/>
      <c r="BK362" s="297"/>
      <c r="BL362" s="297"/>
      <c r="BM362" s="297"/>
      <c r="BN362" s="297"/>
      <c r="BO362" s="297"/>
      <c r="BP362" s="297"/>
      <c r="BQ362" s="297"/>
      <c r="BR362" s="297"/>
      <c r="BS362" s="297"/>
      <c r="BT362" s="297"/>
      <c r="BU362" s="297"/>
      <c r="BV362" s="297"/>
      <c r="BW362" s="297"/>
      <c r="BX362" s="297"/>
      <c r="BY362" s="297"/>
      <c r="BZ362" s="297"/>
      <c r="CA362" s="297"/>
      <c r="CB362" s="297"/>
      <c r="CC362" s="297"/>
      <c r="CD362" s="297"/>
      <c r="CE362" s="297"/>
      <c r="CF362" s="297"/>
      <c r="CG362" s="297"/>
      <c r="CH362" s="297"/>
      <c r="CI362" s="297"/>
      <c r="CJ362" s="297"/>
      <c r="CK362" s="297"/>
      <c r="CL362" s="297"/>
      <c r="CM362" s="297"/>
      <c r="CN362" s="297"/>
      <c r="CO362" s="297"/>
      <c r="CP362" s="297"/>
      <c r="CQ362" s="297"/>
      <c r="CR362" s="297"/>
      <c r="CS362" s="297"/>
      <c r="CT362" s="297"/>
      <c r="CU362" s="297"/>
      <c r="CV362" s="297"/>
      <c r="CW362" s="297"/>
      <c r="CX362" s="298"/>
      <c r="CY362" s="318" t="s">
        <v>6</v>
      </c>
      <c r="CZ362" s="303"/>
      <c r="DA362" s="316" t="s">
        <v>177</v>
      </c>
      <c r="DB362" s="297"/>
      <c r="DC362" s="297"/>
      <c r="DD362" s="297"/>
      <c r="DE362" s="297"/>
      <c r="DF362" s="297"/>
      <c r="DG362" s="297"/>
      <c r="DH362" s="297"/>
      <c r="DI362" s="297"/>
      <c r="DJ362" s="297"/>
      <c r="DK362" s="297"/>
      <c r="DL362" s="297"/>
      <c r="DM362" s="297"/>
      <c r="DN362" s="297"/>
      <c r="DO362" s="297"/>
      <c r="DP362" s="297"/>
      <c r="DQ362" s="297"/>
      <c r="DR362" s="297"/>
      <c r="DS362" s="297"/>
      <c r="DT362" s="297"/>
      <c r="DU362" s="297"/>
      <c r="DV362" s="297"/>
      <c r="DW362" s="297"/>
      <c r="DX362" s="297"/>
      <c r="DY362" s="297"/>
      <c r="DZ362" s="297"/>
      <c r="EA362" s="297"/>
      <c r="EB362" s="297"/>
      <c r="EC362" s="297"/>
      <c r="ED362" s="297"/>
      <c r="EE362" s="297"/>
      <c r="EF362" s="297"/>
      <c r="EG362" s="297"/>
      <c r="EH362" s="297"/>
      <c r="EI362" s="297"/>
      <c r="EJ362" s="297"/>
      <c r="EK362" s="297"/>
      <c r="EL362" s="297"/>
      <c r="EM362" s="297"/>
      <c r="EN362" s="297"/>
      <c r="EO362" s="297"/>
      <c r="EP362" s="297"/>
      <c r="EQ362" s="297"/>
      <c r="ER362" s="297"/>
      <c r="ES362" s="297"/>
      <c r="ET362" s="297"/>
      <c r="EU362" s="297"/>
      <c r="EV362" s="297"/>
      <c r="EW362" s="297"/>
      <c r="EX362" s="297"/>
      <c r="EY362" s="298"/>
    </row>
    <row r="363" spans="1:155" ht="18" customHeight="1" x14ac:dyDescent="0.2">
      <c r="A363" s="316" t="s">
        <v>85</v>
      </c>
      <c r="B363" s="297"/>
      <c r="C363" s="297"/>
      <c r="D363" s="297"/>
      <c r="E363" s="297"/>
      <c r="F363" s="297"/>
      <c r="G363" s="297"/>
      <c r="H363" s="297"/>
      <c r="I363" s="297"/>
      <c r="J363" s="297"/>
      <c r="K363" s="297"/>
      <c r="L363" s="297"/>
      <c r="M363" s="297"/>
      <c r="N363" s="297"/>
      <c r="O363" s="297"/>
      <c r="P363" s="297"/>
      <c r="Q363" s="297"/>
      <c r="R363" s="297"/>
      <c r="S363" s="297"/>
      <c r="T363" s="297"/>
      <c r="U363" s="297"/>
      <c r="V363" s="297"/>
      <c r="W363" s="297"/>
      <c r="X363" s="298"/>
      <c r="Y363" s="316" t="s">
        <v>43</v>
      </c>
      <c r="Z363" s="297"/>
      <c r="AA363" s="297"/>
      <c r="AB363" s="297"/>
      <c r="AC363" s="297"/>
      <c r="AD363" s="297"/>
      <c r="AE363" s="297"/>
      <c r="AF363" s="297"/>
      <c r="AG363" s="297"/>
      <c r="AH363" s="297"/>
      <c r="AI363" s="297"/>
      <c r="AJ363" s="297"/>
      <c r="AK363" s="298"/>
      <c r="AL363" s="315" t="s">
        <v>6</v>
      </c>
      <c r="AM363" s="312"/>
      <c r="AN363" s="312"/>
      <c r="AO363" s="312"/>
      <c r="AP363" s="312"/>
      <c r="AQ363" s="312"/>
      <c r="AR363" s="313"/>
      <c r="AS363" s="311">
        <v>2021</v>
      </c>
      <c r="AT363" s="312"/>
      <c r="AU363" s="312"/>
      <c r="AV363" s="312"/>
      <c r="AW363" s="312"/>
      <c r="AX363" s="313"/>
      <c r="AY363" s="311">
        <v>2022</v>
      </c>
      <c r="AZ363" s="312"/>
      <c r="BA363" s="312"/>
      <c r="BB363" s="312"/>
      <c r="BC363" s="312"/>
      <c r="BD363" s="312"/>
      <c r="BE363" s="312"/>
      <c r="BF363" s="312"/>
      <c r="BG363" s="312"/>
      <c r="BH363" s="312"/>
      <c r="BI363" s="312"/>
      <c r="BJ363" s="312"/>
      <c r="BK363" s="313"/>
      <c r="BL363" s="311">
        <v>2023</v>
      </c>
      <c r="BM363" s="312"/>
      <c r="BN363" s="312"/>
      <c r="BO363" s="312"/>
      <c r="BP363" s="312"/>
      <c r="BQ363" s="312"/>
      <c r="BR363" s="312"/>
      <c r="BS363" s="312"/>
      <c r="BT363" s="313"/>
      <c r="BU363" s="311">
        <v>2024</v>
      </c>
      <c r="BV363" s="312"/>
      <c r="BW363" s="312"/>
      <c r="BX363" s="312"/>
      <c r="BY363" s="312"/>
      <c r="BZ363" s="312"/>
      <c r="CA363" s="312"/>
      <c r="CB363" s="313"/>
      <c r="CC363" s="311">
        <v>2025</v>
      </c>
      <c r="CD363" s="312"/>
      <c r="CE363" s="312"/>
      <c r="CF363" s="312"/>
      <c r="CG363" s="312"/>
      <c r="CH363" s="312"/>
      <c r="CI363" s="312"/>
      <c r="CJ363" s="312"/>
      <c r="CK363" s="313"/>
      <c r="CL363" s="311" t="s">
        <v>48</v>
      </c>
      <c r="CM363" s="312"/>
      <c r="CN363" s="312"/>
      <c r="CO363" s="312"/>
      <c r="CP363" s="312"/>
      <c r="CQ363" s="312"/>
      <c r="CR363" s="312"/>
      <c r="CS363" s="312"/>
      <c r="CT363" s="312"/>
      <c r="CU363" s="312"/>
      <c r="CV363" s="312"/>
      <c r="CW363" s="312"/>
      <c r="CX363" s="313"/>
      <c r="CY363" s="314" t="s">
        <v>6</v>
      </c>
      <c r="CZ363" s="303"/>
      <c r="DA363" s="315" t="s">
        <v>6</v>
      </c>
      <c r="DB363" s="312"/>
      <c r="DC363" s="312"/>
      <c r="DD363" s="313"/>
      <c r="DE363" s="311">
        <v>2021</v>
      </c>
      <c r="DF363" s="312"/>
      <c r="DG363" s="312"/>
      <c r="DH363" s="312"/>
      <c r="DI363" s="312"/>
      <c r="DJ363" s="312"/>
      <c r="DK363" s="312"/>
      <c r="DL363" s="312"/>
      <c r="DM363" s="312"/>
      <c r="DN363" s="312"/>
      <c r="DO363" s="312"/>
      <c r="DP363" s="312"/>
      <c r="DQ363" s="313"/>
      <c r="DR363" s="311">
        <v>2022</v>
      </c>
      <c r="DS363" s="312"/>
      <c r="DT363" s="312"/>
      <c r="DU363" s="312"/>
      <c r="DV363" s="312"/>
      <c r="DW363" s="312"/>
      <c r="DX363" s="312"/>
      <c r="DY363" s="312"/>
      <c r="DZ363" s="312"/>
      <c r="EA363" s="312"/>
      <c r="EB363" s="313"/>
      <c r="EC363" s="311">
        <v>2023</v>
      </c>
      <c r="ED363" s="312"/>
      <c r="EE363" s="312"/>
      <c r="EF363" s="312"/>
      <c r="EG363" s="312"/>
      <c r="EH363" s="312"/>
      <c r="EI363" s="312"/>
      <c r="EJ363" s="313"/>
      <c r="EK363" s="311">
        <v>2024</v>
      </c>
      <c r="EL363" s="312"/>
      <c r="EM363" s="312"/>
      <c r="EN363" s="312"/>
      <c r="EO363" s="313"/>
      <c r="EP363" s="311">
        <v>2025</v>
      </c>
      <c r="EQ363" s="312"/>
      <c r="ER363" s="312"/>
      <c r="ES363" s="312"/>
      <c r="ET363" s="312"/>
      <c r="EU363" s="312"/>
      <c r="EV363" s="313"/>
      <c r="EW363" s="311" t="s">
        <v>48</v>
      </c>
      <c r="EX363" s="312"/>
      <c r="EY363" s="313"/>
    </row>
    <row r="364" spans="1:155" x14ac:dyDescent="0.2">
      <c r="A364" s="299" t="s">
        <v>186</v>
      </c>
      <c r="B364" s="300"/>
      <c r="C364" s="300"/>
      <c r="D364" s="300"/>
      <c r="E364" s="300"/>
      <c r="F364" s="300"/>
      <c r="G364" s="300"/>
      <c r="H364" s="300"/>
      <c r="I364" s="300"/>
      <c r="J364" s="300"/>
      <c r="K364" s="300"/>
      <c r="L364" s="300"/>
      <c r="M364" s="300"/>
      <c r="N364" s="300"/>
      <c r="O364" s="300"/>
      <c r="P364" s="300"/>
      <c r="Q364" s="300"/>
      <c r="R364" s="300"/>
      <c r="S364" s="300"/>
      <c r="T364" s="300"/>
      <c r="U364" s="300"/>
      <c r="V364" s="300"/>
      <c r="W364" s="300"/>
      <c r="X364" s="301"/>
      <c r="Y364" s="299" t="s">
        <v>97</v>
      </c>
      <c r="Z364" s="300"/>
      <c r="AA364" s="300"/>
      <c r="AB364" s="300"/>
      <c r="AC364" s="300"/>
      <c r="AD364" s="300"/>
      <c r="AE364" s="300"/>
      <c r="AF364" s="300"/>
      <c r="AG364" s="300"/>
      <c r="AH364" s="300"/>
      <c r="AI364" s="300"/>
      <c r="AJ364" s="300"/>
      <c r="AK364" s="301"/>
      <c r="AL364" s="310" t="s">
        <v>53</v>
      </c>
      <c r="AM364" s="297"/>
      <c r="AN364" s="297"/>
      <c r="AO364" s="297"/>
      <c r="AP364" s="297"/>
      <c r="AQ364" s="297"/>
      <c r="AR364" s="298"/>
      <c r="AS364" s="307">
        <v>0</v>
      </c>
      <c r="AT364" s="297"/>
      <c r="AU364" s="297"/>
      <c r="AV364" s="297"/>
      <c r="AW364" s="297"/>
      <c r="AX364" s="298"/>
      <c r="AY364" s="307">
        <v>0</v>
      </c>
      <c r="AZ364" s="297"/>
      <c r="BA364" s="297"/>
      <c r="BB364" s="297"/>
      <c r="BC364" s="297"/>
      <c r="BD364" s="297"/>
      <c r="BE364" s="297"/>
      <c r="BF364" s="297"/>
      <c r="BG364" s="297"/>
      <c r="BH364" s="297"/>
      <c r="BI364" s="297"/>
      <c r="BJ364" s="297"/>
      <c r="BK364" s="298"/>
      <c r="BL364" s="307">
        <v>0</v>
      </c>
      <c r="BM364" s="297"/>
      <c r="BN364" s="297"/>
      <c r="BO364" s="297"/>
      <c r="BP364" s="297"/>
      <c r="BQ364" s="297"/>
      <c r="BR364" s="297"/>
      <c r="BS364" s="297"/>
      <c r="BT364" s="298"/>
      <c r="BU364" s="307">
        <v>1</v>
      </c>
      <c r="BV364" s="297"/>
      <c r="BW364" s="297"/>
      <c r="BX364" s="297"/>
      <c r="BY364" s="297"/>
      <c r="BZ364" s="297"/>
      <c r="CA364" s="297"/>
      <c r="CB364" s="298"/>
      <c r="CC364" s="307">
        <v>0</v>
      </c>
      <c r="CD364" s="297"/>
      <c r="CE364" s="297"/>
      <c r="CF364" s="297"/>
      <c r="CG364" s="297"/>
      <c r="CH364" s="297"/>
      <c r="CI364" s="297"/>
      <c r="CJ364" s="297"/>
      <c r="CK364" s="298"/>
      <c r="CL364" s="307">
        <v>1</v>
      </c>
      <c r="CM364" s="297"/>
      <c r="CN364" s="297"/>
      <c r="CO364" s="297"/>
      <c r="CP364" s="297"/>
      <c r="CQ364" s="297"/>
      <c r="CR364" s="297"/>
      <c r="CS364" s="297"/>
      <c r="CT364" s="297"/>
      <c r="CU364" s="297"/>
      <c r="CV364" s="297"/>
      <c r="CW364" s="297"/>
      <c r="CX364" s="298"/>
      <c r="CY364" s="309" t="s">
        <v>6</v>
      </c>
      <c r="CZ364" s="290"/>
      <c r="DA364" s="310" t="s">
        <v>53</v>
      </c>
      <c r="DB364" s="293"/>
      <c r="DC364" s="293"/>
      <c r="DD364" s="294"/>
      <c r="DE364" s="307">
        <v>581750</v>
      </c>
      <c r="DF364" s="293"/>
      <c r="DG364" s="293"/>
      <c r="DH364" s="293"/>
      <c r="DI364" s="293"/>
      <c r="DJ364" s="293"/>
      <c r="DK364" s="293"/>
      <c r="DL364" s="293"/>
      <c r="DM364" s="293"/>
      <c r="DN364" s="293"/>
      <c r="DO364" s="293"/>
      <c r="DP364" s="293"/>
      <c r="DQ364" s="294"/>
      <c r="DR364" s="307">
        <v>2050750</v>
      </c>
      <c r="DS364" s="293"/>
      <c r="DT364" s="293"/>
      <c r="DU364" s="293"/>
      <c r="DV364" s="293"/>
      <c r="DW364" s="293"/>
      <c r="DX364" s="293"/>
      <c r="DY364" s="293"/>
      <c r="DZ364" s="293"/>
      <c r="EA364" s="293"/>
      <c r="EB364" s="294"/>
      <c r="EC364" s="307">
        <v>1547000</v>
      </c>
      <c r="ED364" s="293"/>
      <c r="EE364" s="293"/>
      <c r="EF364" s="293"/>
      <c r="EG364" s="293"/>
      <c r="EH364" s="293"/>
      <c r="EI364" s="293"/>
      <c r="EJ364" s="294"/>
      <c r="EK364" s="307">
        <v>1547000</v>
      </c>
      <c r="EL364" s="293"/>
      <c r="EM364" s="293"/>
      <c r="EN364" s="293"/>
      <c r="EO364" s="294"/>
      <c r="EP364" s="307">
        <v>773500</v>
      </c>
      <c r="EQ364" s="293"/>
      <c r="ER364" s="293"/>
      <c r="ES364" s="293"/>
      <c r="ET364" s="293"/>
      <c r="EU364" s="293"/>
      <c r="EV364" s="294"/>
      <c r="EW364" s="307">
        <v>6500000</v>
      </c>
      <c r="EX364" s="293"/>
      <c r="EY364" s="294"/>
    </row>
    <row r="365" spans="1:155" x14ac:dyDescent="0.2">
      <c r="A365" s="302"/>
      <c r="B365" s="290"/>
      <c r="C365" s="290"/>
      <c r="D365" s="290"/>
      <c r="E365" s="290"/>
      <c r="F365" s="290"/>
      <c r="G365" s="290"/>
      <c r="H365" s="290"/>
      <c r="I365" s="290"/>
      <c r="J365" s="290"/>
      <c r="K365" s="290"/>
      <c r="L365" s="290"/>
      <c r="M365" s="290"/>
      <c r="N365" s="290"/>
      <c r="O365" s="290"/>
      <c r="P365" s="290"/>
      <c r="Q365" s="290"/>
      <c r="R365" s="290"/>
      <c r="S365" s="290"/>
      <c r="T365" s="290"/>
      <c r="U365" s="290"/>
      <c r="V365" s="290"/>
      <c r="W365" s="290"/>
      <c r="X365" s="303"/>
      <c r="Y365" s="302"/>
      <c r="Z365" s="290"/>
      <c r="AA365" s="290"/>
      <c r="AB365" s="290"/>
      <c r="AC365" s="290"/>
      <c r="AD365" s="290"/>
      <c r="AE365" s="290"/>
      <c r="AF365" s="290"/>
      <c r="AG365" s="290"/>
      <c r="AH365" s="290"/>
      <c r="AI365" s="290"/>
      <c r="AJ365" s="290"/>
      <c r="AK365" s="303"/>
      <c r="AL365" s="308" t="s">
        <v>54</v>
      </c>
      <c r="AM365" s="297"/>
      <c r="AN365" s="297"/>
      <c r="AO365" s="297"/>
      <c r="AP365" s="297"/>
      <c r="AQ365" s="297"/>
      <c r="AR365" s="298"/>
      <c r="AS365" s="296">
        <v>0</v>
      </c>
      <c r="AT365" s="297"/>
      <c r="AU365" s="297"/>
      <c r="AV365" s="297"/>
      <c r="AW365" s="297"/>
      <c r="AX365" s="298"/>
      <c r="AY365" s="296">
        <v>0</v>
      </c>
      <c r="AZ365" s="297"/>
      <c r="BA365" s="297"/>
      <c r="BB365" s="297"/>
      <c r="BC365" s="297"/>
      <c r="BD365" s="297"/>
      <c r="BE365" s="297"/>
      <c r="BF365" s="297"/>
      <c r="BG365" s="297"/>
      <c r="BH365" s="297"/>
      <c r="BI365" s="297"/>
      <c r="BJ365" s="297"/>
      <c r="BK365" s="298"/>
      <c r="BL365" s="296">
        <v>0</v>
      </c>
      <c r="BM365" s="297"/>
      <c r="BN365" s="297"/>
      <c r="BO365" s="297"/>
      <c r="BP365" s="297"/>
      <c r="BQ365" s="297"/>
      <c r="BR365" s="297"/>
      <c r="BS365" s="297"/>
      <c r="BT365" s="298"/>
      <c r="BU365" s="296">
        <v>1</v>
      </c>
      <c r="BV365" s="297"/>
      <c r="BW365" s="297"/>
      <c r="BX365" s="297"/>
      <c r="BY365" s="297"/>
      <c r="BZ365" s="297"/>
      <c r="CA365" s="297"/>
      <c r="CB365" s="298"/>
      <c r="CC365" s="296">
        <v>0</v>
      </c>
      <c r="CD365" s="297"/>
      <c r="CE365" s="297"/>
      <c r="CF365" s="297"/>
      <c r="CG365" s="297"/>
      <c r="CH365" s="297"/>
      <c r="CI365" s="297"/>
      <c r="CJ365" s="297"/>
      <c r="CK365" s="298"/>
      <c r="CL365" s="296">
        <v>1</v>
      </c>
      <c r="CM365" s="297"/>
      <c r="CN365" s="297"/>
      <c r="CO365" s="297"/>
      <c r="CP365" s="297"/>
      <c r="CQ365" s="297"/>
      <c r="CR365" s="297"/>
      <c r="CS365" s="297"/>
      <c r="CT365" s="297"/>
      <c r="CU365" s="297"/>
      <c r="CV365" s="297"/>
      <c r="CW365" s="297"/>
      <c r="CX365" s="298"/>
      <c r="CY365" s="290"/>
      <c r="CZ365" s="290"/>
      <c r="DA365" s="308" t="s">
        <v>54</v>
      </c>
      <c r="DB365" s="293"/>
      <c r="DC365" s="293"/>
      <c r="DD365" s="294"/>
      <c r="DE365" s="296">
        <v>581750</v>
      </c>
      <c r="DF365" s="293"/>
      <c r="DG365" s="293"/>
      <c r="DH365" s="293"/>
      <c r="DI365" s="293"/>
      <c r="DJ365" s="293"/>
      <c r="DK365" s="293"/>
      <c r="DL365" s="293"/>
      <c r="DM365" s="293"/>
      <c r="DN365" s="293"/>
      <c r="DO365" s="293"/>
      <c r="DP365" s="293"/>
      <c r="DQ365" s="294"/>
      <c r="DR365" s="296">
        <v>2050750</v>
      </c>
      <c r="DS365" s="293"/>
      <c r="DT365" s="293"/>
      <c r="DU365" s="293"/>
      <c r="DV365" s="293"/>
      <c r="DW365" s="293"/>
      <c r="DX365" s="293"/>
      <c r="DY365" s="293"/>
      <c r="DZ365" s="293"/>
      <c r="EA365" s="293"/>
      <c r="EB365" s="294"/>
      <c r="EC365" s="296">
        <v>1547000</v>
      </c>
      <c r="ED365" s="293"/>
      <c r="EE365" s="293"/>
      <c r="EF365" s="293"/>
      <c r="EG365" s="293"/>
      <c r="EH365" s="293"/>
      <c r="EI365" s="293"/>
      <c r="EJ365" s="294"/>
      <c r="EK365" s="296">
        <v>1547000</v>
      </c>
      <c r="EL365" s="293"/>
      <c r="EM365" s="293"/>
      <c r="EN365" s="293"/>
      <c r="EO365" s="294"/>
      <c r="EP365" s="296">
        <v>773500</v>
      </c>
      <c r="EQ365" s="293"/>
      <c r="ER365" s="293"/>
      <c r="ES365" s="293"/>
      <c r="ET365" s="293"/>
      <c r="EU365" s="293"/>
      <c r="EV365" s="294"/>
      <c r="EW365" s="296">
        <v>6500000</v>
      </c>
      <c r="EX365" s="293"/>
      <c r="EY365" s="294"/>
    </row>
    <row r="366" spans="1:155" x14ac:dyDescent="0.2">
      <c r="A366" s="304"/>
      <c r="B366" s="305"/>
      <c r="C366" s="305"/>
      <c r="D366" s="305"/>
      <c r="E366" s="305"/>
      <c r="F366" s="305"/>
      <c r="G366" s="305"/>
      <c r="H366" s="305"/>
      <c r="I366" s="305"/>
      <c r="J366" s="305"/>
      <c r="K366" s="305"/>
      <c r="L366" s="305"/>
      <c r="M366" s="305"/>
      <c r="N366" s="305"/>
      <c r="O366" s="305"/>
      <c r="P366" s="305"/>
      <c r="Q366" s="305"/>
      <c r="R366" s="305"/>
      <c r="S366" s="305"/>
      <c r="T366" s="305"/>
      <c r="U366" s="305"/>
      <c r="V366" s="305"/>
      <c r="W366" s="305"/>
      <c r="X366" s="306"/>
      <c r="Y366" s="304"/>
      <c r="Z366" s="305"/>
      <c r="AA366" s="305"/>
      <c r="AB366" s="305"/>
      <c r="AC366" s="305"/>
      <c r="AD366" s="305"/>
      <c r="AE366" s="305"/>
      <c r="AF366" s="305"/>
      <c r="AG366" s="305"/>
      <c r="AH366" s="305"/>
      <c r="AI366" s="305"/>
      <c r="AJ366" s="305"/>
      <c r="AK366" s="306"/>
      <c r="AL366" s="292" t="s">
        <v>55</v>
      </c>
      <c r="AM366" s="297"/>
      <c r="AN366" s="297"/>
      <c r="AO366" s="297"/>
      <c r="AP366" s="297"/>
      <c r="AQ366" s="297"/>
      <c r="AR366" s="298"/>
      <c r="AS366" s="295">
        <v>0</v>
      </c>
      <c r="AT366" s="297"/>
      <c r="AU366" s="297"/>
      <c r="AV366" s="297"/>
      <c r="AW366" s="297"/>
      <c r="AX366" s="298"/>
      <c r="AY366" s="295"/>
      <c r="AZ366" s="297"/>
      <c r="BA366" s="297"/>
      <c r="BB366" s="297"/>
      <c r="BC366" s="297"/>
      <c r="BD366" s="297"/>
      <c r="BE366" s="297"/>
      <c r="BF366" s="297"/>
      <c r="BG366" s="297"/>
      <c r="BH366" s="297"/>
      <c r="BI366" s="297"/>
      <c r="BJ366" s="297"/>
      <c r="BK366" s="298"/>
      <c r="BL366" s="295"/>
      <c r="BM366" s="297"/>
      <c r="BN366" s="297"/>
      <c r="BO366" s="297"/>
      <c r="BP366" s="297"/>
      <c r="BQ366" s="297"/>
      <c r="BR366" s="297"/>
      <c r="BS366" s="297"/>
      <c r="BT366" s="298"/>
      <c r="BU366" s="295"/>
      <c r="BV366" s="297"/>
      <c r="BW366" s="297"/>
      <c r="BX366" s="297"/>
      <c r="BY366" s="297"/>
      <c r="BZ366" s="297"/>
      <c r="CA366" s="297"/>
      <c r="CB366" s="298"/>
      <c r="CC366" s="295"/>
      <c r="CD366" s="297"/>
      <c r="CE366" s="297"/>
      <c r="CF366" s="297"/>
      <c r="CG366" s="297"/>
      <c r="CH366" s="297"/>
      <c r="CI366" s="297"/>
      <c r="CJ366" s="297"/>
      <c r="CK366" s="298"/>
      <c r="CL366" s="295">
        <v>0</v>
      </c>
      <c r="CM366" s="297"/>
      <c r="CN366" s="297"/>
      <c r="CO366" s="297"/>
      <c r="CP366" s="297"/>
      <c r="CQ366" s="297"/>
      <c r="CR366" s="297"/>
      <c r="CS366" s="297"/>
      <c r="CT366" s="297"/>
      <c r="CU366" s="297"/>
      <c r="CV366" s="297"/>
      <c r="CW366" s="297"/>
      <c r="CX366" s="298"/>
      <c r="CY366" s="290"/>
      <c r="CZ366" s="290"/>
      <c r="DA366" s="292" t="s">
        <v>55</v>
      </c>
      <c r="DB366" s="293"/>
      <c r="DC366" s="293"/>
      <c r="DD366" s="294"/>
      <c r="DE366" s="295">
        <v>0</v>
      </c>
      <c r="DF366" s="293"/>
      <c r="DG366" s="293"/>
      <c r="DH366" s="293"/>
      <c r="DI366" s="293"/>
      <c r="DJ366" s="293"/>
      <c r="DK366" s="293"/>
      <c r="DL366" s="293"/>
      <c r="DM366" s="293"/>
      <c r="DN366" s="293"/>
      <c r="DO366" s="293"/>
      <c r="DP366" s="293"/>
      <c r="DQ366" s="294"/>
      <c r="DR366" s="295"/>
      <c r="DS366" s="293"/>
      <c r="DT366" s="293"/>
      <c r="DU366" s="293"/>
      <c r="DV366" s="293"/>
      <c r="DW366" s="293"/>
      <c r="DX366" s="293"/>
      <c r="DY366" s="293"/>
      <c r="DZ366" s="293"/>
      <c r="EA366" s="293"/>
      <c r="EB366" s="294"/>
      <c r="EC366" s="295"/>
      <c r="ED366" s="293"/>
      <c r="EE366" s="293"/>
      <c r="EF366" s="293"/>
      <c r="EG366" s="293"/>
      <c r="EH366" s="293"/>
      <c r="EI366" s="293"/>
      <c r="EJ366" s="294"/>
      <c r="EK366" s="295"/>
      <c r="EL366" s="293"/>
      <c r="EM366" s="293"/>
      <c r="EN366" s="293"/>
      <c r="EO366" s="294"/>
      <c r="EP366" s="295"/>
      <c r="EQ366" s="293"/>
      <c r="ER366" s="293"/>
      <c r="ES366" s="293"/>
      <c r="ET366" s="293"/>
      <c r="EU366" s="293"/>
      <c r="EV366" s="294"/>
      <c r="EW366" s="295">
        <v>0</v>
      </c>
      <c r="EX366" s="293"/>
      <c r="EY366" s="294"/>
    </row>
    <row r="367" spans="1:155" x14ac:dyDescent="0.2">
      <c r="A367" s="299" t="s">
        <v>187</v>
      </c>
      <c r="B367" s="300"/>
      <c r="C367" s="300"/>
      <c r="D367" s="300"/>
      <c r="E367" s="300"/>
      <c r="F367" s="300"/>
      <c r="G367" s="300"/>
      <c r="H367" s="300"/>
      <c r="I367" s="300"/>
      <c r="J367" s="300"/>
      <c r="K367" s="300"/>
      <c r="L367" s="300"/>
      <c r="M367" s="300"/>
      <c r="N367" s="300"/>
      <c r="O367" s="300"/>
      <c r="P367" s="300"/>
      <c r="Q367" s="300"/>
      <c r="R367" s="300"/>
      <c r="S367" s="300"/>
      <c r="T367" s="300"/>
      <c r="U367" s="300"/>
      <c r="V367" s="300"/>
      <c r="W367" s="300"/>
      <c r="X367" s="301"/>
      <c r="Y367" s="299" t="s">
        <v>138</v>
      </c>
      <c r="Z367" s="300"/>
      <c r="AA367" s="300"/>
      <c r="AB367" s="300"/>
      <c r="AC367" s="300"/>
      <c r="AD367" s="300"/>
      <c r="AE367" s="300"/>
      <c r="AF367" s="300"/>
      <c r="AG367" s="300"/>
      <c r="AH367" s="300"/>
      <c r="AI367" s="300"/>
      <c r="AJ367" s="300"/>
      <c r="AK367" s="301"/>
      <c r="AL367" s="310" t="s">
        <v>53</v>
      </c>
      <c r="AM367" s="297"/>
      <c r="AN367" s="297"/>
      <c r="AO367" s="297"/>
      <c r="AP367" s="297"/>
      <c r="AQ367" s="297"/>
      <c r="AR367" s="298"/>
      <c r="AS367" s="307">
        <v>0</v>
      </c>
      <c r="AT367" s="297"/>
      <c r="AU367" s="297"/>
      <c r="AV367" s="297"/>
      <c r="AW367" s="297"/>
      <c r="AX367" s="298"/>
      <c r="AY367" s="307">
        <v>0</v>
      </c>
      <c r="AZ367" s="297"/>
      <c r="BA367" s="297"/>
      <c r="BB367" s="297"/>
      <c r="BC367" s="297"/>
      <c r="BD367" s="297"/>
      <c r="BE367" s="297"/>
      <c r="BF367" s="297"/>
      <c r="BG367" s="297"/>
      <c r="BH367" s="297"/>
      <c r="BI367" s="297"/>
      <c r="BJ367" s="297"/>
      <c r="BK367" s="298"/>
      <c r="BL367" s="307">
        <v>0</v>
      </c>
      <c r="BM367" s="297"/>
      <c r="BN367" s="297"/>
      <c r="BO367" s="297"/>
      <c r="BP367" s="297"/>
      <c r="BQ367" s="297"/>
      <c r="BR367" s="297"/>
      <c r="BS367" s="297"/>
      <c r="BT367" s="298"/>
      <c r="BU367" s="307">
        <v>0</v>
      </c>
      <c r="BV367" s="297"/>
      <c r="BW367" s="297"/>
      <c r="BX367" s="297"/>
      <c r="BY367" s="297"/>
      <c r="BZ367" s="297"/>
      <c r="CA367" s="297"/>
      <c r="CB367" s="298"/>
      <c r="CC367" s="307">
        <v>1</v>
      </c>
      <c r="CD367" s="297"/>
      <c r="CE367" s="297"/>
      <c r="CF367" s="297"/>
      <c r="CG367" s="297"/>
      <c r="CH367" s="297"/>
      <c r="CI367" s="297"/>
      <c r="CJ367" s="297"/>
      <c r="CK367" s="298"/>
      <c r="CL367" s="307">
        <v>1</v>
      </c>
      <c r="CM367" s="297"/>
      <c r="CN367" s="297"/>
      <c r="CO367" s="297"/>
      <c r="CP367" s="297"/>
      <c r="CQ367" s="297"/>
      <c r="CR367" s="297"/>
      <c r="CS367" s="297"/>
      <c r="CT367" s="297"/>
      <c r="CU367" s="297"/>
      <c r="CV367" s="297"/>
      <c r="CW367" s="297"/>
      <c r="CX367" s="298"/>
      <c r="CY367" s="309" t="s">
        <v>6</v>
      </c>
      <c r="CZ367" s="290"/>
      <c r="DA367" s="310" t="s">
        <v>53</v>
      </c>
      <c r="DB367" s="293"/>
      <c r="DC367" s="293"/>
      <c r="DD367" s="294"/>
      <c r="DE367" s="307">
        <v>525000</v>
      </c>
      <c r="DF367" s="293"/>
      <c r="DG367" s="293"/>
      <c r="DH367" s="293"/>
      <c r="DI367" s="293"/>
      <c r="DJ367" s="293"/>
      <c r="DK367" s="293"/>
      <c r="DL367" s="293"/>
      <c r="DM367" s="293"/>
      <c r="DN367" s="293"/>
      <c r="DO367" s="293"/>
      <c r="DP367" s="293"/>
      <c r="DQ367" s="294"/>
      <c r="DR367" s="307">
        <v>1750000</v>
      </c>
      <c r="DS367" s="293"/>
      <c r="DT367" s="293"/>
      <c r="DU367" s="293"/>
      <c r="DV367" s="293"/>
      <c r="DW367" s="293"/>
      <c r="DX367" s="293"/>
      <c r="DY367" s="293"/>
      <c r="DZ367" s="293"/>
      <c r="EA367" s="293"/>
      <c r="EB367" s="294"/>
      <c r="EC367" s="307">
        <v>6440000</v>
      </c>
      <c r="ED367" s="293"/>
      <c r="EE367" s="293"/>
      <c r="EF367" s="293"/>
      <c r="EG367" s="293"/>
      <c r="EH367" s="293"/>
      <c r="EI367" s="293"/>
      <c r="EJ367" s="294"/>
      <c r="EK367" s="307">
        <v>6090000</v>
      </c>
      <c r="EL367" s="293"/>
      <c r="EM367" s="293"/>
      <c r="EN367" s="293"/>
      <c r="EO367" s="294"/>
      <c r="EP367" s="307">
        <v>2695000</v>
      </c>
      <c r="EQ367" s="293"/>
      <c r="ER367" s="293"/>
      <c r="ES367" s="293"/>
      <c r="ET367" s="293"/>
      <c r="EU367" s="293"/>
      <c r="EV367" s="294"/>
      <c r="EW367" s="307">
        <v>17500000</v>
      </c>
      <c r="EX367" s="293"/>
      <c r="EY367" s="294"/>
    </row>
    <row r="368" spans="1:155" x14ac:dyDescent="0.2">
      <c r="A368" s="302"/>
      <c r="B368" s="290"/>
      <c r="C368" s="290"/>
      <c r="D368" s="290"/>
      <c r="E368" s="290"/>
      <c r="F368" s="290"/>
      <c r="G368" s="290"/>
      <c r="H368" s="290"/>
      <c r="I368" s="290"/>
      <c r="J368" s="290"/>
      <c r="K368" s="290"/>
      <c r="L368" s="290"/>
      <c r="M368" s="290"/>
      <c r="N368" s="290"/>
      <c r="O368" s="290"/>
      <c r="P368" s="290"/>
      <c r="Q368" s="290"/>
      <c r="R368" s="290"/>
      <c r="S368" s="290"/>
      <c r="T368" s="290"/>
      <c r="U368" s="290"/>
      <c r="V368" s="290"/>
      <c r="W368" s="290"/>
      <c r="X368" s="303"/>
      <c r="Y368" s="302"/>
      <c r="Z368" s="290"/>
      <c r="AA368" s="290"/>
      <c r="AB368" s="290"/>
      <c r="AC368" s="290"/>
      <c r="AD368" s="290"/>
      <c r="AE368" s="290"/>
      <c r="AF368" s="290"/>
      <c r="AG368" s="290"/>
      <c r="AH368" s="290"/>
      <c r="AI368" s="290"/>
      <c r="AJ368" s="290"/>
      <c r="AK368" s="303"/>
      <c r="AL368" s="308" t="s">
        <v>54</v>
      </c>
      <c r="AM368" s="297"/>
      <c r="AN368" s="297"/>
      <c r="AO368" s="297"/>
      <c r="AP368" s="297"/>
      <c r="AQ368" s="297"/>
      <c r="AR368" s="298"/>
      <c r="AS368" s="296">
        <v>0</v>
      </c>
      <c r="AT368" s="297"/>
      <c r="AU368" s="297"/>
      <c r="AV368" s="297"/>
      <c r="AW368" s="297"/>
      <c r="AX368" s="298"/>
      <c r="AY368" s="296">
        <v>0</v>
      </c>
      <c r="AZ368" s="297"/>
      <c r="BA368" s="297"/>
      <c r="BB368" s="297"/>
      <c r="BC368" s="297"/>
      <c r="BD368" s="297"/>
      <c r="BE368" s="297"/>
      <c r="BF368" s="297"/>
      <c r="BG368" s="297"/>
      <c r="BH368" s="297"/>
      <c r="BI368" s="297"/>
      <c r="BJ368" s="297"/>
      <c r="BK368" s="298"/>
      <c r="BL368" s="296">
        <v>0</v>
      </c>
      <c r="BM368" s="297"/>
      <c r="BN368" s="297"/>
      <c r="BO368" s="297"/>
      <c r="BP368" s="297"/>
      <c r="BQ368" s="297"/>
      <c r="BR368" s="297"/>
      <c r="BS368" s="297"/>
      <c r="BT368" s="298"/>
      <c r="BU368" s="296">
        <v>0</v>
      </c>
      <c r="BV368" s="297"/>
      <c r="BW368" s="297"/>
      <c r="BX368" s="297"/>
      <c r="BY368" s="297"/>
      <c r="BZ368" s="297"/>
      <c r="CA368" s="297"/>
      <c r="CB368" s="298"/>
      <c r="CC368" s="296">
        <v>1</v>
      </c>
      <c r="CD368" s="297"/>
      <c r="CE368" s="297"/>
      <c r="CF368" s="297"/>
      <c r="CG368" s="297"/>
      <c r="CH368" s="297"/>
      <c r="CI368" s="297"/>
      <c r="CJ368" s="297"/>
      <c r="CK368" s="298"/>
      <c r="CL368" s="296">
        <v>1</v>
      </c>
      <c r="CM368" s="297"/>
      <c r="CN368" s="297"/>
      <c r="CO368" s="297"/>
      <c r="CP368" s="297"/>
      <c r="CQ368" s="297"/>
      <c r="CR368" s="297"/>
      <c r="CS368" s="297"/>
      <c r="CT368" s="297"/>
      <c r="CU368" s="297"/>
      <c r="CV368" s="297"/>
      <c r="CW368" s="297"/>
      <c r="CX368" s="298"/>
      <c r="CY368" s="290"/>
      <c r="CZ368" s="290"/>
      <c r="DA368" s="308" t="s">
        <v>54</v>
      </c>
      <c r="DB368" s="293"/>
      <c r="DC368" s="293"/>
      <c r="DD368" s="294"/>
      <c r="DE368" s="296">
        <v>525000</v>
      </c>
      <c r="DF368" s="293"/>
      <c r="DG368" s="293"/>
      <c r="DH368" s="293"/>
      <c r="DI368" s="293"/>
      <c r="DJ368" s="293"/>
      <c r="DK368" s="293"/>
      <c r="DL368" s="293"/>
      <c r="DM368" s="293"/>
      <c r="DN368" s="293"/>
      <c r="DO368" s="293"/>
      <c r="DP368" s="293"/>
      <c r="DQ368" s="294"/>
      <c r="DR368" s="296">
        <v>1750000</v>
      </c>
      <c r="DS368" s="293"/>
      <c r="DT368" s="293"/>
      <c r="DU368" s="293"/>
      <c r="DV368" s="293"/>
      <c r="DW368" s="293"/>
      <c r="DX368" s="293"/>
      <c r="DY368" s="293"/>
      <c r="DZ368" s="293"/>
      <c r="EA368" s="293"/>
      <c r="EB368" s="294"/>
      <c r="EC368" s="296">
        <v>6440000</v>
      </c>
      <c r="ED368" s="293"/>
      <c r="EE368" s="293"/>
      <c r="EF368" s="293"/>
      <c r="EG368" s="293"/>
      <c r="EH368" s="293"/>
      <c r="EI368" s="293"/>
      <c r="EJ368" s="294"/>
      <c r="EK368" s="296">
        <v>6090000</v>
      </c>
      <c r="EL368" s="293"/>
      <c r="EM368" s="293"/>
      <c r="EN368" s="293"/>
      <c r="EO368" s="294"/>
      <c r="EP368" s="296">
        <v>2695000</v>
      </c>
      <c r="EQ368" s="293"/>
      <c r="ER368" s="293"/>
      <c r="ES368" s="293"/>
      <c r="ET368" s="293"/>
      <c r="EU368" s="293"/>
      <c r="EV368" s="294"/>
      <c r="EW368" s="296">
        <v>17500000</v>
      </c>
      <c r="EX368" s="293"/>
      <c r="EY368" s="294"/>
    </row>
    <row r="369" spans="1:155" x14ac:dyDescent="0.2">
      <c r="A369" s="304"/>
      <c r="B369" s="305"/>
      <c r="C369" s="305"/>
      <c r="D369" s="305"/>
      <c r="E369" s="305"/>
      <c r="F369" s="305"/>
      <c r="G369" s="305"/>
      <c r="H369" s="305"/>
      <c r="I369" s="305"/>
      <c r="J369" s="305"/>
      <c r="K369" s="305"/>
      <c r="L369" s="305"/>
      <c r="M369" s="305"/>
      <c r="N369" s="305"/>
      <c r="O369" s="305"/>
      <c r="P369" s="305"/>
      <c r="Q369" s="305"/>
      <c r="R369" s="305"/>
      <c r="S369" s="305"/>
      <c r="T369" s="305"/>
      <c r="U369" s="305"/>
      <c r="V369" s="305"/>
      <c r="W369" s="305"/>
      <c r="X369" s="306"/>
      <c r="Y369" s="304"/>
      <c r="Z369" s="305"/>
      <c r="AA369" s="305"/>
      <c r="AB369" s="305"/>
      <c r="AC369" s="305"/>
      <c r="AD369" s="305"/>
      <c r="AE369" s="305"/>
      <c r="AF369" s="305"/>
      <c r="AG369" s="305"/>
      <c r="AH369" s="305"/>
      <c r="AI369" s="305"/>
      <c r="AJ369" s="305"/>
      <c r="AK369" s="306"/>
      <c r="AL369" s="292" t="s">
        <v>55</v>
      </c>
      <c r="AM369" s="297"/>
      <c r="AN369" s="297"/>
      <c r="AO369" s="297"/>
      <c r="AP369" s="297"/>
      <c r="AQ369" s="297"/>
      <c r="AR369" s="298"/>
      <c r="AS369" s="295">
        <v>0</v>
      </c>
      <c r="AT369" s="297"/>
      <c r="AU369" s="297"/>
      <c r="AV369" s="297"/>
      <c r="AW369" s="297"/>
      <c r="AX369" s="298"/>
      <c r="AY369" s="295"/>
      <c r="AZ369" s="297"/>
      <c r="BA369" s="297"/>
      <c r="BB369" s="297"/>
      <c r="BC369" s="297"/>
      <c r="BD369" s="297"/>
      <c r="BE369" s="297"/>
      <c r="BF369" s="297"/>
      <c r="BG369" s="297"/>
      <c r="BH369" s="297"/>
      <c r="BI369" s="297"/>
      <c r="BJ369" s="297"/>
      <c r="BK369" s="298"/>
      <c r="BL369" s="295"/>
      <c r="BM369" s="297"/>
      <c r="BN369" s="297"/>
      <c r="BO369" s="297"/>
      <c r="BP369" s="297"/>
      <c r="BQ369" s="297"/>
      <c r="BR369" s="297"/>
      <c r="BS369" s="297"/>
      <c r="BT369" s="298"/>
      <c r="BU369" s="295"/>
      <c r="BV369" s="297"/>
      <c r="BW369" s="297"/>
      <c r="BX369" s="297"/>
      <c r="BY369" s="297"/>
      <c r="BZ369" s="297"/>
      <c r="CA369" s="297"/>
      <c r="CB369" s="298"/>
      <c r="CC369" s="295"/>
      <c r="CD369" s="297"/>
      <c r="CE369" s="297"/>
      <c r="CF369" s="297"/>
      <c r="CG369" s="297"/>
      <c r="CH369" s="297"/>
      <c r="CI369" s="297"/>
      <c r="CJ369" s="297"/>
      <c r="CK369" s="298"/>
      <c r="CL369" s="295">
        <v>0</v>
      </c>
      <c r="CM369" s="297"/>
      <c r="CN369" s="297"/>
      <c r="CO369" s="297"/>
      <c r="CP369" s="297"/>
      <c r="CQ369" s="297"/>
      <c r="CR369" s="297"/>
      <c r="CS369" s="297"/>
      <c r="CT369" s="297"/>
      <c r="CU369" s="297"/>
      <c r="CV369" s="297"/>
      <c r="CW369" s="297"/>
      <c r="CX369" s="298"/>
      <c r="CY369" s="290"/>
      <c r="CZ369" s="290"/>
      <c r="DA369" s="292" t="s">
        <v>55</v>
      </c>
      <c r="DB369" s="293"/>
      <c r="DC369" s="293"/>
      <c r="DD369" s="294"/>
      <c r="DE369" s="295">
        <v>0</v>
      </c>
      <c r="DF369" s="293"/>
      <c r="DG369" s="293"/>
      <c r="DH369" s="293"/>
      <c r="DI369" s="293"/>
      <c r="DJ369" s="293"/>
      <c r="DK369" s="293"/>
      <c r="DL369" s="293"/>
      <c r="DM369" s="293"/>
      <c r="DN369" s="293"/>
      <c r="DO369" s="293"/>
      <c r="DP369" s="293"/>
      <c r="DQ369" s="294"/>
      <c r="DR369" s="295"/>
      <c r="DS369" s="293"/>
      <c r="DT369" s="293"/>
      <c r="DU369" s="293"/>
      <c r="DV369" s="293"/>
      <c r="DW369" s="293"/>
      <c r="DX369" s="293"/>
      <c r="DY369" s="293"/>
      <c r="DZ369" s="293"/>
      <c r="EA369" s="293"/>
      <c r="EB369" s="294"/>
      <c r="EC369" s="295"/>
      <c r="ED369" s="293"/>
      <c r="EE369" s="293"/>
      <c r="EF369" s="293"/>
      <c r="EG369" s="293"/>
      <c r="EH369" s="293"/>
      <c r="EI369" s="293"/>
      <c r="EJ369" s="294"/>
      <c r="EK369" s="295"/>
      <c r="EL369" s="293"/>
      <c r="EM369" s="293"/>
      <c r="EN369" s="293"/>
      <c r="EO369" s="294"/>
      <c r="EP369" s="295"/>
      <c r="EQ369" s="293"/>
      <c r="ER369" s="293"/>
      <c r="ES369" s="293"/>
      <c r="ET369" s="293"/>
      <c r="EU369" s="293"/>
      <c r="EV369" s="294"/>
      <c r="EW369" s="295">
        <v>0</v>
      </c>
      <c r="EX369" s="293"/>
      <c r="EY369" s="294"/>
    </row>
    <row r="370" spans="1:155" x14ac:dyDescent="0.2">
      <c r="A370" s="299" t="s">
        <v>188</v>
      </c>
      <c r="B370" s="300"/>
      <c r="C370" s="300"/>
      <c r="D370" s="300"/>
      <c r="E370" s="300"/>
      <c r="F370" s="300"/>
      <c r="G370" s="300"/>
      <c r="H370" s="300"/>
      <c r="I370" s="300"/>
      <c r="J370" s="300"/>
      <c r="K370" s="300"/>
      <c r="L370" s="300"/>
      <c r="M370" s="300"/>
      <c r="N370" s="300"/>
      <c r="O370" s="300"/>
      <c r="P370" s="300"/>
      <c r="Q370" s="300"/>
      <c r="R370" s="300"/>
      <c r="S370" s="300"/>
      <c r="T370" s="300"/>
      <c r="U370" s="300"/>
      <c r="V370" s="300"/>
      <c r="W370" s="300"/>
      <c r="X370" s="301"/>
      <c r="Y370" s="299" t="s">
        <v>88</v>
      </c>
      <c r="Z370" s="300"/>
      <c r="AA370" s="300"/>
      <c r="AB370" s="300"/>
      <c r="AC370" s="300"/>
      <c r="AD370" s="300"/>
      <c r="AE370" s="300"/>
      <c r="AF370" s="300"/>
      <c r="AG370" s="300"/>
      <c r="AH370" s="300"/>
      <c r="AI370" s="300"/>
      <c r="AJ370" s="300"/>
      <c r="AK370" s="301"/>
      <c r="AL370" s="310" t="s">
        <v>53</v>
      </c>
      <c r="AM370" s="297"/>
      <c r="AN370" s="297"/>
      <c r="AO370" s="297"/>
      <c r="AP370" s="297"/>
      <c r="AQ370" s="297"/>
      <c r="AR370" s="298"/>
      <c r="AS370" s="307">
        <v>0</v>
      </c>
      <c r="AT370" s="297"/>
      <c r="AU370" s="297"/>
      <c r="AV370" s="297"/>
      <c r="AW370" s="297"/>
      <c r="AX370" s="298"/>
      <c r="AY370" s="307">
        <v>0</v>
      </c>
      <c r="AZ370" s="297"/>
      <c r="BA370" s="297"/>
      <c r="BB370" s="297"/>
      <c r="BC370" s="297"/>
      <c r="BD370" s="297"/>
      <c r="BE370" s="297"/>
      <c r="BF370" s="297"/>
      <c r="BG370" s="297"/>
      <c r="BH370" s="297"/>
      <c r="BI370" s="297"/>
      <c r="BJ370" s="297"/>
      <c r="BK370" s="298"/>
      <c r="BL370" s="307">
        <v>1</v>
      </c>
      <c r="BM370" s="297"/>
      <c r="BN370" s="297"/>
      <c r="BO370" s="297"/>
      <c r="BP370" s="297"/>
      <c r="BQ370" s="297"/>
      <c r="BR370" s="297"/>
      <c r="BS370" s="297"/>
      <c r="BT370" s="298"/>
      <c r="BU370" s="307">
        <v>0</v>
      </c>
      <c r="BV370" s="297"/>
      <c r="BW370" s="297"/>
      <c r="BX370" s="297"/>
      <c r="BY370" s="297"/>
      <c r="BZ370" s="297"/>
      <c r="CA370" s="297"/>
      <c r="CB370" s="298"/>
      <c r="CC370" s="307">
        <v>0</v>
      </c>
      <c r="CD370" s="297"/>
      <c r="CE370" s="297"/>
      <c r="CF370" s="297"/>
      <c r="CG370" s="297"/>
      <c r="CH370" s="297"/>
      <c r="CI370" s="297"/>
      <c r="CJ370" s="297"/>
      <c r="CK370" s="298"/>
      <c r="CL370" s="307">
        <v>1</v>
      </c>
      <c r="CM370" s="297"/>
      <c r="CN370" s="297"/>
      <c r="CO370" s="297"/>
      <c r="CP370" s="297"/>
      <c r="CQ370" s="297"/>
      <c r="CR370" s="297"/>
      <c r="CS370" s="297"/>
      <c r="CT370" s="297"/>
      <c r="CU370" s="297"/>
      <c r="CV370" s="297"/>
      <c r="CW370" s="297"/>
      <c r="CX370" s="298"/>
      <c r="CY370" s="309" t="s">
        <v>6</v>
      </c>
      <c r="CZ370" s="290"/>
      <c r="DA370" s="310" t="s">
        <v>53</v>
      </c>
      <c r="DB370" s="293"/>
      <c r="DC370" s="293"/>
      <c r="DD370" s="294"/>
      <c r="DE370" s="307">
        <v>0</v>
      </c>
      <c r="DF370" s="293"/>
      <c r="DG370" s="293"/>
      <c r="DH370" s="293"/>
      <c r="DI370" s="293"/>
      <c r="DJ370" s="293"/>
      <c r="DK370" s="293"/>
      <c r="DL370" s="293"/>
      <c r="DM370" s="293"/>
      <c r="DN370" s="293"/>
      <c r="DO370" s="293"/>
      <c r="DP370" s="293"/>
      <c r="DQ370" s="294"/>
      <c r="DR370" s="307">
        <v>0</v>
      </c>
      <c r="DS370" s="293"/>
      <c r="DT370" s="293"/>
      <c r="DU370" s="293"/>
      <c r="DV370" s="293"/>
      <c r="DW370" s="293"/>
      <c r="DX370" s="293"/>
      <c r="DY370" s="293"/>
      <c r="DZ370" s="293"/>
      <c r="EA370" s="293"/>
      <c r="EB370" s="294"/>
      <c r="EC370" s="307">
        <v>862500</v>
      </c>
      <c r="ED370" s="293"/>
      <c r="EE370" s="293"/>
      <c r="EF370" s="293"/>
      <c r="EG370" s="293"/>
      <c r="EH370" s="293"/>
      <c r="EI370" s="293"/>
      <c r="EJ370" s="294"/>
      <c r="EK370" s="307">
        <v>1425000</v>
      </c>
      <c r="EL370" s="293"/>
      <c r="EM370" s="293"/>
      <c r="EN370" s="293"/>
      <c r="EO370" s="294"/>
      <c r="EP370" s="307">
        <v>712500</v>
      </c>
      <c r="EQ370" s="293"/>
      <c r="ER370" s="293"/>
      <c r="ES370" s="293"/>
      <c r="ET370" s="293"/>
      <c r="EU370" s="293"/>
      <c r="EV370" s="294"/>
      <c r="EW370" s="307">
        <v>3000000</v>
      </c>
      <c r="EX370" s="293"/>
      <c r="EY370" s="294"/>
    </row>
    <row r="371" spans="1:155" x14ac:dyDescent="0.2">
      <c r="A371" s="302"/>
      <c r="B371" s="290"/>
      <c r="C371" s="290"/>
      <c r="D371" s="290"/>
      <c r="E371" s="290"/>
      <c r="F371" s="290"/>
      <c r="G371" s="290"/>
      <c r="H371" s="290"/>
      <c r="I371" s="290"/>
      <c r="J371" s="290"/>
      <c r="K371" s="290"/>
      <c r="L371" s="290"/>
      <c r="M371" s="290"/>
      <c r="N371" s="290"/>
      <c r="O371" s="290"/>
      <c r="P371" s="290"/>
      <c r="Q371" s="290"/>
      <c r="R371" s="290"/>
      <c r="S371" s="290"/>
      <c r="T371" s="290"/>
      <c r="U371" s="290"/>
      <c r="V371" s="290"/>
      <c r="W371" s="290"/>
      <c r="X371" s="303"/>
      <c r="Y371" s="302"/>
      <c r="Z371" s="290"/>
      <c r="AA371" s="290"/>
      <c r="AB371" s="290"/>
      <c r="AC371" s="290"/>
      <c r="AD371" s="290"/>
      <c r="AE371" s="290"/>
      <c r="AF371" s="290"/>
      <c r="AG371" s="290"/>
      <c r="AH371" s="290"/>
      <c r="AI371" s="290"/>
      <c r="AJ371" s="290"/>
      <c r="AK371" s="303"/>
      <c r="AL371" s="308" t="s">
        <v>54</v>
      </c>
      <c r="AM371" s="297"/>
      <c r="AN371" s="297"/>
      <c r="AO371" s="297"/>
      <c r="AP371" s="297"/>
      <c r="AQ371" s="297"/>
      <c r="AR371" s="298"/>
      <c r="AS371" s="296">
        <v>0</v>
      </c>
      <c r="AT371" s="297"/>
      <c r="AU371" s="297"/>
      <c r="AV371" s="297"/>
      <c r="AW371" s="297"/>
      <c r="AX371" s="298"/>
      <c r="AY371" s="296">
        <v>0</v>
      </c>
      <c r="AZ371" s="297"/>
      <c r="BA371" s="297"/>
      <c r="BB371" s="297"/>
      <c r="BC371" s="297"/>
      <c r="BD371" s="297"/>
      <c r="BE371" s="297"/>
      <c r="BF371" s="297"/>
      <c r="BG371" s="297"/>
      <c r="BH371" s="297"/>
      <c r="BI371" s="297"/>
      <c r="BJ371" s="297"/>
      <c r="BK371" s="298"/>
      <c r="BL371" s="296">
        <v>1</v>
      </c>
      <c r="BM371" s="297"/>
      <c r="BN371" s="297"/>
      <c r="BO371" s="297"/>
      <c r="BP371" s="297"/>
      <c r="BQ371" s="297"/>
      <c r="BR371" s="297"/>
      <c r="BS371" s="297"/>
      <c r="BT371" s="298"/>
      <c r="BU371" s="296">
        <v>0</v>
      </c>
      <c r="BV371" s="297"/>
      <c r="BW371" s="297"/>
      <c r="BX371" s="297"/>
      <c r="BY371" s="297"/>
      <c r="BZ371" s="297"/>
      <c r="CA371" s="297"/>
      <c r="CB371" s="298"/>
      <c r="CC371" s="296">
        <v>0</v>
      </c>
      <c r="CD371" s="297"/>
      <c r="CE371" s="297"/>
      <c r="CF371" s="297"/>
      <c r="CG371" s="297"/>
      <c r="CH371" s="297"/>
      <c r="CI371" s="297"/>
      <c r="CJ371" s="297"/>
      <c r="CK371" s="298"/>
      <c r="CL371" s="296">
        <v>1</v>
      </c>
      <c r="CM371" s="297"/>
      <c r="CN371" s="297"/>
      <c r="CO371" s="297"/>
      <c r="CP371" s="297"/>
      <c r="CQ371" s="297"/>
      <c r="CR371" s="297"/>
      <c r="CS371" s="297"/>
      <c r="CT371" s="297"/>
      <c r="CU371" s="297"/>
      <c r="CV371" s="297"/>
      <c r="CW371" s="297"/>
      <c r="CX371" s="298"/>
      <c r="CY371" s="290"/>
      <c r="CZ371" s="290"/>
      <c r="DA371" s="308" t="s">
        <v>54</v>
      </c>
      <c r="DB371" s="293"/>
      <c r="DC371" s="293"/>
      <c r="DD371" s="294"/>
      <c r="DE371" s="296">
        <v>0</v>
      </c>
      <c r="DF371" s="293"/>
      <c r="DG371" s="293"/>
      <c r="DH371" s="293"/>
      <c r="DI371" s="293"/>
      <c r="DJ371" s="293"/>
      <c r="DK371" s="293"/>
      <c r="DL371" s="293"/>
      <c r="DM371" s="293"/>
      <c r="DN371" s="293"/>
      <c r="DO371" s="293"/>
      <c r="DP371" s="293"/>
      <c r="DQ371" s="294"/>
      <c r="DR371" s="296">
        <v>0</v>
      </c>
      <c r="DS371" s="293"/>
      <c r="DT371" s="293"/>
      <c r="DU371" s="293"/>
      <c r="DV371" s="293"/>
      <c r="DW371" s="293"/>
      <c r="DX371" s="293"/>
      <c r="DY371" s="293"/>
      <c r="DZ371" s="293"/>
      <c r="EA371" s="293"/>
      <c r="EB371" s="294"/>
      <c r="EC371" s="296">
        <v>862500</v>
      </c>
      <c r="ED371" s="293"/>
      <c r="EE371" s="293"/>
      <c r="EF371" s="293"/>
      <c r="EG371" s="293"/>
      <c r="EH371" s="293"/>
      <c r="EI371" s="293"/>
      <c r="EJ371" s="294"/>
      <c r="EK371" s="296">
        <v>1425000</v>
      </c>
      <c r="EL371" s="293"/>
      <c r="EM371" s="293"/>
      <c r="EN371" s="293"/>
      <c r="EO371" s="294"/>
      <c r="EP371" s="296">
        <v>712500</v>
      </c>
      <c r="EQ371" s="293"/>
      <c r="ER371" s="293"/>
      <c r="ES371" s="293"/>
      <c r="ET371" s="293"/>
      <c r="EU371" s="293"/>
      <c r="EV371" s="294"/>
      <c r="EW371" s="296">
        <v>3000000</v>
      </c>
      <c r="EX371" s="293"/>
      <c r="EY371" s="294"/>
    </row>
    <row r="372" spans="1:155" x14ac:dyDescent="0.2">
      <c r="A372" s="304"/>
      <c r="B372" s="305"/>
      <c r="C372" s="305"/>
      <c r="D372" s="305"/>
      <c r="E372" s="305"/>
      <c r="F372" s="305"/>
      <c r="G372" s="305"/>
      <c r="H372" s="305"/>
      <c r="I372" s="305"/>
      <c r="J372" s="305"/>
      <c r="K372" s="305"/>
      <c r="L372" s="305"/>
      <c r="M372" s="305"/>
      <c r="N372" s="305"/>
      <c r="O372" s="305"/>
      <c r="P372" s="305"/>
      <c r="Q372" s="305"/>
      <c r="R372" s="305"/>
      <c r="S372" s="305"/>
      <c r="T372" s="305"/>
      <c r="U372" s="305"/>
      <c r="V372" s="305"/>
      <c r="W372" s="305"/>
      <c r="X372" s="306"/>
      <c r="Y372" s="304"/>
      <c r="Z372" s="305"/>
      <c r="AA372" s="305"/>
      <c r="AB372" s="305"/>
      <c r="AC372" s="305"/>
      <c r="AD372" s="305"/>
      <c r="AE372" s="305"/>
      <c r="AF372" s="305"/>
      <c r="AG372" s="305"/>
      <c r="AH372" s="305"/>
      <c r="AI372" s="305"/>
      <c r="AJ372" s="305"/>
      <c r="AK372" s="306"/>
      <c r="AL372" s="292" t="s">
        <v>55</v>
      </c>
      <c r="AM372" s="297"/>
      <c r="AN372" s="297"/>
      <c r="AO372" s="297"/>
      <c r="AP372" s="297"/>
      <c r="AQ372" s="297"/>
      <c r="AR372" s="298"/>
      <c r="AS372" s="295">
        <v>0</v>
      </c>
      <c r="AT372" s="297"/>
      <c r="AU372" s="297"/>
      <c r="AV372" s="297"/>
      <c r="AW372" s="297"/>
      <c r="AX372" s="298"/>
      <c r="AY372" s="295"/>
      <c r="AZ372" s="297"/>
      <c r="BA372" s="297"/>
      <c r="BB372" s="297"/>
      <c r="BC372" s="297"/>
      <c r="BD372" s="297"/>
      <c r="BE372" s="297"/>
      <c r="BF372" s="297"/>
      <c r="BG372" s="297"/>
      <c r="BH372" s="297"/>
      <c r="BI372" s="297"/>
      <c r="BJ372" s="297"/>
      <c r="BK372" s="298"/>
      <c r="BL372" s="295"/>
      <c r="BM372" s="297"/>
      <c r="BN372" s="297"/>
      <c r="BO372" s="297"/>
      <c r="BP372" s="297"/>
      <c r="BQ372" s="297"/>
      <c r="BR372" s="297"/>
      <c r="BS372" s="297"/>
      <c r="BT372" s="298"/>
      <c r="BU372" s="295"/>
      <c r="BV372" s="297"/>
      <c r="BW372" s="297"/>
      <c r="BX372" s="297"/>
      <c r="BY372" s="297"/>
      <c r="BZ372" s="297"/>
      <c r="CA372" s="297"/>
      <c r="CB372" s="298"/>
      <c r="CC372" s="295"/>
      <c r="CD372" s="297"/>
      <c r="CE372" s="297"/>
      <c r="CF372" s="297"/>
      <c r="CG372" s="297"/>
      <c r="CH372" s="297"/>
      <c r="CI372" s="297"/>
      <c r="CJ372" s="297"/>
      <c r="CK372" s="298"/>
      <c r="CL372" s="295">
        <v>0</v>
      </c>
      <c r="CM372" s="297"/>
      <c r="CN372" s="297"/>
      <c r="CO372" s="297"/>
      <c r="CP372" s="297"/>
      <c r="CQ372" s="297"/>
      <c r="CR372" s="297"/>
      <c r="CS372" s="297"/>
      <c r="CT372" s="297"/>
      <c r="CU372" s="297"/>
      <c r="CV372" s="297"/>
      <c r="CW372" s="297"/>
      <c r="CX372" s="298"/>
      <c r="CY372" s="290"/>
      <c r="CZ372" s="290"/>
      <c r="DA372" s="292" t="s">
        <v>55</v>
      </c>
      <c r="DB372" s="293"/>
      <c r="DC372" s="293"/>
      <c r="DD372" s="294"/>
      <c r="DE372" s="295">
        <v>0</v>
      </c>
      <c r="DF372" s="293"/>
      <c r="DG372" s="293"/>
      <c r="DH372" s="293"/>
      <c r="DI372" s="293"/>
      <c r="DJ372" s="293"/>
      <c r="DK372" s="293"/>
      <c r="DL372" s="293"/>
      <c r="DM372" s="293"/>
      <c r="DN372" s="293"/>
      <c r="DO372" s="293"/>
      <c r="DP372" s="293"/>
      <c r="DQ372" s="294"/>
      <c r="DR372" s="295"/>
      <c r="DS372" s="293"/>
      <c r="DT372" s="293"/>
      <c r="DU372" s="293"/>
      <c r="DV372" s="293"/>
      <c r="DW372" s="293"/>
      <c r="DX372" s="293"/>
      <c r="DY372" s="293"/>
      <c r="DZ372" s="293"/>
      <c r="EA372" s="293"/>
      <c r="EB372" s="294"/>
      <c r="EC372" s="295"/>
      <c r="ED372" s="293"/>
      <c r="EE372" s="293"/>
      <c r="EF372" s="293"/>
      <c r="EG372" s="293"/>
      <c r="EH372" s="293"/>
      <c r="EI372" s="293"/>
      <c r="EJ372" s="294"/>
      <c r="EK372" s="295"/>
      <c r="EL372" s="293"/>
      <c r="EM372" s="293"/>
      <c r="EN372" s="293"/>
      <c r="EO372" s="294"/>
      <c r="EP372" s="295"/>
      <c r="EQ372" s="293"/>
      <c r="ER372" s="293"/>
      <c r="ES372" s="293"/>
      <c r="ET372" s="293"/>
      <c r="EU372" s="293"/>
      <c r="EV372" s="294"/>
      <c r="EW372" s="295">
        <v>0</v>
      </c>
      <c r="EX372" s="293"/>
      <c r="EY372" s="294"/>
    </row>
    <row r="373" spans="1:155" x14ac:dyDescent="0.2">
      <c r="A373" s="299" t="s">
        <v>189</v>
      </c>
      <c r="B373" s="300"/>
      <c r="C373" s="300"/>
      <c r="D373" s="300"/>
      <c r="E373" s="300"/>
      <c r="F373" s="300"/>
      <c r="G373" s="300"/>
      <c r="H373" s="300"/>
      <c r="I373" s="300"/>
      <c r="J373" s="300"/>
      <c r="K373" s="300"/>
      <c r="L373" s="300"/>
      <c r="M373" s="300"/>
      <c r="N373" s="300"/>
      <c r="O373" s="300"/>
      <c r="P373" s="300"/>
      <c r="Q373" s="300"/>
      <c r="R373" s="300"/>
      <c r="S373" s="300"/>
      <c r="T373" s="300"/>
      <c r="U373" s="300"/>
      <c r="V373" s="300"/>
      <c r="W373" s="300"/>
      <c r="X373" s="301"/>
      <c r="Y373" s="299" t="s">
        <v>88</v>
      </c>
      <c r="Z373" s="300"/>
      <c r="AA373" s="300"/>
      <c r="AB373" s="300"/>
      <c r="AC373" s="300"/>
      <c r="AD373" s="300"/>
      <c r="AE373" s="300"/>
      <c r="AF373" s="300"/>
      <c r="AG373" s="300"/>
      <c r="AH373" s="300"/>
      <c r="AI373" s="300"/>
      <c r="AJ373" s="300"/>
      <c r="AK373" s="301"/>
      <c r="AL373" s="310" t="s">
        <v>53</v>
      </c>
      <c r="AM373" s="297"/>
      <c r="AN373" s="297"/>
      <c r="AO373" s="297"/>
      <c r="AP373" s="297"/>
      <c r="AQ373" s="297"/>
      <c r="AR373" s="298"/>
      <c r="AS373" s="307">
        <v>0</v>
      </c>
      <c r="AT373" s="297"/>
      <c r="AU373" s="297"/>
      <c r="AV373" s="297"/>
      <c r="AW373" s="297"/>
      <c r="AX373" s="298"/>
      <c r="AY373" s="307">
        <v>0</v>
      </c>
      <c r="AZ373" s="297"/>
      <c r="BA373" s="297"/>
      <c r="BB373" s="297"/>
      <c r="BC373" s="297"/>
      <c r="BD373" s="297"/>
      <c r="BE373" s="297"/>
      <c r="BF373" s="297"/>
      <c r="BG373" s="297"/>
      <c r="BH373" s="297"/>
      <c r="BI373" s="297"/>
      <c r="BJ373" s="297"/>
      <c r="BK373" s="298"/>
      <c r="BL373" s="307">
        <v>1</v>
      </c>
      <c r="BM373" s="297"/>
      <c r="BN373" s="297"/>
      <c r="BO373" s="297"/>
      <c r="BP373" s="297"/>
      <c r="BQ373" s="297"/>
      <c r="BR373" s="297"/>
      <c r="BS373" s="297"/>
      <c r="BT373" s="298"/>
      <c r="BU373" s="307">
        <v>0</v>
      </c>
      <c r="BV373" s="297"/>
      <c r="BW373" s="297"/>
      <c r="BX373" s="297"/>
      <c r="BY373" s="297"/>
      <c r="BZ373" s="297"/>
      <c r="CA373" s="297"/>
      <c r="CB373" s="298"/>
      <c r="CC373" s="307">
        <v>0</v>
      </c>
      <c r="CD373" s="297"/>
      <c r="CE373" s="297"/>
      <c r="CF373" s="297"/>
      <c r="CG373" s="297"/>
      <c r="CH373" s="297"/>
      <c r="CI373" s="297"/>
      <c r="CJ373" s="297"/>
      <c r="CK373" s="298"/>
      <c r="CL373" s="307">
        <v>1</v>
      </c>
      <c r="CM373" s="297"/>
      <c r="CN373" s="297"/>
      <c r="CO373" s="297"/>
      <c r="CP373" s="297"/>
      <c r="CQ373" s="297"/>
      <c r="CR373" s="297"/>
      <c r="CS373" s="297"/>
      <c r="CT373" s="297"/>
      <c r="CU373" s="297"/>
      <c r="CV373" s="297"/>
      <c r="CW373" s="297"/>
      <c r="CX373" s="298"/>
      <c r="CY373" s="309" t="s">
        <v>6</v>
      </c>
      <c r="CZ373" s="290"/>
      <c r="DA373" s="310" t="s">
        <v>53</v>
      </c>
      <c r="DB373" s="293"/>
      <c r="DC373" s="293"/>
      <c r="DD373" s="294"/>
      <c r="DE373" s="307">
        <v>45000</v>
      </c>
      <c r="DF373" s="293"/>
      <c r="DG373" s="293"/>
      <c r="DH373" s="293"/>
      <c r="DI373" s="293"/>
      <c r="DJ373" s="293"/>
      <c r="DK373" s="293"/>
      <c r="DL373" s="293"/>
      <c r="DM373" s="293"/>
      <c r="DN373" s="293"/>
      <c r="DO373" s="293"/>
      <c r="DP373" s="293"/>
      <c r="DQ373" s="294"/>
      <c r="DR373" s="307">
        <v>1545000</v>
      </c>
      <c r="DS373" s="293"/>
      <c r="DT373" s="293"/>
      <c r="DU373" s="293"/>
      <c r="DV373" s="293"/>
      <c r="DW373" s="293"/>
      <c r="DX373" s="293"/>
      <c r="DY373" s="293"/>
      <c r="DZ373" s="293"/>
      <c r="EA373" s="293"/>
      <c r="EB373" s="294"/>
      <c r="EC373" s="307">
        <v>1410000</v>
      </c>
      <c r="ED373" s="293"/>
      <c r="EE373" s="293"/>
      <c r="EF373" s="293"/>
      <c r="EG373" s="293"/>
      <c r="EH373" s="293"/>
      <c r="EI373" s="293"/>
      <c r="EJ373" s="294"/>
      <c r="EK373" s="307">
        <v>0</v>
      </c>
      <c r="EL373" s="293"/>
      <c r="EM373" s="293"/>
      <c r="EN373" s="293"/>
      <c r="EO373" s="294"/>
      <c r="EP373" s="307">
        <v>0</v>
      </c>
      <c r="EQ373" s="293"/>
      <c r="ER373" s="293"/>
      <c r="ES373" s="293"/>
      <c r="ET373" s="293"/>
      <c r="EU373" s="293"/>
      <c r="EV373" s="294"/>
      <c r="EW373" s="307">
        <v>3000000</v>
      </c>
      <c r="EX373" s="293"/>
      <c r="EY373" s="294"/>
    </row>
    <row r="374" spans="1:155" x14ac:dyDescent="0.2">
      <c r="A374" s="302"/>
      <c r="B374" s="290"/>
      <c r="C374" s="290"/>
      <c r="D374" s="290"/>
      <c r="E374" s="290"/>
      <c r="F374" s="290"/>
      <c r="G374" s="290"/>
      <c r="H374" s="290"/>
      <c r="I374" s="290"/>
      <c r="J374" s="290"/>
      <c r="K374" s="290"/>
      <c r="L374" s="290"/>
      <c r="M374" s="290"/>
      <c r="N374" s="290"/>
      <c r="O374" s="290"/>
      <c r="P374" s="290"/>
      <c r="Q374" s="290"/>
      <c r="R374" s="290"/>
      <c r="S374" s="290"/>
      <c r="T374" s="290"/>
      <c r="U374" s="290"/>
      <c r="V374" s="290"/>
      <c r="W374" s="290"/>
      <c r="X374" s="303"/>
      <c r="Y374" s="302"/>
      <c r="Z374" s="290"/>
      <c r="AA374" s="290"/>
      <c r="AB374" s="290"/>
      <c r="AC374" s="290"/>
      <c r="AD374" s="290"/>
      <c r="AE374" s="290"/>
      <c r="AF374" s="290"/>
      <c r="AG374" s="290"/>
      <c r="AH374" s="290"/>
      <c r="AI374" s="290"/>
      <c r="AJ374" s="290"/>
      <c r="AK374" s="303"/>
      <c r="AL374" s="308" t="s">
        <v>54</v>
      </c>
      <c r="AM374" s="297"/>
      <c r="AN374" s="297"/>
      <c r="AO374" s="297"/>
      <c r="AP374" s="297"/>
      <c r="AQ374" s="297"/>
      <c r="AR374" s="298"/>
      <c r="AS374" s="296">
        <v>0</v>
      </c>
      <c r="AT374" s="297"/>
      <c r="AU374" s="297"/>
      <c r="AV374" s="297"/>
      <c r="AW374" s="297"/>
      <c r="AX374" s="298"/>
      <c r="AY374" s="296">
        <v>0</v>
      </c>
      <c r="AZ374" s="297"/>
      <c r="BA374" s="297"/>
      <c r="BB374" s="297"/>
      <c r="BC374" s="297"/>
      <c r="BD374" s="297"/>
      <c r="BE374" s="297"/>
      <c r="BF374" s="297"/>
      <c r="BG374" s="297"/>
      <c r="BH374" s="297"/>
      <c r="BI374" s="297"/>
      <c r="BJ374" s="297"/>
      <c r="BK374" s="298"/>
      <c r="BL374" s="296">
        <v>1</v>
      </c>
      <c r="BM374" s="297"/>
      <c r="BN374" s="297"/>
      <c r="BO374" s="297"/>
      <c r="BP374" s="297"/>
      <c r="BQ374" s="297"/>
      <c r="BR374" s="297"/>
      <c r="BS374" s="297"/>
      <c r="BT374" s="298"/>
      <c r="BU374" s="296">
        <v>0</v>
      </c>
      <c r="BV374" s="297"/>
      <c r="BW374" s="297"/>
      <c r="BX374" s="297"/>
      <c r="BY374" s="297"/>
      <c r="BZ374" s="297"/>
      <c r="CA374" s="297"/>
      <c r="CB374" s="298"/>
      <c r="CC374" s="296">
        <v>0</v>
      </c>
      <c r="CD374" s="297"/>
      <c r="CE374" s="297"/>
      <c r="CF374" s="297"/>
      <c r="CG374" s="297"/>
      <c r="CH374" s="297"/>
      <c r="CI374" s="297"/>
      <c r="CJ374" s="297"/>
      <c r="CK374" s="298"/>
      <c r="CL374" s="296">
        <v>1</v>
      </c>
      <c r="CM374" s="297"/>
      <c r="CN374" s="297"/>
      <c r="CO374" s="297"/>
      <c r="CP374" s="297"/>
      <c r="CQ374" s="297"/>
      <c r="CR374" s="297"/>
      <c r="CS374" s="297"/>
      <c r="CT374" s="297"/>
      <c r="CU374" s="297"/>
      <c r="CV374" s="297"/>
      <c r="CW374" s="297"/>
      <c r="CX374" s="298"/>
      <c r="CY374" s="290"/>
      <c r="CZ374" s="290"/>
      <c r="DA374" s="308" t="s">
        <v>54</v>
      </c>
      <c r="DB374" s="293"/>
      <c r="DC374" s="293"/>
      <c r="DD374" s="294"/>
      <c r="DE374" s="296">
        <v>45000</v>
      </c>
      <c r="DF374" s="293"/>
      <c r="DG374" s="293"/>
      <c r="DH374" s="293"/>
      <c r="DI374" s="293"/>
      <c r="DJ374" s="293"/>
      <c r="DK374" s="293"/>
      <c r="DL374" s="293"/>
      <c r="DM374" s="293"/>
      <c r="DN374" s="293"/>
      <c r="DO374" s="293"/>
      <c r="DP374" s="293"/>
      <c r="DQ374" s="294"/>
      <c r="DR374" s="296">
        <v>1545000</v>
      </c>
      <c r="DS374" s="293"/>
      <c r="DT374" s="293"/>
      <c r="DU374" s="293"/>
      <c r="DV374" s="293"/>
      <c r="DW374" s="293"/>
      <c r="DX374" s="293"/>
      <c r="DY374" s="293"/>
      <c r="DZ374" s="293"/>
      <c r="EA374" s="293"/>
      <c r="EB374" s="294"/>
      <c r="EC374" s="296">
        <v>1410000</v>
      </c>
      <c r="ED374" s="293"/>
      <c r="EE374" s="293"/>
      <c r="EF374" s="293"/>
      <c r="EG374" s="293"/>
      <c r="EH374" s="293"/>
      <c r="EI374" s="293"/>
      <c r="EJ374" s="294"/>
      <c r="EK374" s="296">
        <v>0</v>
      </c>
      <c r="EL374" s="293"/>
      <c r="EM374" s="293"/>
      <c r="EN374" s="293"/>
      <c r="EO374" s="294"/>
      <c r="EP374" s="296">
        <v>0</v>
      </c>
      <c r="EQ374" s="293"/>
      <c r="ER374" s="293"/>
      <c r="ES374" s="293"/>
      <c r="ET374" s="293"/>
      <c r="EU374" s="293"/>
      <c r="EV374" s="294"/>
      <c r="EW374" s="296">
        <v>3000000</v>
      </c>
      <c r="EX374" s="293"/>
      <c r="EY374" s="294"/>
    </row>
    <row r="375" spans="1:155" x14ac:dyDescent="0.2">
      <c r="A375" s="304"/>
      <c r="B375" s="305"/>
      <c r="C375" s="305"/>
      <c r="D375" s="305"/>
      <c r="E375" s="305"/>
      <c r="F375" s="305"/>
      <c r="G375" s="305"/>
      <c r="H375" s="305"/>
      <c r="I375" s="305"/>
      <c r="J375" s="305"/>
      <c r="K375" s="305"/>
      <c r="L375" s="305"/>
      <c r="M375" s="305"/>
      <c r="N375" s="305"/>
      <c r="O375" s="305"/>
      <c r="P375" s="305"/>
      <c r="Q375" s="305"/>
      <c r="R375" s="305"/>
      <c r="S375" s="305"/>
      <c r="T375" s="305"/>
      <c r="U375" s="305"/>
      <c r="V375" s="305"/>
      <c r="W375" s="305"/>
      <c r="X375" s="306"/>
      <c r="Y375" s="304"/>
      <c r="Z375" s="305"/>
      <c r="AA375" s="305"/>
      <c r="AB375" s="305"/>
      <c r="AC375" s="305"/>
      <c r="AD375" s="305"/>
      <c r="AE375" s="305"/>
      <c r="AF375" s="305"/>
      <c r="AG375" s="305"/>
      <c r="AH375" s="305"/>
      <c r="AI375" s="305"/>
      <c r="AJ375" s="305"/>
      <c r="AK375" s="306"/>
      <c r="AL375" s="292" t="s">
        <v>55</v>
      </c>
      <c r="AM375" s="297"/>
      <c r="AN375" s="297"/>
      <c r="AO375" s="297"/>
      <c r="AP375" s="297"/>
      <c r="AQ375" s="297"/>
      <c r="AR375" s="298"/>
      <c r="AS375" s="295">
        <v>0</v>
      </c>
      <c r="AT375" s="297"/>
      <c r="AU375" s="297"/>
      <c r="AV375" s="297"/>
      <c r="AW375" s="297"/>
      <c r="AX375" s="298"/>
      <c r="AY375" s="295"/>
      <c r="AZ375" s="297"/>
      <c r="BA375" s="297"/>
      <c r="BB375" s="297"/>
      <c r="BC375" s="297"/>
      <c r="BD375" s="297"/>
      <c r="BE375" s="297"/>
      <c r="BF375" s="297"/>
      <c r="BG375" s="297"/>
      <c r="BH375" s="297"/>
      <c r="BI375" s="297"/>
      <c r="BJ375" s="297"/>
      <c r="BK375" s="298"/>
      <c r="BL375" s="295"/>
      <c r="BM375" s="297"/>
      <c r="BN375" s="297"/>
      <c r="BO375" s="297"/>
      <c r="BP375" s="297"/>
      <c r="BQ375" s="297"/>
      <c r="BR375" s="297"/>
      <c r="BS375" s="297"/>
      <c r="BT375" s="298"/>
      <c r="BU375" s="295"/>
      <c r="BV375" s="297"/>
      <c r="BW375" s="297"/>
      <c r="BX375" s="297"/>
      <c r="BY375" s="297"/>
      <c r="BZ375" s="297"/>
      <c r="CA375" s="297"/>
      <c r="CB375" s="298"/>
      <c r="CC375" s="295"/>
      <c r="CD375" s="297"/>
      <c r="CE375" s="297"/>
      <c r="CF375" s="297"/>
      <c r="CG375" s="297"/>
      <c r="CH375" s="297"/>
      <c r="CI375" s="297"/>
      <c r="CJ375" s="297"/>
      <c r="CK375" s="298"/>
      <c r="CL375" s="295">
        <v>0</v>
      </c>
      <c r="CM375" s="297"/>
      <c r="CN375" s="297"/>
      <c r="CO375" s="297"/>
      <c r="CP375" s="297"/>
      <c r="CQ375" s="297"/>
      <c r="CR375" s="297"/>
      <c r="CS375" s="297"/>
      <c r="CT375" s="297"/>
      <c r="CU375" s="297"/>
      <c r="CV375" s="297"/>
      <c r="CW375" s="297"/>
      <c r="CX375" s="298"/>
      <c r="CY375" s="290"/>
      <c r="CZ375" s="290"/>
      <c r="DA375" s="292" t="s">
        <v>55</v>
      </c>
      <c r="DB375" s="293"/>
      <c r="DC375" s="293"/>
      <c r="DD375" s="294"/>
      <c r="DE375" s="295">
        <v>0</v>
      </c>
      <c r="DF375" s="293"/>
      <c r="DG375" s="293"/>
      <c r="DH375" s="293"/>
      <c r="DI375" s="293"/>
      <c r="DJ375" s="293"/>
      <c r="DK375" s="293"/>
      <c r="DL375" s="293"/>
      <c r="DM375" s="293"/>
      <c r="DN375" s="293"/>
      <c r="DO375" s="293"/>
      <c r="DP375" s="293"/>
      <c r="DQ375" s="294"/>
      <c r="DR375" s="295"/>
      <c r="DS375" s="293"/>
      <c r="DT375" s="293"/>
      <c r="DU375" s="293"/>
      <c r="DV375" s="293"/>
      <c r="DW375" s="293"/>
      <c r="DX375" s="293"/>
      <c r="DY375" s="293"/>
      <c r="DZ375" s="293"/>
      <c r="EA375" s="293"/>
      <c r="EB375" s="294"/>
      <c r="EC375" s="295"/>
      <c r="ED375" s="293"/>
      <c r="EE375" s="293"/>
      <c r="EF375" s="293"/>
      <c r="EG375" s="293"/>
      <c r="EH375" s="293"/>
      <c r="EI375" s="293"/>
      <c r="EJ375" s="294"/>
      <c r="EK375" s="295"/>
      <c r="EL375" s="293"/>
      <c r="EM375" s="293"/>
      <c r="EN375" s="293"/>
      <c r="EO375" s="294"/>
      <c r="EP375" s="295"/>
      <c r="EQ375" s="293"/>
      <c r="ER375" s="293"/>
      <c r="ES375" s="293"/>
      <c r="ET375" s="293"/>
      <c r="EU375" s="293"/>
      <c r="EV375" s="294"/>
      <c r="EW375" s="295">
        <v>0</v>
      </c>
      <c r="EX375" s="293"/>
      <c r="EY375" s="294"/>
    </row>
    <row r="376" spans="1:155" x14ac:dyDescent="0.2">
      <c r="A376" s="299" t="s">
        <v>190</v>
      </c>
      <c r="B376" s="300"/>
      <c r="C376" s="300"/>
      <c r="D376" s="300"/>
      <c r="E376" s="300"/>
      <c r="F376" s="300"/>
      <c r="G376" s="300"/>
      <c r="H376" s="300"/>
      <c r="I376" s="300"/>
      <c r="J376" s="300"/>
      <c r="K376" s="300"/>
      <c r="L376" s="300"/>
      <c r="M376" s="300"/>
      <c r="N376" s="300"/>
      <c r="O376" s="300"/>
      <c r="P376" s="300"/>
      <c r="Q376" s="300"/>
      <c r="R376" s="300"/>
      <c r="S376" s="300"/>
      <c r="T376" s="300"/>
      <c r="U376" s="300"/>
      <c r="V376" s="300"/>
      <c r="W376" s="300"/>
      <c r="X376" s="301"/>
      <c r="Y376" s="299" t="s">
        <v>145</v>
      </c>
      <c r="Z376" s="300"/>
      <c r="AA376" s="300"/>
      <c r="AB376" s="300"/>
      <c r="AC376" s="300"/>
      <c r="AD376" s="300"/>
      <c r="AE376" s="300"/>
      <c r="AF376" s="300"/>
      <c r="AG376" s="300"/>
      <c r="AH376" s="300"/>
      <c r="AI376" s="300"/>
      <c r="AJ376" s="300"/>
      <c r="AK376" s="301"/>
      <c r="AL376" s="310" t="s">
        <v>53</v>
      </c>
      <c r="AM376" s="297"/>
      <c r="AN376" s="297"/>
      <c r="AO376" s="297"/>
      <c r="AP376" s="297"/>
      <c r="AQ376" s="297"/>
      <c r="AR376" s="298"/>
      <c r="AS376" s="307">
        <v>0</v>
      </c>
      <c r="AT376" s="297"/>
      <c r="AU376" s="297"/>
      <c r="AV376" s="297"/>
      <c r="AW376" s="297"/>
      <c r="AX376" s="298"/>
      <c r="AY376" s="307">
        <v>0</v>
      </c>
      <c r="AZ376" s="297"/>
      <c r="BA376" s="297"/>
      <c r="BB376" s="297"/>
      <c r="BC376" s="297"/>
      <c r="BD376" s="297"/>
      <c r="BE376" s="297"/>
      <c r="BF376" s="297"/>
      <c r="BG376" s="297"/>
      <c r="BH376" s="297"/>
      <c r="BI376" s="297"/>
      <c r="BJ376" s="297"/>
      <c r="BK376" s="298"/>
      <c r="BL376" s="307">
        <v>0</v>
      </c>
      <c r="BM376" s="297"/>
      <c r="BN376" s="297"/>
      <c r="BO376" s="297"/>
      <c r="BP376" s="297"/>
      <c r="BQ376" s="297"/>
      <c r="BR376" s="297"/>
      <c r="BS376" s="297"/>
      <c r="BT376" s="298"/>
      <c r="BU376" s="307">
        <v>1</v>
      </c>
      <c r="BV376" s="297"/>
      <c r="BW376" s="297"/>
      <c r="BX376" s="297"/>
      <c r="BY376" s="297"/>
      <c r="BZ376" s="297"/>
      <c r="CA376" s="297"/>
      <c r="CB376" s="298"/>
      <c r="CC376" s="307">
        <v>0</v>
      </c>
      <c r="CD376" s="297"/>
      <c r="CE376" s="297"/>
      <c r="CF376" s="297"/>
      <c r="CG376" s="297"/>
      <c r="CH376" s="297"/>
      <c r="CI376" s="297"/>
      <c r="CJ376" s="297"/>
      <c r="CK376" s="298"/>
      <c r="CL376" s="307">
        <v>1</v>
      </c>
      <c r="CM376" s="297"/>
      <c r="CN376" s="297"/>
      <c r="CO376" s="297"/>
      <c r="CP376" s="297"/>
      <c r="CQ376" s="297"/>
      <c r="CR376" s="297"/>
      <c r="CS376" s="297"/>
      <c r="CT376" s="297"/>
      <c r="CU376" s="297"/>
      <c r="CV376" s="297"/>
      <c r="CW376" s="297"/>
      <c r="CX376" s="298"/>
      <c r="CY376" s="309" t="s">
        <v>6</v>
      </c>
      <c r="CZ376" s="290"/>
      <c r="DA376" s="310" t="s">
        <v>53</v>
      </c>
      <c r="DB376" s="293"/>
      <c r="DC376" s="293"/>
      <c r="DD376" s="294"/>
      <c r="DE376" s="307">
        <v>0</v>
      </c>
      <c r="DF376" s="293"/>
      <c r="DG376" s="293"/>
      <c r="DH376" s="293"/>
      <c r="DI376" s="293"/>
      <c r="DJ376" s="293"/>
      <c r="DK376" s="293"/>
      <c r="DL376" s="293"/>
      <c r="DM376" s="293"/>
      <c r="DN376" s="293"/>
      <c r="DO376" s="293"/>
      <c r="DP376" s="293"/>
      <c r="DQ376" s="294"/>
      <c r="DR376" s="307">
        <v>123000</v>
      </c>
      <c r="DS376" s="293"/>
      <c r="DT376" s="293"/>
      <c r="DU376" s="293"/>
      <c r="DV376" s="293"/>
      <c r="DW376" s="293"/>
      <c r="DX376" s="293"/>
      <c r="DY376" s="293"/>
      <c r="DZ376" s="293"/>
      <c r="EA376" s="293"/>
      <c r="EB376" s="294"/>
      <c r="EC376" s="307">
        <v>2665000</v>
      </c>
      <c r="ED376" s="293"/>
      <c r="EE376" s="293"/>
      <c r="EF376" s="293"/>
      <c r="EG376" s="293"/>
      <c r="EH376" s="293"/>
      <c r="EI376" s="293"/>
      <c r="EJ376" s="294"/>
      <c r="EK376" s="307">
        <v>1312000</v>
      </c>
      <c r="EL376" s="293"/>
      <c r="EM376" s="293"/>
      <c r="EN376" s="293"/>
      <c r="EO376" s="294"/>
      <c r="EP376" s="307">
        <v>0</v>
      </c>
      <c r="EQ376" s="293"/>
      <c r="ER376" s="293"/>
      <c r="ES376" s="293"/>
      <c r="ET376" s="293"/>
      <c r="EU376" s="293"/>
      <c r="EV376" s="294"/>
      <c r="EW376" s="307">
        <v>4100000</v>
      </c>
      <c r="EX376" s="293"/>
      <c r="EY376" s="294"/>
    </row>
    <row r="377" spans="1:155" x14ac:dyDescent="0.2">
      <c r="A377" s="302"/>
      <c r="B377" s="290"/>
      <c r="C377" s="290"/>
      <c r="D377" s="290"/>
      <c r="E377" s="290"/>
      <c r="F377" s="290"/>
      <c r="G377" s="290"/>
      <c r="H377" s="290"/>
      <c r="I377" s="290"/>
      <c r="J377" s="290"/>
      <c r="K377" s="290"/>
      <c r="L377" s="290"/>
      <c r="M377" s="290"/>
      <c r="N377" s="290"/>
      <c r="O377" s="290"/>
      <c r="P377" s="290"/>
      <c r="Q377" s="290"/>
      <c r="R377" s="290"/>
      <c r="S377" s="290"/>
      <c r="T377" s="290"/>
      <c r="U377" s="290"/>
      <c r="V377" s="290"/>
      <c r="W377" s="290"/>
      <c r="X377" s="303"/>
      <c r="Y377" s="302"/>
      <c r="Z377" s="290"/>
      <c r="AA377" s="290"/>
      <c r="AB377" s="290"/>
      <c r="AC377" s="290"/>
      <c r="AD377" s="290"/>
      <c r="AE377" s="290"/>
      <c r="AF377" s="290"/>
      <c r="AG377" s="290"/>
      <c r="AH377" s="290"/>
      <c r="AI377" s="290"/>
      <c r="AJ377" s="290"/>
      <c r="AK377" s="303"/>
      <c r="AL377" s="308" t="s">
        <v>54</v>
      </c>
      <c r="AM377" s="297"/>
      <c r="AN377" s="297"/>
      <c r="AO377" s="297"/>
      <c r="AP377" s="297"/>
      <c r="AQ377" s="297"/>
      <c r="AR377" s="298"/>
      <c r="AS377" s="296">
        <v>0</v>
      </c>
      <c r="AT377" s="297"/>
      <c r="AU377" s="297"/>
      <c r="AV377" s="297"/>
      <c r="AW377" s="297"/>
      <c r="AX377" s="298"/>
      <c r="AY377" s="296">
        <v>0</v>
      </c>
      <c r="AZ377" s="297"/>
      <c r="BA377" s="297"/>
      <c r="BB377" s="297"/>
      <c r="BC377" s="297"/>
      <c r="BD377" s="297"/>
      <c r="BE377" s="297"/>
      <c r="BF377" s="297"/>
      <c r="BG377" s="297"/>
      <c r="BH377" s="297"/>
      <c r="BI377" s="297"/>
      <c r="BJ377" s="297"/>
      <c r="BK377" s="298"/>
      <c r="BL377" s="296">
        <v>0</v>
      </c>
      <c r="BM377" s="297"/>
      <c r="BN377" s="297"/>
      <c r="BO377" s="297"/>
      <c r="BP377" s="297"/>
      <c r="BQ377" s="297"/>
      <c r="BR377" s="297"/>
      <c r="BS377" s="297"/>
      <c r="BT377" s="298"/>
      <c r="BU377" s="296">
        <v>1</v>
      </c>
      <c r="BV377" s="297"/>
      <c r="BW377" s="297"/>
      <c r="BX377" s="297"/>
      <c r="BY377" s="297"/>
      <c r="BZ377" s="297"/>
      <c r="CA377" s="297"/>
      <c r="CB377" s="298"/>
      <c r="CC377" s="296">
        <v>0</v>
      </c>
      <c r="CD377" s="297"/>
      <c r="CE377" s="297"/>
      <c r="CF377" s="297"/>
      <c r="CG377" s="297"/>
      <c r="CH377" s="297"/>
      <c r="CI377" s="297"/>
      <c r="CJ377" s="297"/>
      <c r="CK377" s="298"/>
      <c r="CL377" s="296">
        <v>1</v>
      </c>
      <c r="CM377" s="297"/>
      <c r="CN377" s="297"/>
      <c r="CO377" s="297"/>
      <c r="CP377" s="297"/>
      <c r="CQ377" s="297"/>
      <c r="CR377" s="297"/>
      <c r="CS377" s="297"/>
      <c r="CT377" s="297"/>
      <c r="CU377" s="297"/>
      <c r="CV377" s="297"/>
      <c r="CW377" s="297"/>
      <c r="CX377" s="298"/>
      <c r="CY377" s="290"/>
      <c r="CZ377" s="290"/>
      <c r="DA377" s="308" t="s">
        <v>54</v>
      </c>
      <c r="DB377" s="293"/>
      <c r="DC377" s="293"/>
      <c r="DD377" s="294"/>
      <c r="DE377" s="296">
        <v>0</v>
      </c>
      <c r="DF377" s="293"/>
      <c r="DG377" s="293"/>
      <c r="DH377" s="293"/>
      <c r="DI377" s="293"/>
      <c r="DJ377" s="293"/>
      <c r="DK377" s="293"/>
      <c r="DL377" s="293"/>
      <c r="DM377" s="293"/>
      <c r="DN377" s="293"/>
      <c r="DO377" s="293"/>
      <c r="DP377" s="293"/>
      <c r="DQ377" s="294"/>
      <c r="DR377" s="296">
        <v>123000</v>
      </c>
      <c r="DS377" s="293"/>
      <c r="DT377" s="293"/>
      <c r="DU377" s="293"/>
      <c r="DV377" s="293"/>
      <c r="DW377" s="293"/>
      <c r="DX377" s="293"/>
      <c r="DY377" s="293"/>
      <c r="DZ377" s="293"/>
      <c r="EA377" s="293"/>
      <c r="EB377" s="294"/>
      <c r="EC377" s="296">
        <v>2665000</v>
      </c>
      <c r="ED377" s="293"/>
      <c r="EE377" s="293"/>
      <c r="EF377" s="293"/>
      <c r="EG377" s="293"/>
      <c r="EH377" s="293"/>
      <c r="EI377" s="293"/>
      <c r="EJ377" s="294"/>
      <c r="EK377" s="296">
        <v>1312000</v>
      </c>
      <c r="EL377" s="293"/>
      <c r="EM377" s="293"/>
      <c r="EN377" s="293"/>
      <c r="EO377" s="294"/>
      <c r="EP377" s="296">
        <v>0</v>
      </c>
      <c r="EQ377" s="293"/>
      <c r="ER377" s="293"/>
      <c r="ES377" s="293"/>
      <c r="ET377" s="293"/>
      <c r="EU377" s="293"/>
      <c r="EV377" s="294"/>
      <c r="EW377" s="296">
        <v>4100000</v>
      </c>
      <c r="EX377" s="293"/>
      <c r="EY377" s="294"/>
    </row>
    <row r="378" spans="1:155" x14ac:dyDescent="0.2">
      <c r="A378" s="304"/>
      <c r="B378" s="305"/>
      <c r="C378" s="305"/>
      <c r="D378" s="305"/>
      <c r="E378" s="305"/>
      <c r="F378" s="305"/>
      <c r="G378" s="305"/>
      <c r="H378" s="305"/>
      <c r="I378" s="305"/>
      <c r="J378" s="305"/>
      <c r="K378" s="305"/>
      <c r="L378" s="305"/>
      <c r="M378" s="305"/>
      <c r="N378" s="305"/>
      <c r="O378" s="305"/>
      <c r="P378" s="305"/>
      <c r="Q378" s="305"/>
      <c r="R378" s="305"/>
      <c r="S378" s="305"/>
      <c r="T378" s="305"/>
      <c r="U378" s="305"/>
      <c r="V378" s="305"/>
      <c r="W378" s="305"/>
      <c r="X378" s="306"/>
      <c r="Y378" s="304"/>
      <c r="Z378" s="305"/>
      <c r="AA378" s="305"/>
      <c r="AB378" s="305"/>
      <c r="AC378" s="305"/>
      <c r="AD378" s="305"/>
      <c r="AE378" s="305"/>
      <c r="AF378" s="305"/>
      <c r="AG378" s="305"/>
      <c r="AH378" s="305"/>
      <c r="AI378" s="305"/>
      <c r="AJ378" s="305"/>
      <c r="AK378" s="306"/>
      <c r="AL378" s="292" t="s">
        <v>55</v>
      </c>
      <c r="AM378" s="297"/>
      <c r="AN378" s="297"/>
      <c r="AO378" s="297"/>
      <c r="AP378" s="297"/>
      <c r="AQ378" s="297"/>
      <c r="AR378" s="298"/>
      <c r="AS378" s="295">
        <v>0</v>
      </c>
      <c r="AT378" s="297"/>
      <c r="AU378" s="297"/>
      <c r="AV378" s="297"/>
      <c r="AW378" s="297"/>
      <c r="AX378" s="298"/>
      <c r="AY378" s="295"/>
      <c r="AZ378" s="297"/>
      <c r="BA378" s="297"/>
      <c r="BB378" s="297"/>
      <c r="BC378" s="297"/>
      <c r="BD378" s="297"/>
      <c r="BE378" s="297"/>
      <c r="BF378" s="297"/>
      <c r="BG378" s="297"/>
      <c r="BH378" s="297"/>
      <c r="BI378" s="297"/>
      <c r="BJ378" s="297"/>
      <c r="BK378" s="298"/>
      <c r="BL378" s="295"/>
      <c r="BM378" s="297"/>
      <c r="BN378" s="297"/>
      <c r="BO378" s="297"/>
      <c r="BP378" s="297"/>
      <c r="BQ378" s="297"/>
      <c r="BR378" s="297"/>
      <c r="BS378" s="297"/>
      <c r="BT378" s="298"/>
      <c r="BU378" s="295"/>
      <c r="BV378" s="297"/>
      <c r="BW378" s="297"/>
      <c r="BX378" s="297"/>
      <c r="BY378" s="297"/>
      <c r="BZ378" s="297"/>
      <c r="CA378" s="297"/>
      <c r="CB378" s="298"/>
      <c r="CC378" s="295"/>
      <c r="CD378" s="297"/>
      <c r="CE378" s="297"/>
      <c r="CF378" s="297"/>
      <c r="CG378" s="297"/>
      <c r="CH378" s="297"/>
      <c r="CI378" s="297"/>
      <c r="CJ378" s="297"/>
      <c r="CK378" s="298"/>
      <c r="CL378" s="295">
        <v>0</v>
      </c>
      <c r="CM378" s="297"/>
      <c r="CN378" s="297"/>
      <c r="CO378" s="297"/>
      <c r="CP378" s="297"/>
      <c r="CQ378" s="297"/>
      <c r="CR378" s="297"/>
      <c r="CS378" s="297"/>
      <c r="CT378" s="297"/>
      <c r="CU378" s="297"/>
      <c r="CV378" s="297"/>
      <c r="CW378" s="297"/>
      <c r="CX378" s="298"/>
      <c r="CY378" s="290"/>
      <c r="CZ378" s="290"/>
      <c r="DA378" s="292" t="s">
        <v>55</v>
      </c>
      <c r="DB378" s="293"/>
      <c r="DC378" s="293"/>
      <c r="DD378" s="294"/>
      <c r="DE378" s="295">
        <v>0</v>
      </c>
      <c r="DF378" s="293"/>
      <c r="DG378" s="293"/>
      <c r="DH378" s="293"/>
      <c r="DI378" s="293"/>
      <c r="DJ378" s="293"/>
      <c r="DK378" s="293"/>
      <c r="DL378" s="293"/>
      <c r="DM378" s="293"/>
      <c r="DN378" s="293"/>
      <c r="DO378" s="293"/>
      <c r="DP378" s="293"/>
      <c r="DQ378" s="294"/>
      <c r="DR378" s="295"/>
      <c r="DS378" s="293"/>
      <c r="DT378" s="293"/>
      <c r="DU378" s="293"/>
      <c r="DV378" s="293"/>
      <c r="DW378" s="293"/>
      <c r="DX378" s="293"/>
      <c r="DY378" s="293"/>
      <c r="DZ378" s="293"/>
      <c r="EA378" s="293"/>
      <c r="EB378" s="294"/>
      <c r="EC378" s="295"/>
      <c r="ED378" s="293"/>
      <c r="EE378" s="293"/>
      <c r="EF378" s="293"/>
      <c r="EG378" s="293"/>
      <c r="EH378" s="293"/>
      <c r="EI378" s="293"/>
      <c r="EJ378" s="294"/>
      <c r="EK378" s="295"/>
      <c r="EL378" s="293"/>
      <c r="EM378" s="293"/>
      <c r="EN378" s="293"/>
      <c r="EO378" s="294"/>
      <c r="EP378" s="295"/>
      <c r="EQ378" s="293"/>
      <c r="ER378" s="293"/>
      <c r="ES378" s="293"/>
      <c r="ET378" s="293"/>
      <c r="EU378" s="293"/>
      <c r="EV378" s="294"/>
      <c r="EW378" s="295">
        <v>0</v>
      </c>
      <c r="EX378" s="293"/>
      <c r="EY378" s="294"/>
    </row>
    <row r="379" spans="1:155" x14ac:dyDescent="0.2">
      <c r="A379" s="299" t="s">
        <v>191</v>
      </c>
      <c r="B379" s="300"/>
      <c r="C379" s="300"/>
      <c r="D379" s="300"/>
      <c r="E379" s="300"/>
      <c r="F379" s="300"/>
      <c r="G379" s="300"/>
      <c r="H379" s="300"/>
      <c r="I379" s="300"/>
      <c r="J379" s="300"/>
      <c r="K379" s="300"/>
      <c r="L379" s="300"/>
      <c r="M379" s="300"/>
      <c r="N379" s="300"/>
      <c r="O379" s="300"/>
      <c r="P379" s="300"/>
      <c r="Q379" s="300"/>
      <c r="R379" s="300"/>
      <c r="S379" s="300"/>
      <c r="T379" s="300"/>
      <c r="U379" s="300"/>
      <c r="V379" s="300"/>
      <c r="W379" s="300"/>
      <c r="X379" s="301"/>
      <c r="Y379" s="299" t="s">
        <v>97</v>
      </c>
      <c r="Z379" s="300"/>
      <c r="AA379" s="300"/>
      <c r="AB379" s="300"/>
      <c r="AC379" s="300"/>
      <c r="AD379" s="300"/>
      <c r="AE379" s="300"/>
      <c r="AF379" s="300"/>
      <c r="AG379" s="300"/>
      <c r="AH379" s="300"/>
      <c r="AI379" s="300"/>
      <c r="AJ379" s="300"/>
      <c r="AK379" s="301"/>
      <c r="AL379" s="310" t="s">
        <v>53</v>
      </c>
      <c r="AM379" s="297"/>
      <c r="AN379" s="297"/>
      <c r="AO379" s="297"/>
      <c r="AP379" s="297"/>
      <c r="AQ379" s="297"/>
      <c r="AR379" s="298"/>
      <c r="AS379" s="307">
        <v>0</v>
      </c>
      <c r="AT379" s="297"/>
      <c r="AU379" s="297"/>
      <c r="AV379" s="297"/>
      <c r="AW379" s="297"/>
      <c r="AX379" s="298"/>
      <c r="AY379" s="307">
        <v>0</v>
      </c>
      <c r="AZ379" s="297"/>
      <c r="BA379" s="297"/>
      <c r="BB379" s="297"/>
      <c r="BC379" s="297"/>
      <c r="BD379" s="297"/>
      <c r="BE379" s="297"/>
      <c r="BF379" s="297"/>
      <c r="BG379" s="297"/>
      <c r="BH379" s="297"/>
      <c r="BI379" s="297"/>
      <c r="BJ379" s="297"/>
      <c r="BK379" s="298"/>
      <c r="BL379" s="307">
        <v>0</v>
      </c>
      <c r="BM379" s="297"/>
      <c r="BN379" s="297"/>
      <c r="BO379" s="297"/>
      <c r="BP379" s="297"/>
      <c r="BQ379" s="297"/>
      <c r="BR379" s="297"/>
      <c r="BS379" s="297"/>
      <c r="BT379" s="298"/>
      <c r="BU379" s="307">
        <v>0</v>
      </c>
      <c r="BV379" s="297"/>
      <c r="BW379" s="297"/>
      <c r="BX379" s="297"/>
      <c r="BY379" s="297"/>
      <c r="BZ379" s="297"/>
      <c r="CA379" s="297"/>
      <c r="CB379" s="298"/>
      <c r="CC379" s="307">
        <v>1</v>
      </c>
      <c r="CD379" s="297"/>
      <c r="CE379" s="297"/>
      <c r="CF379" s="297"/>
      <c r="CG379" s="297"/>
      <c r="CH379" s="297"/>
      <c r="CI379" s="297"/>
      <c r="CJ379" s="297"/>
      <c r="CK379" s="298"/>
      <c r="CL379" s="307">
        <v>1</v>
      </c>
      <c r="CM379" s="297"/>
      <c r="CN379" s="297"/>
      <c r="CO379" s="297"/>
      <c r="CP379" s="297"/>
      <c r="CQ379" s="297"/>
      <c r="CR379" s="297"/>
      <c r="CS379" s="297"/>
      <c r="CT379" s="297"/>
      <c r="CU379" s="297"/>
      <c r="CV379" s="297"/>
      <c r="CW379" s="297"/>
      <c r="CX379" s="298"/>
      <c r="CY379" s="309" t="s">
        <v>6</v>
      </c>
      <c r="CZ379" s="290"/>
      <c r="DA379" s="310" t="s">
        <v>53</v>
      </c>
      <c r="DB379" s="293"/>
      <c r="DC379" s="293"/>
      <c r="DD379" s="294"/>
      <c r="DE379" s="307">
        <v>0</v>
      </c>
      <c r="DF379" s="293"/>
      <c r="DG379" s="293"/>
      <c r="DH379" s="293"/>
      <c r="DI379" s="293"/>
      <c r="DJ379" s="293"/>
      <c r="DK379" s="293"/>
      <c r="DL379" s="293"/>
      <c r="DM379" s="293"/>
      <c r="DN379" s="293"/>
      <c r="DO379" s="293"/>
      <c r="DP379" s="293"/>
      <c r="DQ379" s="294"/>
      <c r="DR379" s="307">
        <v>0</v>
      </c>
      <c r="DS379" s="293"/>
      <c r="DT379" s="293"/>
      <c r="DU379" s="293"/>
      <c r="DV379" s="293"/>
      <c r="DW379" s="293"/>
      <c r="DX379" s="293"/>
      <c r="DY379" s="293"/>
      <c r="DZ379" s="293"/>
      <c r="EA379" s="293"/>
      <c r="EB379" s="294"/>
      <c r="EC379" s="307">
        <v>1155000</v>
      </c>
      <c r="ED379" s="293"/>
      <c r="EE379" s="293"/>
      <c r="EF379" s="293"/>
      <c r="EG379" s="293"/>
      <c r="EH379" s="293"/>
      <c r="EI379" s="293"/>
      <c r="EJ379" s="294"/>
      <c r="EK379" s="307">
        <v>2037000</v>
      </c>
      <c r="EL379" s="293"/>
      <c r="EM379" s="293"/>
      <c r="EN379" s="293"/>
      <c r="EO379" s="294"/>
      <c r="EP379" s="307">
        <v>1008000</v>
      </c>
      <c r="EQ379" s="293"/>
      <c r="ER379" s="293"/>
      <c r="ES379" s="293"/>
      <c r="ET379" s="293"/>
      <c r="EU379" s="293"/>
      <c r="EV379" s="294"/>
      <c r="EW379" s="307">
        <v>4200000</v>
      </c>
      <c r="EX379" s="293"/>
      <c r="EY379" s="294"/>
    </row>
    <row r="380" spans="1:155" x14ac:dyDescent="0.2">
      <c r="A380" s="302"/>
      <c r="B380" s="290"/>
      <c r="C380" s="290"/>
      <c r="D380" s="290"/>
      <c r="E380" s="290"/>
      <c r="F380" s="290"/>
      <c r="G380" s="290"/>
      <c r="H380" s="290"/>
      <c r="I380" s="290"/>
      <c r="J380" s="290"/>
      <c r="K380" s="290"/>
      <c r="L380" s="290"/>
      <c r="M380" s="290"/>
      <c r="N380" s="290"/>
      <c r="O380" s="290"/>
      <c r="P380" s="290"/>
      <c r="Q380" s="290"/>
      <c r="R380" s="290"/>
      <c r="S380" s="290"/>
      <c r="T380" s="290"/>
      <c r="U380" s="290"/>
      <c r="V380" s="290"/>
      <c r="W380" s="290"/>
      <c r="X380" s="303"/>
      <c r="Y380" s="302"/>
      <c r="Z380" s="290"/>
      <c r="AA380" s="290"/>
      <c r="AB380" s="290"/>
      <c r="AC380" s="290"/>
      <c r="AD380" s="290"/>
      <c r="AE380" s="290"/>
      <c r="AF380" s="290"/>
      <c r="AG380" s="290"/>
      <c r="AH380" s="290"/>
      <c r="AI380" s="290"/>
      <c r="AJ380" s="290"/>
      <c r="AK380" s="303"/>
      <c r="AL380" s="308" t="s">
        <v>54</v>
      </c>
      <c r="AM380" s="297"/>
      <c r="AN380" s="297"/>
      <c r="AO380" s="297"/>
      <c r="AP380" s="297"/>
      <c r="AQ380" s="297"/>
      <c r="AR380" s="298"/>
      <c r="AS380" s="296">
        <v>0</v>
      </c>
      <c r="AT380" s="297"/>
      <c r="AU380" s="297"/>
      <c r="AV380" s="297"/>
      <c r="AW380" s="297"/>
      <c r="AX380" s="298"/>
      <c r="AY380" s="296">
        <v>0</v>
      </c>
      <c r="AZ380" s="297"/>
      <c r="BA380" s="297"/>
      <c r="BB380" s="297"/>
      <c r="BC380" s="297"/>
      <c r="BD380" s="297"/>
      <c r="BE380" s="297"/>
      <c r="BF380" s="297"/>
      <c r="BG380" s="297"/>
      <c r="BH380" s="297"/>
      <c r="BI380" s="297"/>
      <c r="BJ380" s="297"/>
      <c r="BK380" s="298"/>
      <c r="BL380" s="296">
        <v>0</v>
      </c>
      <c r="BM380" s="297"/>
      <c r="BN380" s="297"/>
      <c r="BO380" s="297"/>
      <c r="BP380" s="297"/>
      <c r="BQ380" s="297"/>
      <c r="BR380" s="297"/>
      <c r="BS380" s="297"/>
      <c r="BT380" s="298"/>
      <c r="BU380" s="296">
        <v>0</v>
      </c>
      <c r="BV380" s="297"/>
      <c r="BW380" s="297"/>
      <c r="BX380" s="297"/>
      <c r="BY380" s="297"/>
      <c r="BZ380" s="297"/>
      <c r="CA380" s="297"/>
      <c r="CB380" s="298"/>
      <c r="CC380" s="296">
        <v>1</v>
      </c>
      <c r="CD380" s="297"/>
      <c r="CE380" s="297"/>
      <c r="CF380" s="297"/>
      <c r="CG380" s="297"/>
      <c r="CH380" s="297"/>
      <c r="CI380" s="297"/>
      <c r="CJ380" s="297"/>
      <c r="CK380" s="298"/>
      <c r="CL380" s="296">
        <v>1</v>
      </c>
      <c r="CM380" s="297"/>
      <c r="CN380" s="297"/>
      <c r="CO380" s="297"/>
      <c r="CP380" s="297"/>
      <c r="CQ380" s="297"/>
      <c r="CR380" s="297"/>
      <c r="CS380" s="297"/>
      <c r="CT380" s="297"/>
      <c r="CU380" s="297"/>
      <c r="CV380" s="297"/>
      <c r="CW380" s="297"/>
      <c r="CX380" s="298"/>
      <c r="CY380" s="290"/>
      <c r="CZ380" s="290"/>
      <c r="DA380" s="308" t="s">
        <v>54</v>
      </c>
      <c r="DB380" s="293"/>
      <c r="DC380" s="293"/>
      <c r="DD380" s="294"/>
      <c r="DE380" s="296">
        <v>0</v>
      </c>
      <c r="DF380" s="293"/>
      <c r="DG380" s="293"/>
      <c r="DH380" s="293"/>
      <c r="DI380" s="293"/>
      <c r="DJ380" s="293"/>
      <c r="DK380" s="293"/>
      <c r="DL380" s="293"/>
      <c r="DM380" s="293"/>
      <c r="DN380" s="293"/>
      <c r="DO380" s="293"/>
      <c r="DP380" s="293"/>
      <c r="DQ380" s="294"/>
      <c r="DR380" s="296">
        <v>0</v>
      </c>
      <c r="DS380" s="293"/>
      <c r="DT380" s="293"/>
      <c r="DU380" s="293"/>
      <c r="DV380" s="293"/>
      <c r="DW380" s="293"/>
      <c r="DX380" s="293"/>
      <c r="DY380" s="293"/>
      <c r="DZ380" s="293"/>
      <c r="EA380" s="293"/>
      <c r="EB380" s="294"/>
      <c r="EC380" s="296">
        <v>1155000</v>
      </c>
      <c r="ED380" s="293"/>
      <c r="EE380" s="293"/>
      <c r="EF380" s="293"/>
      <c r="EG380" s="293"/>
      <c r="EH380" s="293"/>
      <c r="EI380" s="293"/>
      <c r="EJ380" s="294"/>
      <c r="EK380" s="296">
        <v>2037000</v>
      </c>
      <c r="EL380" s="293"/>
      <c r="EM380" s="293"/>
      <c r="EN380" s="293"/>
      <c r="EO380" s="294"/>
      <c r="EP380" s="296">
        <v>1008000</v>
      </c>
      <c r="EQ380" s="293"/>
      <c r="ER380" s="293"/>
      <c r="ES380" s="293"/>
      <c r="ET380" s="293"/>
      <c r="EU380" s="293"/>
      <c r="EV380" s="294"/>
      <c r="EW380" s="296">
        <v>4200000</v>
      </c>
      <c r="EX380" s="293"/>
      <c r="EY380" s="294"/>
    </row>
    <row r="381" spans="1:155" x14ac:dyDescent="0.2">
      <c r="A381" s="304"/>
      <c r="B381" s="305"/>
      <c r="C381" s="305"/>
      <c r="D381" s="305"/>
      <c r="E381" s="305"/>
      <c r="F381" s="305"/>
      <c r="G381" s="305"/>
      <c r="H381" s="305"/>
      <c r="I381" s="305"/>
      <c r="J381" s="305"/>
      <c r="K381" s="305"/>
      <c r="L381" s="305"/>
      <c r="M381" s="305"/>
      <c r="N381" s="305"/>
      <c r="O381" s="305"/>
      <c r="P381" s="305"/>
      <c r="Q381" s="305"/>
      <c r="R381" s="305"/>
      <c r="S381" s="305"/>
      <c r="T381" s="305"/>
      <c r="U381" s="305"/>
      <c r="V381" s="305"/>
      <c r="W381" s="305"/>
      <c r="X381" s="306"/>
      <c r="Y381" s="304"/>
      <c r="Z381" s="305"/>
      <c r="AA381" s="305"/>
      <c r="AB381" s="305"/>
      <c r="AC381" s="305"/>
      <c r="AD381" s="305"/>
      <c r="AE381" s="305"/>
      <c r="AF381" s="305"/>
      <c r="AG381" s="305"/>
      <c r="AH381" s="305"/>
      <c r="AI381" s="305"/>
      <c r="AJ381" s="305"/>
      <c r="AK381" s="306"/>
      <c r="AL381" s="292" t="s">
        <v>55</v>
      </c>
      <c r="AM381" s="297"/>
      <c r="AN381" s="297"/>
      <c r="AO381" s="297"/>
      <c r="AP381" s="297"/>
      <c r="AQ381" s="297"/>
      <c r="AR381" s="298"/>
      <c r="AS381" s="295">
        <v>0</v>
      </c>
      <c r="AT381" s="297"/>
      <c r="AU381" s="297"/>
      <c r="AV381" s="297"/>
      <c r="AW381" s="297"/>
      <c r="AX381" s="298"/>
      <c r="AY381" s="295"/>
      <c r="AZ381" s="297"/>
      <c r="BA381" s="297"/>
      <c r="BB381" s="297"/>
      <c r="BC381" s="297"/>
      <c r="BD381" s="297"/>
      <c r="BE381" s="297"/>
      <c r="BF381" s="297"/>
      <c r="BG381" s="297"/>
      <c r="BH381" s="297"/>
      <c r="BI381" s="297"/>
      <c r="BJ381" s="297"/>
      <c r="BK381" s="298"/>
      <c r="BL381" s="295"/>
      <c r="BM381" s="297"/>
      <c r="BN381" s="297"/>
      <c r="BO381" s="297"/>
      <c r="BP381" s="297"/>
      <c r="BQ381" s="297"/>
      <c r="BR381" s="297"/>
      <c r="BS381" s="297"/>
      <c r="BT381" s="298"/>
      <c r="BU381" s="295"/>
      <c r="BV381" s="297"/>
      <c r="BW381" s="297"/>
      <c r="BX381" s="297"/>
      <c r="BY381" s="297"/>
      <c r="BZ381" s="297"/>
      <c r="CA381" s="297"/>
      <c r="CB381" s="298"/>
      <c r="CC381" s="295"/>
      <c r="CD381" s="297"/>
      <c r="CE381" s="297"/>
      <c r="CF381" s="297"/>
      <c r="CG381" s="297"/>
      <c r="CH381" s="297"/>
      <c r="CI381" s="297"/>
      <c r="CJ381" s="297"/>
      <c r="CK381" s="298"/>
      <c r="CL381" s="295">
        <v>0</v>
      </c>
      <c r="CM381" s="297"/>
      <c r="CN381" s="297"/>
      <c r="CO381" s="297"/>
      <c r="CP381" s="297"/>
      <c r="CQ381" s="297"/>
      <c r="CR381" s="297"/>
      <c r="CS381" s="297"/>
      <c r="CT381" s="297"/>
      <c r="CU381" s="297"/>
      <c r="CV381" s="297"/>
      <c r="CW381" s="297"/>
      <c r="CX381" s="298"/>
      <c r="CY381" s="290"/>
      <c r="CZ381" s="290"/>
      <c r="DA381" s="292" t="s">
        <v>55</v>
      </c>
      <c r="DB381" s="293"/>
      <c r="DC381" s="293"/>
      <c r="DD381" s="294"/>
      <c r="DE381" s="295">
        <v>0</v>
      </c>
      <c r="DF381" s="293"/>
      <c r="DG381" s="293"/>
      <c r="DH381" s="293"/>
      <c r="DI381" s="293"/>
      <c r="DJ381" s="293"/>
      <c r="DK381" s="293"/>
      <c r="DL381" s="293"/>
      <c r="DM381" s="293"/>
      <c r="DN381" s="293"/>
      <c r="DO381" s="293"/>
      <c r="DP381" s="293"/>
      <c r="DQ381" s="294"/>
      <c r="DR381" s="295"/>
      <c r="DS381" s="293"/>
      <c r="DT381" s="293"/>
      <c r="DU381" s="293"/>
      <c r="DV381" s="293"/>
      <c r="DW381" s="293"/>
      <c r="DX381" s="293"/>
      <c r="DY381" s="293"/>
      <c r="DZ381" s="293"/>
      <c r="EA381" s="293"/>
      <c r="EB381" s="294"/>
      <c r="EC381" s="295"/>
      <c r="ED381" s="293"/>
      <c r="EE381" s="293"/>
      <c r="EF381" s="293"/>
      <c r="EG381" s="293"/>
      <c r="EH381" s="293"/>
      <c r="EI381" s="293"/>
      <c r="EJ381" s="294"/>
      <c r="EK381" s="295"/>
      <c r="EL381" s="293"/>
      <c r="EM381" s="293"/>
      <c r="EN381" s="293"/>
      <c r="EO381" s="294"/>
      <c r="EP381" s="295"/>
      <c r="EQ381" s="293"/>
      <c r="ER381" s="293"/>
      <c r="ES381" s="293"/>
      <c r="ET381" s="293"/>
      <c r="EU381" s="293"/>
      <c r="EV381" s="294"/>
      <c r="EW381" s="295">
        <v>0</v>
      </c>
      <c r="EX381" s="293"/>
      <c r="EY381" s="294"/>
    </row>
    <row r="382" spans="1:155" x14ac:dyDescent="0.2">
      <c r="A382" s="299" t="s">
        <v>192</v>
      </c>
      <c r="B382" s="300"/>
      <c r="C382" s="300"/>
      <c r="D382" s="300"/>
      <c r="E382" s="300"/>
      <c r="F382" s="300"/>
      <c r="G382" s="300"/>
      <c r="H382" s="300"/>
      <c r="I382" s="300"/>
      <c r="J382" s="300"/>
      <c r="K382" s="300"/>
      <c r="L382" s="300"/>
      <c r="M382" s="300"/>
      <c r="N382" s="300"/>
      <c r="O382" s="300"/>
      <c r="P382" s="300"/>
      <c r="Q382" s="300"/>
      <c r="R382" s="300"/>
      <c r="S382" s="300"/>
      <c r="T382" s="300"/>
      <c r="U382" s="300"/>
      <c r="V382" s="300"/>
      <c r="W382" s="300"/>
      <c r="X382" s="301"/>
      <c r="Y382" s="299" t="s">
        <v>151</v>
      </c>
      <c r="Z382" s="300"/>
      <c r="AA382" s="300"/>
      <c r="AB382" s="300"/>
      <c r="AC382" s="300"/>
      <c r="AD382" s="300"/>
      <c r="AE382" s="300"/>
      <c r="AF382" s="300"/>
      <c r="AG382" s="300"/>
      <c r="AH382" s="300"/>
      <c r="AI382" s="300"/>
      <c r="AJ382" s="300"/>
      <c r="AK382" s="301"/>
      <c r="AL382" s="310" t="s">
        <v>53</v>
      </c>
      <c r="AM382" s="297"/>
      <c r="AN382" s="297"/>
      <c r="AO382" s="297"/>
      <c r="AP382" s="297"/>
      <c r="AQ382" s="297"/>
      <c r="AR382" s="298"/>
      <c r="AS382" s="307">
        <v>0</v>
      </c>
      <c r="AT382" s="297"/>
      <c r="AU382" s="297"/>
      <c r="AV382" s="297"/>
      <c r="AW382" s="297"/>
      <c r="AX382" s="298"/>
      <c r="AY382" s="307">
        <v>0</v>
      </c>
      <c r="AZ382" s="297"/>
      <c r="BA382" s="297"/>
      <c r="BB382" s="297"/>
      <c r="BC382" s="297"/>
      <c r="BD382" s="297"/>
      <c r="BE382" s="297"/>
      <c r="BF382" s="297"/>
      <c r="BG382" s="297"/>
      <c r="BH382" s="297"/>
      <c r="BI382" s="297"/>
      <c r="BJ382" s="297"/>
      <c r="BK382" s="298"/>
      <c r="BL382" s="307">
        <v>0</v>
      </c>
      <c r="BM382" s="297"/>
      <c r="BN382" s="297"/>
      <c r="BO382" s="297"/>
      <c r="BP382" s="297"/>
      <c r="BQ382" s="297"/>
      <c r="BR382" s="297"/>
      <c r="BS382" s="297"/>
      <c r="BT382" s="298"/>
      <c r="BU382" s="307">
        <v>0</v>
      </c>
      <c r="BV382" s="297"/>
      <c r="BW382" s="297"/>
      <c r="BX382" s="297"/>
      <c r="BY382" s="297"/>
      <c r="BZ382" s="297"/>
      <c r="CA382" s="297"/>
      <c r="CB382" s="298"/>
      <c r="CC382" s="307">
        <v>1</v>
      </c>
      <c r="CD382" s="297"/>
      <c r="CE382" s="297"/>
      <c r="CF382" s="297"/>
      <c r="CG382" s="297"/>
      <c r="CH382" s="297"/>
      <c r="CI382" s="297"/>
      <c r="CJ382" s="297"/>
      <c r="CK382" s="298"/>
      <c r="CL382" s="307">
        <v>1</v>
      </c>
      <c r="CM382" s="297"/>
      <c r="CN382" s="297"/>
      <c r="CO382" s="297"/>
      <c r="CP382" s="297"/>
      <c r="CQ382" s="297"/>
      <c r="CR382" s="297"/>
      <c r="CS382" s="297"/>
      <c r="CT382" s="297"/>
      <c r="CU382" s="297"/>
      <c r="CV382" s="297"/>
      <c r="CW382" s="297"/>
      <c r="CX382" s="298"/>
      <c r="CY382" s="309" t="s">
        <v>6</v>
      </c>
      <c r="CZ382" s="290"/>
      <c r="DA382" s="310" t="s">
        <v>53</v>
      </c>
      <c r="DB382" s="293"/>
      <c r="DC382" s="293"/>
      <c r="DD382" s="294"/>
      <c r="DE382" s="307">
        <v>36000</v>
      </c>
      <c r="DF382" s="293"/>
      <c r="DG382" s="293"/>
      <c r="DH382" s="293"/>
      <c r="DI382" s="293"/>
      <c r="DJ382" s="293"/>
      <c r="DK382" s="293"/>
      <c r="DL382" s="293"/>
      <c r="DM382" s="293"/>
      <c r="DN382" s="293"/>
      <c r="DO382" s="293"/>
      <c r="DP382" s="293"/>
      <c r="DQ382" s="294"/>
      <c r="DR382" s="307">
        <v>729223</v>
      </c>
      <c r="DS382" s="293"/>
      <c r="DT382" s="293"/>
      <c r="DU382" s="293"/>
      <c r="DV382" s="293"/>
      <c r="DW382" s="293"/>
      <c r="DX382" s="293"/>
      <c r="DY382" s="293"/>
      <c r="DZ382" s="293"/>
      <c r="EA382" s="293"/>
      <c r="EB382" s="294"/>
      <c r="EC382" s="307">
        <v>1460373</v>
      </c>
      <c r="ED382" s="293"/>
      <c r="EE382" s="293"/>
      <c r="EF382" s="293"/>
      <c r="EG382" s="293"/>
      <c r="EH382" s="293"/>
      <c r="EI382" s="293"/>
      <c r="EJ382" s="294"/>
      <c r="EK382" s="307">
        <v>1547873</v>
      </c>
      <c r="EL382" s="293"/>
      <c r="EM382" s="293"/>
      <c r="EN382" s="293"/>
      <c r="EO382" s="294"/>
      <c r="EP382" s="307">
        <v>1226531</v>
      </c>
      <c r="EQ382" s="293"/>
      <c r="ER382" s="293"/>
      <c r="ES382" s="293"/>
      <c r="ET382" s="293"/>
      <c r="EU382" s="293"/>
      <c r="EV382" s="294"/>
      <c r="EW382" s="307">
        <v>5000000</v>
      </c>
      <c r="EX382" s="293"/>
      <c r="EY382" s="294"/>
    </row>
    <row r="383" spans="1:155" x14ac:dyDescent="0.2">
      <c r="A383" s="302"/>
      <c r="B383" s="290"/>
      <c r="C383" s="290"/>
      <c r="D383" s="290"/>
      <c r="E383" s="290"/>
      <c r="F383" s="290"/>
      <c r="G383" s="290"/>
      <c r="H383" s="290"/>
      <c r="I383" s="290"/>
      <c r="J383" s="290"/>
      <c r="K383" s="290"/>
      <c r="L383" s="290"/>
      <c r="M383" s="290"/>
      <c r="N383" s="290"/>
      <c r="O383" s="290"/>
      <c r="P383" s="290"/>
      <c r="Q383" s="290"/>
      <c r="R383" s="290"/>
      <c r="S383" s="290"/>
      <c r="T383" s="290"/>
      <c r="U383" s="290"/>
      <c r="V383" s="290"/>
      <c r="W383" s="290"/>
      <c r="X383" s="303"/>
      <c r="Y383" s="302"/>
      <c r="Z383" s="290"/>
      <c r="AA383" s="290"/>
      <c r="AB383" s="290"/>
      <c r="AC383" s="290"/>
      <c r="AD383" s="290"/>
      <c r="AE383" s="290"/>
      <c r="AF383" s="290"/>
      <c r="AG383" s="290"/>
      <c r="AH383" s="290"/>
      <c r="AI383" s="290"/>
      <c r="AJ383" s="290"/>
      <c r="AK383" s="303"/>
      <c r="AL383" s="308" t="s">
        <v>54</v>
      </c>
      <c r="AM383" s="297"/>
      <c r="AN383" s="297"/>
      <c r="AO383" s="297"/>
      <c r="AP383" s="297"/>
      <c r="AQ383" s="297"/>
      <c r="AR383" s="298"/>
      <c r="AS383" s="296">
        <v>0</v>
      </c>
      <c r="AT383" s="297"/>
      <c r="AU383" s="297"/>
      <c r="AV383" s="297"/>
      <c r="AW383" s="297"/>
      <c r="AX383" s="298"/>
      <c r="AY383" s="296">
        <v>0</v>
      </c>
      <c r="AZ383" s="297"/>
      <c r="BA383" s="297"/>
      <c r="BB383" s="297"/>
      <c r="BC383" s="297"/>
      <c r="BD383" s="297"/>
      <c r="BE383" s="297"/>
      <c r="BF383" s="297"/>
      <c r="BG383" s="297"/>
      <c r="BH383" s="297"/>
      <c r="BI383" s="297"/>
      <c r="BJ383" s="297"/>
      <c r="BK383" s="298"/>
      <c r="BL383" s="296">
        <v>0</v>
      </c>
      <c r="BM383" s="297"/>
      <c r="BN383" s="297"/>
      <c r="BO383" s="297"/>
      <c r="BP383" s="297"/>
      <c r="BQ383" s="297"/>
      <c r="BR383" s="297"/>
      <c r="BS383" s="297"/>
      <c r="BT383" s="298"/>
      <c r="BU383" s="296">
        <v>0</v>
      </c>
      <c r="BV383" s="297"/>
      <c r="BW383" s="297"/>
      <c r="BX383" s="297"/>
      <c r="BY383" s="297"/>
      <c r="BZ383" s="297"/>
      <c r="CA383" s="297"/>
      <c r="CB383" s="298"/>
      <c r="CC383" s="296">
        <v>1</v>
      </c>
      <c r="CD383" s="297"/>
      <c r="CE383" s="297"/>
      <c r="CF383" s="297"/>
      <c r="CG383" s="297"/>
      <c r="CH383" s="297"/>
      <c r="CI383" s="297"/>
      <c r="CJ383" s="297"/>
      <c r="CK383" s="298"/>
      <c r="CL383" s="296">
        <v>1</v>
      </c>
      <c r="CM383" s="297"/>
      <c r="CN383" s="297"/>
      <c r="CO383" s="297"/>
      <c r="CP383" s="297"/>
      <c r="CQ383" s="297"/>
      <c r="CR383" s="297"/>
      <c r="CS383" s="297"/>
      <c r="CT383" s="297"/>
      <c r="CU383" s="297"/>
      <c r="CV383" s="297"/>
      <c r="CW383" s="297"/>
      <c r="CX383" s="298"/>
      <c r="CY383" s="290"/>
      <c r="CZ383" s="290"/>
      <c r="DA383" s="308" t="s">
        <v>54</v>
      </c>
      <c r="DB383" s="293"/>
      <c r="DC383" s="293"/>
      <c r="DD383" s="294"/>
      <c r="DE383" s="296">
        <v>36000</v>
      </c>
      <c r="DF383" s="293"/>
      <c r="DG383" s="293"/>
      <c r="DH383" s="293"/>
      <c r="DI383" s="293"/>
      <c r="DJ383" s="293"/>
      <c r="DK383" s="293"/>
      <c r="DL383" s="293"/>
      <c r="DM383" s="293"/>
      <c r="DN383" s="293"/>
      <c r="DO383" s="293"/>
      <c r="DP383" s="293"/>
      <c r="DQ383" s="294"/>
      <c r="DR383" s="296">
        <v>729223</v>
      </c>
      <c r="DS383" s="293"/>
      <c r="DT383" s="293"/>
      <c r="DU383" s="293"/>
      <c r="DV383" s="293"/>
      <c r="DW383" s="293"/>
      <c r="DX383" s="293"/>
      <c r="DY383" s="293"/>
      <c r="DZ383" s="293"/>
      <c r="EA383" s="293"/>
      <c r="EB383" s="294"/>
      <c r="EC383" s="296">
        <v>1460373</v>
      </c>
      <c r="ED383" s="293"/>
      <c r="EE383" s="293"/>
      <c r="EF383" s="293"/>
      <c r="EG383" s="293"/>
      <c r="EH383" s="293"/>
      <c r="EI383" s="293"/>
      <c r="EJ383" s="294"/>
      <c r="EK383" s="296">
        <v>1547873</v>
      </c>
      <c r="EL383" s="293"/>
      <c r="EM383" s="293"/>
      <c r="EN383" s="293"/>
      <c r="EO383" s="294"/>
      <c r="EP383" s="296">
        <v>1226531</v>
      </c>
      <c r="EQ383" s="293"/>
      <c r="ER383" s="293"/>
      <c r="ES383" s="293"/>
      <c r="ET383" s="293"/>
      <c r="EU383" s="293"/>
      <c r="EV383" s="294"/>
      <c r="EW383" s="296">
        <v>5000000</v>
      </c>
      <c r="EX383" s="293"/>
      <c r="EY383" s="294"/>
    </row>
    <row r="384" spans="1:155" x14ac:dyDescent="0.2">
      <c r="A384" s="304"/>
      <c r="B384" s="305"/>
      <c r="C384" s="305"/>
      <c r="D384" s="305"/>
      <c r="E384" s="305"/>
      <c r="F384" s="305"/>
      <c r="G384" s="305"/>
      <c r="H384" s="305"/>
      <c r="I384" s="305"/>
      <c r="J384" s="305"/>
      <c r="K384" s="305"/>
      <c r="L384" s="305"/>
      <c r="M384" s="305"/>
      <c r="N384" s="305"/>
      <c r="O384" s="305"/>
      <c r="P384" s="305"/>
      <c r="Q384" s="305"/>
      <c r="R384" s="305"/>
      <c r="S384" s="305"/>
      <c r="T384" s="305"/>
      <c r="U384" s="305"/>
      <c r="V384" s="305"/>
      <c r="W384" s="305"/>
      <c r="X384" s="306"/>
      <c r="Y384" s="304"/>
      <c r="Z384" s="305"/>
      <c r="AA384" s="305"/>
      <c r="AB384" s="305"/>
      <c r="AC384" s="305"/>
      <c r="AD384" s="305"/>
      <c r="AE384" s="305"/>
      <c r="AF384" s="305"/>
      <c r="AG384" s="305"/>
      <c r="AH384" s="305"/>
      <c r="AI384" s="305"/>
      <c r="AJ384" s="305"/>
      <c r="AK384" s="306"/>
      <c r="AL384" s="292" t="s">
        <v>55</v>
      </c>
      <c r="AM384" s="297"/>
      <c r="AN384" s="297"/>
      <c r="AO384" s="297"/>
      <c r="AP384" s="297"/>
      <c r="AQ384" s="297"/>
      <c r="AR384" s="298"/>
      <c r="AS384" s="295">
        <v>0</v>
      </c>
      <c r="AT384" s="297"/>
      <c r="AU384" s="297"/>
      <c r="AV384" s="297"/>
      <c r="AW384" s="297"/>
      <c r="AX384" s="298"/>
      <c r="AY384" s="295"/>
      <c r="AZ384" s="297"/>
      <c r="BA384" s="297"/>
      <c r="BB384" s="297"/>
      <c r="BC384" s="297"/>
      <c r="BD384" s="297"/>
      <c r="BE384" s="297"/>
      <c r="BF384" s="297"/>
      <c r="BG384" s="297"/>
      <c r="BH384" s="297"/>
      <c r="BI384" s="297"/>
      <c r="BJ384" s="297"/>
      <c r="BK384" s="298"/>
      <c r="BL384" s="295"/>
      <c r="BM384" s="297"/>
      <c r="BN384" s="297"/>
      <c r="BO384" s="297"/>
      <c r="BP384" s="297"/>
      <c r="BQ384" s="297"/>
      <c r="BR384" s="297"/>
      <c r="BS384" s="297"/>
      <c r="BT384" s="298"/>
      <c r="BU384" s="295"/>
      <c r="BV384" s="297"/>
      <c r="BW384" s="297"/>
      <c r="BX384" s="297"/>
      <c r="BY384" s="297"/>
      <c r="BZ384" s="297"/>
      <c r="CA384" s="297"/>
      <c r="CB384" s="298"/>
      <c r="CC384" s="295"/>
      <c r="CD384" s="297"/>
      <c r="CE384" s="297"/>
      <c r="CF384" s="297"/>
      <c r="CG384" s="297"/>
      <c r="CH384" s="297"/>
      <c r="CI384" s="297"/>
      <c r="CJ384" s="297"/>
      <c r="CK384" s="298"/>
      <c r="CL384" s="295">
        <v>0</v>
      </c>
      <c r="CM384" s="297"/>
      <c r="CN384" s="297"/>
      <c r="CO384" s="297"/>
      <c r="CP384" s="297"/>
      <c r="CQ384" s="297"/>
      <c r="CR384" s="297"/>
      <c r="CS384" s="297"/>
      <c r="CT384" s="297"/>
      <c r="CU384" s="297"/>
      <c r="CV384" s="297"/>
      <c r="CW384" s="297"/>
      <c r="CX384" s="298"/>
      <c r="CY384" s="290"/>
      <c r="CZ384" s="290"/>
      <c r="DA384" s="292" t="s">
        <v>55</v>
      </c>
      <c r="DB384" s="293"/>
      <c r="DC384" s="293"/>
      <c r="DD384" s="294"/>
      <c r="DE384" s="295">
        <v>0</v>
      </c>
      <c r="DF384" s="293"/>
      <c r="DG384" s="293"/>
      <c r="DH384" s="293"/>
      <c r="DI384" s="293"/>
      <c r="DJ384" s="293"/>
      <c r="DK384" s="293"/>
      <c r="DL384" s="293"/>
      <c r="DM384" s="293"/>
      <c r="DN384" s="293"/>
      <c r="DO384" s="293"/>
      <c r="DP384" s="293"/>
      <c r="DQ384" s="294"/>
      <c r="DR384" s="295"/>
      <c r="DS384" s="293"/>
      <c r="DT384" s="293"/>
      <c r="DU384" s="293"/>
      <c r="DV384" s="293"/>
      <c r="DW384" s="293"/>
      <c r="DX384" s="293"/>
      <c r="DY384" s="293"/>
      <c r="DZ384" s="293"/>
      <c r="EA384" s="293"/>
      <c r="EB384" s="294"/>
      <c r="EC384" s="295"/>
      <c r="ED384" s="293"/>
      <c r="EE384" s="293"/>
      <c r="EF384" s="293"/>
      <c r="EG384" s="293"/>
      <c r="EH384" s="293"/>
      <c r="EI384" s="293"/>
      <c r="EJ384" s="294"/>
      <c r="EK384" s="295"/>
      <c r="EL384" s="293"/>
      <c r="EM384" s="293"/>
      <c r="EN384" s="293"/>
      <c r="EO384" s="294"/>
      <c r="EP384" s="295"/>
      <c r="EQ384" s="293"/>
      <c r="ER384" s="293"/>
      <c r="ES384" s="293"/>
      <c r="ET384" s="293"/>
      <c r="EU384" s="293"/>
      <c r="EV384" s="294"/>
      <c r="EW384" s="295">
        <v>0</v>
      </c>
      <c r="EX384" s="293"/>
      <c r="EY384" s="294"/>
    </row>
    <row r="385" spans="1:155" ht="18" customHeight="1" x14ac:dyDescent="0.2">
      <c r="A385" s="317" t="s">
        <v>193</v>
      </c>
      <c r="B385" s="297"/>
      <c r="C385" s="297"/>
      <c r="D385" s="297"/>
      <c r="E385" s="297"/>
      <c r="F385" s="297"/>
      <c r="G385" s="297"/>
      <c r="H385" s="297"/>
      <c r="I385" s="297"/>
      <c r="J385" s="297"/>
      <c r="K385" s="297"/>
      <c r="L385" s="297"/>
      <c r="M385" s="297"/>
      <c r="N385" s="297"/>
      <c r="O385" s="297"/>
      <c r="P385" s="297"/>
      <c r="Q385" s="297"/>
      <c r="R385" s="297"/>
      <c r="S385" s="297"/>
      <c r="T385" s="297"/>
      <c r="U385" s="297"/>
      <c r="V385" s="297"/>
      <c r="W385" s="297"/>
      <c r="X385" s="297"/>
      <c r="Y385" s="297"/>
      <c r="Z385" s="297"/>
      <c r="AA385" s="297"/>
      <c r="AB385" s="297"/>
      <c r="AC385" s="297"/>
      <c r="AD385" s="297"/>
      <c r="AE385" s="297"/>
      <c r="AF385" s="297"/>
      <c r="AG385" s="297"/>
      <c r="AH385" s="297"/>
      <c r="AI385" s="297"/>
      <c r="AJ385" s="297"/>
      <c r="AK385" s="298"/>
      <c r="AL385" s="316" t="s">
        <v>176</v>
      </c>
      <c r="AM385" s="297"/>
      <c r="AN385" s="297"/>
      <c r="AO385" s="297"/>
      <c r="AP385" s="297"/>
      <c r="AQ385" s="297"/>
      <c r="AR385" s="297"/>
      <c r="AS385" s="297"/>
      <c r="AT385" s="297"/>
      <c r="AU385" s="297"/>
      <c r="AV385" s="297"/>
      <c r="AW385" s="297"/>
      <c r="AX385" s="297"/>
      <c r="AY385" s="297"/>
      <c r="AZ385" s="297"/>
      <c r="BA385" s="297"/>
      <c r="BB385" s="297"/>
      <c r="BC385" s="297"/>
      <c r="BD385" s="297"/>
      <c r="BE385" s="297"/>
      <c r="BF385" s="297"/>
      <c r="BG385" s="297"/>
      <c r="BH385" s="297"/>
      <c r="BI385" s="297"/>
      <c r="BJ385" s="297"/>
      <c r="BK385" s="297"/>
      <c r="BL385" s="297"/>
      <c r="BM385" s="297"/>
      <c r="BN385" s="297"/>
      <c r="BO385" s="297"/>
      <c r="BP385" s="297"/>
      <c r="BQ385" s="297"/>
      <c r="BR385" s="297"/>
      <c r="BS385" s="297"/>
      <c r="BT385" s="297"/>
      <c r="BU385" s="297"/>
      <c r="BV385" s="297"/>
      <c r="BW385" s="297"/>
      <c r="BX385" s="297"/>
      <c r="BY385" s="297"/>
      <c r="BZ385" s="297"/>
      <c r="CA385" s="297"/>
      <c r="CB385" s="297"/>
      <c r="CC385" s="297"/>
      <c r="CD385" s="297"/>
      <c r="CE385" s="297"/>
      <c r="CF385" s="297"/>
      <c r="CG385" s="297"/>
      <c r="CH385" s="297"/>
      <c r="CI385" s="297"/>
      <c r="CJ385" s="297"/>
      <c r="CK385" s="297"/>
      <c r="CL385" s="297"/>
      <c r="CM385" s="297"/>
      <c r="CN385" s="297"/>
      <c r="CO385" s="297"/>
      <c r="CP385" s="297"/>
      <c r="CQ385" s="297"/>
      <c r="CR385" s="297"/>
      <c r="CS385" s="297"/>
      <c r="CT385" s="297"/>
      <c r="CU385" s="297"/>
      <c r="CV385" s="297"/>
      <c r="CW385" s="297"/>
      <c r="CX385" s="298"/>
      <c r="CY385" s="318" t="s">
        <v>6</v>
      </c>
      <c r="CZ385" s="303"/>
      <c r="DA385" s="316" t="s">
        <v>177</v>
      </c>
      <c r="DB385" s="297"/>
      <c r="DC385" s="297"/>
      <c r="DD385" s="297"/>
      <c r="DE385" s="297"/>
      <c r="DF385" s="297"/>
      <c r="DG385" s="297"/>
      <c r="DH385" s="297"/>
      <c r="DI385" s="297"/>
      <c r="DJ385" s="297"/>
      <c r="DK385" s="297"/>
      <c r="DL385" s="297"/>
      <c r="DM385" s="297"/>
      <c r="DN385" s="297"/>
      <c r="DO385" s="297"/>
      <c r="DP385" s="297"/>
      <c r="DQ385" s="297"/>
      <c r="DR385" s="297"/>
      <c r="DS385" s="297"/>
      <c r="DT385" s="297"/>
      <c r="DU385" s="297"/>
      <c r="DV385" s="297"/>
      <c r="DW385" s="297"/>
      <c r="DX385" s="297"/>
      <c r="DY385" s="297"/>
      <c r="DZ385" s="297"/>
      <c r="EA385" s="297"/>
      <c r="EB385" s="297"/>
      <c r="EC385" s="297"/>
      <c r="ED385" s="297"/>
      <c r="EE385" s="297"/>
      <c r="EF385" s="297"/>
      <c r="EG385" s="297"/>
      <c r="EH385" s="297"/>
      <c r="EI385" s="297"/>
      <c r="EJ385" s="297"/>
      <c r="EK385" s="297"/>
      <c r="EL385" s="297"/>
      <c r="EM385" s="297"/>
      <c r="EN385" s="297"/>
      <c r="EO385" s="297"/>
      <c r="EP385" s="297"/>
      <c r="EQ385" s="297"/>
      <c r="ER385" s="297"/>
      <c r="ES385" s="297"/>
      <c r="ET385" s="297"/>
      <c r="EU385" s="297"/>
      <c r="EV385" s="297"/>
      <c r="EW385" s="297"/>
      <c r="EX385" s="297"/>
      <c r="EY385" s="298"/>
    </row>
    <row r="386" spans="1:155" ht="18" customHeight="1" x14ac:dyDescent="0.2">
      <c r="A386" s="316" t="s">
        <v>85</v>
      </c>
      <c r="B386" s="297"/>
      <c r="C386" s="297"/>
      <c r="D386" s="297"/>
      <c r="E386" s="297"/>
      <c r="F386" s="297"/>
      <c r="G386" s="297"/>
      <c r="H386" s="297"/>
      <c r="I386" s="297"/>
      <c r="J386" s="297"/>
      <c r="K386" s="297"/>
      <c r="L386" s="297"/>
      <c r="M386" s="297"/>
      <c r="N386" s="297"/>
      <c r="O386" s="297"/>
      <c r="P386" s="297"/>
      <c r="Q386" s="297"/>
      <c r="R386" s="297"/>
      <c r="S386" s="297"/>
      <c r="T386" s="297"/>
      <c r="U386" s="297"/>
      <c r="V386" s="297"/>
      <c r="W386" s="297"/>
      <c r="X386" s="298"/>
      <c r="Y386" s="316" t="s">
        <v>43</v>
      </c>
      <c r="Z386" s="297"/>
      <c r="AA386" s="297"/>
      <c r="AB386" s="297"/>
      <c r="AC386" s="297"/>
      <c r="AD386" s="297"/>
      <c r="AE386" s="297"/>
      <c r="AF386" s="297"/>
      <c r="AG386" s="297"/>
      <c r="AH386" s="297"/>
      <c r="AI386" s="297"/>
      <c r="AJ386" s="297"/>
      <c r="AK386" s="298"/>
      <c r="AL386" s="315" t="s">
        <v>6</v>
      </c>
      <c r="AM386" s="312"/>
      <c r="AN386" s="312"/>
      <c r="AO386" s="312"/>
      <c r="AP386" s="312"/>
      <c r="AQ386" s="312"/>
      <c r="AR386" s="313"/>
      <c r="AS386" s="311">
        <v>2021</v>
      </c>
      <c r="AT386" s="312"/>
      <c r="AU386" s="312"/>
      <c r="AV386" s="312"/>
      <c r="AW386" s="312"/>
      <c r="AX386" s="313"/>
      <c r="AY386" s="311">
        <v>2022</v>
      </c>
      <c r="AZ386" s="312"/>
      <c r="BA386" s="312"/>
      <c r="BB386" s="312"/>
      <c r="BC386" s="312"/>
      <c r="BD386" s="312"/>
      <c r="BE386" s="312"/>
      <c r="BF386" s="312"/>
      <c r="BG386" s="312"/>
      <c r="BH386" s="312"/>
      <c r="BI386" s="312"/>
      <c r="BJ386" s="312"/>
      <c r="BK386" s="313"/>
      <c r="BL386" s="311">
        <v>2023</v>
      </c>
      <c r="BM386" s="312"/>
      <c r="BN386" s="312"/>
      <c r="BO386" s="312"/>
      <c r="BP386" s="312"/>
      <c r="BQ386" s="312"/>
      <c r="BR386" s="312"/>
      <c r="BS386" s="312"/>
      <c r="BT386" s="313"/>
      <c r="BU386" s="311">
        <v>2024</v>
      </c>
      <c r="BV386" s="312"/>
      <c r="BW386" s="312"/>
      <c r="BX386" s="312"/>
      <c r="BY386" s="312"/>
      <c r="BZ386" s="312"/>
      <c r="CA386" s="312"/>
      <c r="CB386" s="313"/>
      <c r="CC386" s="311">
        <v>2025</v>
      </c>
      <c r="CD386" s="312"/>
      <c r="CE386" s="312"/>
      <c r="CF386" s="312"/>
      <c r="CG386" s="312"/>
      <c r="CH386" s="312"/>
      <c r="CI386" s="312"/>
      <c r="CJ386" s="312"/>
      <c r="CK386" s="313"/>
      <c r="CL386" s="311" t="s">
        <v>48</v>
      </c>
      <c r="CM386" s="312"/>
      <c r="CN386" s="312"/>
      <c r="CO386" s="312"/>
      <c r="CP386" s="312"/>
      <c r="CQ386" s="312"/>
      <c r="CR386" s="312"/>
      <c r="CS386" s="312"/>
      <c r="CT386" s="312"/>
      <c r="CU386" s="312"/>
      <c r="CV386" s="312"/>
      <c r="CW386" s="312"/>
      <c r="CX386" s="313"/>
      <c r="CY386" s="314" t="s">
        <v>6</v>
      </c>
      <c r="CZ386" s="303"/>
      <c r="DA386" s="315" t="s">
        <v>6</v>
      </c>
      <c r="DB386" s="312"/>
      <c r="DC386" s="312"/>
      <c r="DD386" s="313"/>
      <c r="DE386" s="311">
        <v>2021</v>
      </c>
      <c r="DF386" s="312"/>
      <c r="DG386" s="312"/>
      <c r="DH386" s="312"/>
      <c r="DI386" s="312"/>
      <c r="DJ386" s="312"/>
      <c r="DK386" s="312"/>
      <c r="DL386" s="312"/>
      <c r="DM386" s="312"/>
      <c r="DN386" s="312"/>
      <c r="DO386" s="312"/>
      <c r="DP386" s="312"/>
      <c r="DQ386" s="313"/>
      <c r="DR386" s="311">
        <v>2022</v>
      </c>
      <c r="DS386" s="312"/>
      <c r="DT386" s="312"/>
      <c r="DU386" s="312"/>
      <c r="DV386" s="312"/>
      <c r="DW386" s="312"/>
      <c r="DX386" s="312"/>
      <c r="DY386" s="312"/>
      <c r="DZ386" s="312"/>
      <c r="EA386" s="312"/>
      <c r="EB386" s="313"/>
      <c r="EC386" s="311">
        <v>2023</v>
      </c>
      <c r="ED386" s="312"/>
      <c r="EE386" s="312"/>
      <c r="EF386" s="312"/>
      <c r="EG386" s="312"/>
      <c r="EH386" s="312"/>
      <c r="EI386" s="312"/>
      <c r="EJ386" s="313"/>
      <c r="EK386" s="311">
        <v>2024</v>
      </c>
      <c r="EL386" s="312"/>
      <c r="EM386" s="312"/>
      <c r="EN386" s="312"/>
      <c r="EO386" s="313"/>
      <c r="EP386" s="311">
        <v>2025</v>
      </c>
      <c r="EQ386" s="312"/>
      <c r="ER386" s="312"/>
      <c r="ES386" s="312"/>
      <c r="ET386" s="312"/>
      <c r="EU386" s="312"/>
      <c r="EV386" s="313"/>
      <c r="EW386" s="311" t="s">
        <v>48</v>
      </c>
      <c r="EX386" s="312"/>
      <c r="EY386" s="313"/>
    </row>
    <row r="387" spans="1:155" x14ac:dyDescent="0.2">
      <c r="A387" s="299" t="s">
        <v>194</v>
      </c>
      <c r="B387" s="300"/>
      <c r="C387" s="300"/>
      <c r="D387" s="300"/>
      <c r="E387" s="300"/>
      <c r="F387" s="300"/>
      <c r="G387" s="300"/>
      <c r="H387" s="300"/>
      <c r="I387" s="300"/>
      <c r="J387" s="300"/>
      <c r="K387" s="300"/>
      <c r="L387" s="300"/>
      <c r="M387" s="300"/>
      <c r="N387" s="300"/>
      <c r="O387" s="300"/>
      <c r="P387" s="300"/>
      <c r="Q387" s="300"/>
      <c r="R387" s="300"/>
      <c r="S387" s="300"/>
      <c r="T387" s="300"/>
      <c r="U387" s="300"/>
      <c r="V387" s="300"/>
      <c r="W387" s="300"/>
      <c r="X387" s="301"/>
      <c r="Y387" s="299" t="s">
        <v>97</v>
      </c>
      <c r="Z387" s="300"/>
      <c r="AA387" s="300"/>
      <c r="AB387" s="300"/>
      <c r="AC387" s="300"/>
      <c r="AD387" s="300"/>
      <c r="AE387" s="300"/>
      <c r="AF387" s="300"/>
      <c r="AG387" s="300"/>
      <c r="AH387" s="300"/>
      <c r="AI387" s="300"/>
      <c r="AJ387" s="300"/>
      <c r="AK387" s="301"/>
      <c r="AL387" s="310" t="s">
        <v>53</v>
      </c>
      <c r="AM387" s="297"/>
      <c r="AN387" s="297"/>
      <c r="AO387" s="297"/>
      <c r="AP387" s="297"/>
      <c r="AQ387" s="297"/>
      <c r="AR387" s="298"/>
      <c r="AS387" s="307">
        <v>0</v>
      </c>
      <c r="AT387" s="297"/>
      <c r="AU387" s="297"/>
      <c r="AV387" s="297"/>
      <c r="AW387" s="297"/>
      <c r="AX387" s="298"/>
      <c r="AY387" s="307">
        <v>0</v>
      </c>
      <c r="AZ387" s="297"/>
      <c r="BA387" s="297"/>
      <c r="BB387" s="297"/>
      <c r="BC387" s="297"/>
      <c r="BD387" s="297"/>
      <c r="BE387" s="297"/>
      <c r="BF387" s="297"/>
      <c r="BG387" s="297"/>
      <c r="BH387" s="297"/>
      <c r="BI387" s="297"/>
      <c r="BJ387" s="297"/>
      <c r="BK387" s="298"/>
      <c r="BL387" s="307">
        <v>0</v>
      </c>
      <c r="BM387" s="297"/>
      <c r="BN387" s="297"/>
      <c r="BO387" s="297"/>
      <c r="BP387" s="297"/>
      <c r="BQ387" s="297"/>
      <c r="BR387" s="297"/>
      <c r="BS387" s="297"/>
      <c r="BT387" s="298"/>
      <c r="BU387" s="307">
        <v>0</v>
      </c>
      <c r="BV387" s="297"/>
      <c r="BW387" s="297"/>
      <c r="BX387" s="297"/>
      <c r="BY387" s="297"/>
      <c r="BZ387" s="297"/>
      <c r="CA387" s="297"/>
      <c r="CB387" s="298"/>
      <c r="CC387" s="307">
        <v>1</v>
      </c>
      <c r="CD387" s="297"/>
      <c r="CE387" s="297"/>
      <c r="CF387" s="297"/>
      <c r="CG387" s="297"/>
      <c r="CH387" s="297"/>
      <c r="CI387" s="297"/>
      <c r="CJ387" s="297"/>
      <c r="CK387" s="298"/>
      <c r="CL387" s="307">
        <v>1</v>
      </c>
      <c r="CM387" s="297"/>
      <c r="CN387" s="297"/>
      <c r="CO387" s="297"/>
      <c r="CP387" s="297"/>
      <c r="CQ387" s="297"/>
      <c r="CR387" s="297"/>
      <c r="CS387" s="297"/>
      <c r="CT387" s="297"/>
      <c r="CU387" s="297"/>
      <c r="CV387" s="297"/>
      <c r="CW387" s="297"/>
      <c r="CX387" s="298"/>
      <c r="CY387" s="309" t="s">
        <v>6</v>
      </c>
      <c r="CZ387" s="290"/>
      <c r="DA387" s="310" t="s">
        <v>53</v>
      </c>
      <c r="DB387" s="293"/>
      <c r="DC387" s="293"/>
      <c r="DD387" s="294"/>
      <c r="DE387" s="307">
        <v>77202</v>
      </c>
      <c r="DF387" s="293"/>
      <c r="DG387" s="293"/>
      <c r="DH387" s="293"/>
      <c r="DI387" s="293"/>
      <c r="DJ387" s="293"/>
      <c r="DK387" s="293"/>
      <c r="DL387" s="293"/>
      <c r="DM387" s="293"/>
      <c r="DN387" s="293"/>
      <c r="DO387" s="293"/>
      <c r="DP387" s="293"/>
      <c r="DQ387" s="294"/>
      <c r="DR387" s="307">
        <v>1029360</v>
      </c>
      <c r="DS387" s="293"/>
      <c r="DT387" s="293"/>
      <c r="DU387" s="293"/>
      <c r="DV387" s="293"/>
      <c r="DW387" s="293"/>
      <c r="DX387" s="293"/>
      <c r="DY387" s="293"/>
      <c r="DZ387" s="293"/>
      <c r="EA387" s="293"/>
      <c r="EB387" s="294"/>
      <c r="EC387" s="307">
        <v>1067103</v>
      </c>
      <c r="ED387" s="293"/>
      <c r="EE387" s="293"/>
      <c r="EF387" s="293"/>
      <c r="EG387" s="293"/>
      <c r="EH387" s="293"/>
      <c r="EI387" s="293"/>
      <c r="EJ387" s="294"/>
      <c r="EK387" s="307">
        <v>1444535</v>
      </c>
      <c r="EL387" s="293"/>
      <c r="EM387" s="293"/>
      <c r="EN387" s="293"/>
      <c r="EO387" s="294"/>
      <c r="EP387" s="307">
        <v>670800</v>
      </c>
      <c r="EQ387" s="293"/>
      <c r="ER387" s="293"/>
      <c r="ES387" s="293"/>
      <c r="ET387" s="293"/>
      <c r="EU387" s="293"/>
      <c r="EV387" s="294"/>
      <c r="EW387" s="307">
        <v>4289000</v>
      </c>
      <c r="EX387" s="293"/>
      <c r="EY387" s="294"/>
    </row>
    <row r="388" spans="1:155" x14ac:dyDescent="0.2">
      <c r="A388" s="302"/>
      <c r="B388" s="290"/>
      <c r="C388" s="290"/>
      <c r="D388" s="290"/>
      <c r="E388" s="290"/>
      <c r="F388" s="290"/>
      <c r="G388" s="290"/>
      <c r="H388" s="290"/>
      <c r="I388" s="290"/>
      <c r="J388" s="290"/>
      <c r="K388" s="290"/>
      <c r="L388" s="290"/>
      <c r="M388" s="290"/>
      <c r="N388" s="290"/>
      <c r="O388" s="290"/>
      <c r="P388" s="290"/>
      <c r="Q388" s="290"/>
      <c r="R388" s="290"/>
      <c r="S388" s="290"/>
      <c r="T388" s="290"/>
      <c r="U388" s="290"/>
      <c r="V388" s="290"/>
      <c r="W388" s="290"/>
      <c r="X388" s="303"/>
      <c r="Y388" s="302"/>
      <c r="Z388" s="290"/>
      <c r="AA388" s="290"/>
      <c r="AB388" s="290"/>
      <c r="AC388" s="290"/>
      <c r="AD388" s="290"/>
      <c r="AE388" s="290"/>
      <c r="AF388" s="290"/>
      <c r="AG388" s="290"/>
      <c r="AH388" s="290"/>
      <c r="AI388" s="290"/>
      <c r="AJ388" s="290"/>
      <c r="AK388" s="303"/>
      <c r="AL388" s="308" t="s">
        <v>54</v>
      </c>
      <c r="AM388" s="297"/>
      <c r="AN388" s="297"/>
      <c r="AO388" s="297"/>
      <c r="AP388" s="297"/>
      <c r="AQ388" s="297"/>
      <c r="AR388" s="298"/>
      <c r="AS388" s="296">
        <v>0</v>
      </c>
      <c r="AT388" s="297"/>
      <c r="AU388" s="297"/>
      <c r="AV388" s="297"/>
      <c r="AW388" s="297"/>
      <c r="AX388" s="298"/>
      <c r="AY388" s="296">
        <v>0</v>
      </c>
      <c r="AZ388" s="297"/>
      <c r="BA388" s="297"/>
      <c r="BB388" s="297"/>
      <c r="BC388" s="297"/>
      <c r="BD388" s="297"/>
      <c r="BE388" s="297"/>
      <c r="BF388" s="297"/>
      <c r="BG388" s="297"/>
      <c r="BH388" s="297"/>
      <c r="BI388" s="297"/>
      <c r="BJ388" s="297"/>
      <c r="BK388" s="298"/>
      <c r="BL388" s="296">
        <v>0</v>
      </c>
      <c r="BM388" s="297"/>
      <c r="BN388" s="297"/>
      <c r="BO388" s="297"/>
      <c r="BP388" s="297"/>
      <c r="BQ388" s="297"/>
      <c r="BR388" s="297"/>
      <c r="BS388" s="297"/>
      <c r="BT388" s="298"/>
      <c r="BU388" s="296">
        <v>0</v>
      </c>
      <c r="BV388" s="297"/>
      <c r="BW388" s="297"/>
      <c r="BX388" s="297"/>
      <c r="BY388" s="297"/>
      <c r="BZ388" s="297"/>
      <c r="CA388" s="297"/>
      <c r="CB388" s="298"/>
      <c r="CC388" s="296">
        <v>1</v>
      </c>
      <c r="CD388" s="297"/>
      <c r="CE388" s="297"/>
      <c r="CF388" s="297"/>
      <c r="CG388" s="297"/>
      <c r="CH388" s="297"/>
      <c r="CI388" s="297"/>
      <c r="CJ388" s="297"/>
      <c r="CK388" s="298"/>
      <c r="CL388" s="296">
        <v>1</v>
      </c>
      <c r="CM388" s="297"/>
      <c r="CN388" s="297"/>
      <c r="CO388" s="297"/>
      <c r="CP388" s="297"/>
      <c r="CQ388" s="297"/>
      <c r="CR388" s="297"/>
      <c r="CS388" s="297"/>
      <c r="CT388" s="297"/>
      <c r="CU388" s="297"/>
      <c r="CV388" s="297"/>
      <c r="CW388" s="297"/>
      <c r="CX388" s="298"/>
      <c r="CY388" s="290"/>
      <c r="CZ388" s="290"/>
      <c r="DA388" s="308" t="s">
        <v>54</v>
      </c>
      <c r="DB388" s="293"/>
      <c r="DC388" s="293"/>
      <c r="DD388" s="294"/>
      <c r="DE388" s="296">
        <v>77202</v>
      </c>
      <c r="DF388" s="293"/>
      <c r="DG388" s="293"/>
      <c r="DH388" s="293"/>
      <c r="DI388" s="293"/>
      <c r="DJ388" s="293"/>
      <c r="DK388" s="293"/>
      <c r="DL388" s="293"/>
      <c r="DM388" s="293"/>
      <c r="DN388" s="293"/>
      <c r="DO388" s="293"/>
      <c r="DP388" s="293"/>
      <c r="DQ388" s="294"/>
      <c r="DR388" s="296">
        <v>1029360</v>
      </c>
      <c r="DS388" s="293"/>
      <c r="DT388" s="293"/>
      <c r="DU388" s="293"/>
      <c r="DV388" s="293"/>
      <c r="DW388" s="293"/>
      <c r="DX388" s="293"/>
      <c r="DY388" s="293"/>
      <c r="DZ388" s="293"/>
      <c r="EA388" s="293"/>
      <c r="EB388" s="294"/>
      <c r="EC388" s="296">
        <v>1067103</v>
      </c>
      <c r="ED388" s="293"/>
      <c r="EE388" s="293"/>
      <c r="EF388" s="293"/>
      <c r="EG388" s="293"/>
      <c r="EH388" s="293"/>
      <c r="EI388" s="293"/>
      <c r="EJ388" s="294"/>
      <c r="EK388" s="296">
        <v>1444535</v>
      </c>
      <c r="EL388" s="293"/>
      <c r="EM388" s="293"/>
      <c r="EN388" s="293"/>
      <c r="EO388" s="294"/>
      <c r="EP388" s="296">
        <v>670800</v>
      </c>
      <c r="EQ388" s="293"/>
      <c r="ER388" s="293"/>
      <c r="ES388" s="293"/>
      <c r="ET388" s="293"/>
      <c r="EU388" s="293"/>
      <c r="EV388" s="294"/>
      <c r="EW388" s="296">
        <v>4289000</v>
      </c>
      <c r="EX388" s="293"/>
      <c r="EY388" s="294"/>
    </row>
    <row r="389" spans="1:155" x14ac:dyDescent="0.2">
      <c r="A389" s="304"/>
      <c r="B389" s="305"/>
      <c r="C389" s="305"/>
      <c r="D389" s="305"/>
      <c r="E389" s="305"/>
      <c r="F389" s="305"/>
      <c r="G389" s="305"/>
      <c r="H389" s="305"/>
      <c r="I389" s="305"/>
      <c r="J389" s="305"/>
      <c r="K389" s="305"/>
      <c r="L389" s="305"/>
      <c r="M389" s="305"/>
      <c r="N389" s="305"/>
      <c r="O389" s="305"/>
      <c r="P389" s="305"/>
      <c r="Q389" s="305"/>
      <c r="R389" s="305"/>
      <c r="S389" s="305"/>
      <c r="T389" s="305"/>
      <c r="U389" s="305"/>
      <c r="V389" s="305"/>
      <c r="W389" s="305"/>
      <c r="X389" s="306"/>
      <c r="Y389" s="304"/>
      <c r="Z389" s="305"/>
      <c r="AA389" s="305"/>
      <c r="AB389" s="305"/>
      <c r="AC389" s="305"/>
      <c r="AD389" s="305"/>
      <c r="AE389" s="305"/>
      <c r="AF389" s="305"/>
      <c r="AG389" s="305"/>
      <c r="AH389" s="305"/>
      <c r="AI389" s="305"/>
      <c r="AJ389" s="305"/>
      <c r="AK389" s="306"/>
      <c r="AL389" s="292" t="s">
        <v>55</v>
      </c>
      <c r="AM389" s="297"/>
      <c r="AN389" s="297"/>
      <c r="AO389" s="297"/>
      <c r="AP389" s="297"/>
      <c r="AQ389" s="297"/>
      <c r="AR389" s="298"/>
      <c r="AS389" s="295">
        <v>0</v>
      </c>
      <c r="AT389" s="297"/>
      <c r="AU389" s="297"/>
      <c r="AV389" s="297"/>
      <c r="AW389" s="297"/>
      <c r="AX389" s="298"/>
      <c r="AY389" s="295"/>
      <c r="AZ389" s="297"/>
      <c r="BA389" s="297"/>
      <c r="BB389" s="297"/>
      <c r="BC389" s="297"/>
      <c r="BD389" s="297"/>
      <c r="BE389" s="297"/>
      <c r="BF389" s="297"/>
      <c r="BG389" s="297"/>
      <c r="BH389" s="297"/>
      <c r="BI389" s="297"/>
      <c r="BJ389" s="297"/>
      <c r="BK389" s="298"/>
      <c r="BL389" s="295"/>
      <c r="BM389" s="297"/>
      <c r="BN389" s="297"/>
      <c r="BO389" s="297"/>
      <c r="BP389" s="297"/>
      <c r="BQ389" s="297"/>
      <c r="BR389" s="297"/>
      <c r="BS389" s="297"/>
      <c r="BT389" s="298"/>
      <c r="BU389" s="295"/>
      <c r="BV389" s="297"/>
      <c r="BW389" s="297"/>
      <c r="BX389" s="297"/>
      <c r="BY389" s="297"/>
      <c r="BZ389" s="297"/>
      <c r="CA389" s="297"/>
      <c r="CB389" s="298"/>
      <c r="CC389" s="295"/>
      <c r="CD389" s="297"/>
      <c r="CE389" s="297"/>
      <c r="CF389" s="297"/>
      <c r="CG389" s="297"/>
      <c r="CH389" s="297"/>
      <c r="CI389" s="297"/>
      <c r="CJ389" s="297"/>
      <c r="CK389" s="298"/>
      <c r="CL389" s="295">
        <v>0</v>
      </c>
      <c r="CM389" s="297"/>
      <c r="CN389" s="297"/>
      <c r="CO389" s="297"/>
      <c r="CP389" s="297"/>
      <c r="CQ389" s="297"/>
      <c r="CR389" s="297"/>
      <c r="CS389" s="297"/>
      <c r="CT389" s="297"/>
      <c r="CU389" s="297"/>
      <c r="CV389" s="297"/>
      <c r="CW389" s="297"/>
      <c r="CX389" s="298"/>
      <c r="CY389" s="290"/>
      <c r="CZ389" s="290"/>
      <c r="DA389" s="292" t="s">
        <v>55</v>
      </c>
      <c r="DB389" s="293"/>
      <c r="DC389" s="293"/>
      <c r="DD389" s="294"/>
      <c r="DE389" s="295">
        <v>0</v>
      </c>
      <c r="DF389" s="293"/>
      <c r="DG389" s="293"/>
      <c r="DH389" s="293"/>
      <c r="DI389" s="293"/>
      <c r="DJ389" s="293"/>
      <c r="DK389" s="293"/>
      <c r="DL389" s="293"/>
      <c r="DM389" s="293"/>
      <c r="DN389" s="293"/>
      <c r="DO389" s="293"/>
      <c r="DP389" s="293"/>
      <c r="DQ389" s="294"/>
      <c r="DR389" s="295"/>
      <c r="DS389" s="293"/>
      <c r="DT389" s="293"/>
      <c r="DU389" s="293"/>
      <c r="DV389" s="293"/>
      <c r="DW389" s="293"/>
      <c r="DX389" s="293"/>
      <c r="DY389" s="293"/>
      <c r="DZ389" s="293"/>
      <c r="EA389" s="293"/>
      <c r="EB389" s="294"/>
      <c r="EC389" s="295"/>
      <c r="ED389" s="293"/>
      <c r="EE389" s="293"/>
      <c r="EF389" s="293"/>
      <c r="EG389" s="293"/>
      <c r="EH389" s="293"/>
      <c r="EI389" s="293"/>
      <c r="EJ389" s="294"/>
      <c r="EK389" s="295"/>
      <c r="EL389" s="293"/>
      <c r="EM389" s="293"/>
      <c r="EN389" s="293"/>
      <c r="EO389" s="294"/>
      <c r="EP389" s="295"/>
      <c r="EQ389" s="293"/>
      <c r="ER389" s="293"/>
      <c r="ES389" s="293"/>
      <c r="ET389" s="293"/>
      <c r="EU389" s="293"/>
      <c r="EV389" s="294"/>
      <c r="EW389" s="295">
        <v>0</v>
      </c>
      <c r="EX389" s="293"/>
      <c r="EY389" s="294"/>
    </row>
    <row r="390" spans="1:155" x14ac:dyDescent="0.2">
      <c r="A390" s="299" t="s">
        <v>195</v>
      </c>
      <c r="B390" s="300"/>
      <c r="C390" s="300"/>
      <c r="D390" s="300"/>
      <c r="E390" s="300"/>
      <c r="F390" s="300"/>
      <c r="G390" s="300"/>
      <c r="H390" s="300"/>
      <c r="I390" s="300"/>
      <c r="J390" s="300"/>
      <c r="K390" s="300"/>
      <c r="L390" s="300"/>
      <c r="M390" s="300"/>
      <c r="N390" s="300"/>
      <c r="O390" s="300"/>
      <c r="P390" s="300"/>
      <c r="Q390" s="300"/>
      <c r="R390" s="300"/>
      <c r="S390" s="300"/>
      <c r="T390" s="300"/>
      <c r="U390" s="300"/>
      <c r="V390" s="300"/>
      <c r="W390" s="300"/>
      <c r="X390" s="301"/>
      <c r="Y390" s="299" t="s">
        <v>145</v>
      </c>
      <c r="Z390" s="300"/>
      <c r="AA390" s="300"/>
      <c r="AB390" s="300"/>
      <c r="AC390" s="300"/>
      <c r="AD390" s="300"/>
      <c r="AE390" s="300"/>
      <c r="AF390" s="300"/>
      <c r="AG390" s="300"/>
      <c r="AH390" s="300"/>
      <c r="AI390" s="300"/>
      <c r="AJ390" s="300"/>
      <c r="AK390" s="301"/>
      <c r="AL390" s="310" t="s">
        <v>53</v>
      </c>
      <c r="AM390" s="297"/>
      <c r="AN390" s="297"/>
      <c r="AO390" s="297"/>
      <c r="AP390" s="297"/>
      <c r="AQ390" s="297"/>
      <c r="AR390" s="298"/>
      <c r="AS390" s="307">
        <v>0</v>
      </c>
      <c r="AT390" s="297"/>
      <c r="AU390" s="297"/>
      <c r="AV390" s="297"/>
      <c r="AW390" s="297"/>
      <c r="AX390" s="298"/>
      <c r="AY390" s="307">
        <v>0</v>
      </c>
      <c r="AZ390" s="297"/>
      <c r="BA390" s="297"/>
      <c r="BB390" s="297"/>
      <c r="BC390" s="297"/>
      <c r="BD390" s="297"/>
      <c r="BE390" s="297"/>
      <c r="BF390" s="297"/>
      <c r="BG390" s="297"/>
      <c r="BH390" s="297"/>
      <c r="BI390" s="297"/>
      <c r="BJ390" s="297"/>
      <c r="BK390" s="298"/>
      <c r="BL390" s="307">
        <v>0</v>
      </c>
      <c r="BM390" s="297"/>
      <c r="BN390" s="297"/>
      <c r="BO390" s="297"/>
      <c r="BP390" s="297"/>
      <c r="BQ390" s="297"/>
      <c r="BR390" s="297"/>
      <c r="BS390" s="297"/>
      <c r="BT390" s="298"/>
      <c r="BU390" s="307">
        <v>1</v>
      </c>
      <c r="BV390" s="297"/>
      <c r="BW390" s="297"/>
      <c r="BX390" s="297"/>
      <c r="BY390" s="297"/>
      <c r="BZ390" s="297"/>
      <c r="CA390" s="297"/>
      <c r="CB390" s="298"/>
      <c r="CC390" s="307">
        <v>0</v>
      </c>
      <c r="CD390" s="297"/>
      <c r="CE390" s="297"/>
      <c r="CF390" s="297"/>
      <c r="CG390" s="297"/>
      <c r="CH390" s="297"/>
      <c r="CI390" s="297"/>
      <c r="CJ390" s="297"/>
      <c r="CK390" s="298"/>
      <c r="CL390" s="307">
        <v>1</v>
      </c>
      <c r="CM390" s="297"/>
      <c r="CN390" s="297"/>
      <c r="CO390" s="297"/>
      <c r="CP390" s="297"/>
      <c r="CQ390" s="297"/>
      <c r="CR390" s="297"/>
      <c r="CS390" s="297"/>
      <c r="CT390" s="297"/>
      <c r="CU390" s="297"/>
      <c r="CV390" s="297"/>
      <c r="CW390" s="297"/>
      <c r="CX390" s="298"/>
      <c r="CY390" s="309" t="s">
        <v>6</v>
      </c>
      <c r="CZ390" s="290"/>
      <c r="DA390" s="310" t="s">
        <v>53</v>
      </c>
      <c r="DB390" s="293"/>
      <c r="DC390" s="293"/>
      <c r="DD390" s="294"/>
      <c r="DE390" s="307">
        <v>0</v>
      </c>
      <c r="DF390" s="293"/>
      <c r="DG390" s="293"/>
      <c r="DH390" s="293"/>
      <c r="DI390" s="293"/>
      <c r="DJ390" s="293"/>
      <c r="DK390" s="293"/>
      <c r="DL390" s="293"/>
      <c r="DM390" s="293"/>
      <c r="DN390" s="293"/>
      <c r="DO390" s="293"/>
      <c r="DP390" s="293"/>
      <c r="DQ390" s="294"/>
      <c r="DR390" s="307">
        <v>0</v>
      </c>
      <c r="DS390" s="293"/>
      <c r="DT390" s="293"/>
      <c r="DU390" s="293"/>
      <c r="DV390" s="293"/>
      <c r="DW390" s="293"/>
      <c r="DX390" s="293"/>
      <c r="DY390" s="293"/>
      <c r="DZ390" s="293"/>
      <c r="EA390" s="293"/>
      <c r="EB390" s="294"/>
      <c r="EC390" s="307">
        <v>1550000</v>
      </c>
      <c r="ED390" s="293"/>
      <c r="EE390" s="293"/>
      <c r="EF390" s="293"/>
      <c r="EG390" s="293"/>
      <c r="EH390" s="293"/>
      <c r="EI390" s="293"/>
      <c r="EJ390" s="294"/>
      <c r="EK390" s="307">
        <v>1550000</v>
      </c>
      <c r="EL390" s="293"/>
      <c r="EM390" s="293"/>
      <c r="EN390" s="293"/>
      <c r="EO390" s="294"/>
      <c r="EP390" s="307">
        <v>0</v>
      </c>
      <c r="EQ390" s="293"/>
      <c r="ER390" s="293"/>
      <c r="ES390" s="293"/>
      <c r="ET390" s="293"/>
      <c r="EU390" s="293"/>
      <c r="EV390" s="294"/>
      <c r="EW390" s="307">
        <v>3100000</v>
      </c>
      <c r="EX390" s="293"/>
      <c r="EY390" s="294"/>
    </row>
    <row r="391" spans="1:155" x14ac:dyDescent="0.2">
      <c r="A391" s="302"/>
      <c r="B391" s="290"/>
      <c r="C391" s="290"/>
      <c r="D391" s="290"/>
      <c r="E391" s="290"/>
      <c r="F391" s="290"/>
      <c r="G391" s="290"/>
      <c r="H391" s="290"/>
      <c r="I391" s="290"/>
      <c r="J391" s="290"/>
      <c r="K391" s="290"/>
      <c r="L391" s="290"/>
      <c r="M391" s="290"/>
      <c r="N391" s="290"/>
      <c r="O391" s="290"/>
      <c r="P391" s="290"/>
      <c r="Q391" s="290"/>
      <c r="R391" s="290"/>
      <c r="S391" s="290"/>
      <c r="T391" s="290"/>
      <c r="U391" s="290"/>
      <c r="V391" s="290"/>
      <c r="W391" s="290"/>
      <c r="X391" s="303"/>
      <c r="Y391" s="302"/>
      <c r="Z391" s="290"/>
      <c r="AA391" s="290"/>
      <c r="AB391" s="290"/>
      <c r="AC391" s="290"/>
      <c r="AD391" s="290"/>
      <c r="AE391" s="290"/>
      <c r="AF391" s="290"/>
      <c r="AG391" s="290"/>
      <c r="AH391" s="290"/>
      <c r="AI391" s="290"/>
      <c r="AJ391" s="290"/>
      <c r="AK391" s="303"/>
      <c r="AL391" s="308" t="s">
        <v>54</v>
      </c>
      <c r="AM391" s="297"/>
      <c r="AN391" s="297"/>
      <c r="AO391" s="297"/>
      <c r="AP391" s="297"/>
      <c r="AQ391" s="297"/>
      <c r="AR391" s="298"/>
      <c r="AS391" s="296">
        <v>0</v>
      </c>
      <c r="AT391" s="297"/>
      <c r="AU391" s="297"/>
      <c r="AV391" s="297"/>
      <c r="AW391" s="297"/>
      <c r="AX391" s="298"/>
      <c r="AY391" s="296">
        <v>0</v>
      </c>
      <c r="AZ391" s="297"/>
      <c r="BA391" s="297"/>
      <c r="BB391" s="297"/>
      <c r="BC391" s="297"/>
      <c r="BD391" s="297"/>
      <c r="BE391" s="297"/>
      <c r="BF391" s="297"/>
      <c r="BG391" s="297"/>
      <c r="BH391" s="297"/>
      <c r="BI391" s="297"/>
      <c r="BJ391" s="297"/>
      <c r="BK391" s="298"/>
      <c r="BL391" s="296">
        <v>0</v>
      </c>
      <c r="BM391" s="297"/>
      <c r="BN391" s="297"/>
      <c r="BO391" s="297"/>
      <c r="BP391" s="297"/>
      <c r="BQ391" s="297"/>
      <c r="BR391" s="297"/>
      <c r="BS391" s="297"/>
      <c r="BT391" s="298"/>
      <c r="BU391" s="296">
        <v>1</v>
      </c>
      <c r="BV391" s="297"/>
      <c r="BW391" s="297"/>
      <c r="BX391" s="297"/>
      <c r="BY391" s="297"/>
      <c r="BZ391" s="297"/>
      <c r="CA391" s="297"/>
      <c r="CB391" s="298"/>
      <c r="CC391" s="296">
        <v>0</v>
      </c>
      <c r="CD391" s="297"/>
      <c r="CE391" s="297"/>
      <c r="CF391" s="297"/>
      <c r="CG391" s="297"/>
      <c r="CH391" s="297"/>
      <c r="CI391" s="297"/>
      <c r="CJ391" s="297"/>
      <c r="CK391" s="298"/>
      <c r="CL391" s="296">
        <v>1</v>
      </c>
      <c r="CM391" s="297"/>
      <c r="CN391" s="297"/>
      <c r="CO391" s="297"/>
      <c r="CP391" s="297"/>
      <c r="CQ391" s="297"/>
      <c r="CR391" s="297"/>
      <c r="CS391" s="297"/>
      <c r="CT391" s="297"/>
      <c r="CU391" s="297"/>
      <c r="CV391" s="297"/>
      <c r="CW391" s="297"/>
      <c r="CX391" s="298"/>
      <c r="CY391" s="290"/>
      <c r="CZ391" s="290"/>
      <c r="DA391" s="308" t="s">
        <v>54</v>
      </c>
      <c r="DB391" s="293"/>
      <c r="DC391" s="293"/>
      <c r="DD391" s="294"/>
      <c r="DE391" s="296">
        <v>0</v>
      </c>
      <c r="DF391" s="293"/>
      <c r="DG391" s="293"/>
      <c r="DH391" s="293"/>
      <c r="DI391" s="293"/>
      <c r="DJ391" s="293"/>
      <c r="DK391" s="293"/>
      <c r="DL391" s="293"/>
      <c r="DM391" s="293"/>
      <c r="DN391" s="293"/>
      <c r="DO391" s="293"/>
      <c r="DP391" s="293"/>
      <c r="DQ391" s="294"/>
      <c r="DR391" s="296">
        <v>0</v>
      </c>
      <c r="DS391" s="293"/>
      <c r="DT391" s="293"/>
      <c r="DU391" s="293"/>
      <c r="DV391" s="293"/>
      <c r="DW391" s="293"/>
      <c r="DX391" s="293"/>
      <c r="DY391" s="293"/>
      <c r="DZ391" s="293"/>
      <c r="EA391" s="293"/>
      <c r="EB391" s="294"/>
      <c r="EC391" s="296">
        <v>1550000</v>
      </c>
      <c r="ED391" s="293"/>
      <c r="EE391" s="293"/>
      <c r="EF391" s="293"/>
      <c r="EG391" s="293"/>
      <c r="EH391" s="293"/>
      <c r="EI391" s="293"/>
      <c r="EJ391" s="294"/>
      <c r="EK391" s="296">
        <v>1550000</v>
      </c>
      <c r="EL391" s="293"/>
      <c r="EM391" s="293"/>
      <c r="EN391" s="293"/>
      <c r="EO391" s="294"/>
      <c r="EP391" s="296">
        <v>0</v>
      </c>
      <c r="EQ391" s="293"/>
      <c r="ER391" s="293"/>
      <c r="ES391" s="293"/>
      <c r="ET391" s="293"/>
      <c r="EU391" s="293"/>
      <c r="EV391" s="294"/>
      <c r="EW391" s="296">
        <v>3100000</v>
      </c>
      <c r="EX391" s="293"/>
      <c r="EY391" s="294"/>
    </row>
    <row r="392" spans="1:155" x14ac:dyDescent="0.2">
      <c r="A392" s="304"/>
      <c r="B392" s="305"/>
      <c r="C392" s="305"/>
      <c r="D392" s="305"/>
      <c r="E392" s="305"/>
      <c r="F392" s="305"/>
      <c r="G392" s="305"/>
      <c r="H392" s="305"/>
      <c r="I392" s="305"/>
      <c r="J392" s="305"/>
      <c r="K392" s="305"/>
      <c r="L392" s="305"/>
      <c r="M392" s="305"/>
      <c r="N392" s="305"/>
      <c r="O392" s="305"/>
      <c r="P392" s="305"/>
      <c r="Q392" s="305"/>
      <c r="R392" s="305"/>
      <c r="S392" s="305"/>
      <c r="T392" s="305"/>
      <c r="U392" s="305"/>
      <c r="V392" s="305"/>
      <c r="W392" s="305"/>
      <c r="X392" s="306"/>
      <c r="Y392" s="304"/>
      <c r="Z392" s="305"/>
      <c r="AA392" s="305"/>
      <c r="AB392" s="305"/>
      <c r="AC392" s="305"/>
      <c r="AD392" s="305"/>
      <c r="AE392" s="305"/>
      <c r="AF392" s="305"/>
      <c r="AG392" s="305"/>
      <c r="AH392" s="305"/>
      <c r="AI392" s="305"/>
      <c r="AJ392" s="305"/>
      <c r="AK392" s="306"/>
      <c r="AL392" s="292" t="s">
        <v>55</v>
      </c>
      <c r="AM392" s="297"/>
      <c r="AN392" s="297"/>
      <c r="AO392" s="297"/>
      <c r="AP392" s="297"/>
      <c r="AQ392" s="297"/>
      <c r="AR392" s="298"/>
      <c r="AS392" s="295">
        <v>0</v>
      </c>
      <c r="AT392" s="297"/>
      <c r="AU392" s="297"/>
      <c r="AV392" s="297"/>
      <c r="AW392" s="297"/>
      <c r="AX392" s="298"/>
      <c r="AY392" s="295"/>
      <c r="AZ392" s="297"/>
      <c r="BA392" s="297"/>
      <c r="BB392" s="297"/>
      <c r="BC392" s="297"/>
      <c r="BD392" s="297"/>
      <c r="BE392" s="297"/>
      <c r="BF392" s="297"/>
      <c r="BG392" s="297"/>
      <c r="BH392" s="297"/>
      <c r="BI392" s="297"/>
      <c r="BJ392" s="297"/>
      <c r="BK392" s="298"/>
      <c r="BL392" s="295"/>
      <c r="BM392" s="297"/>
      <c r="BN392" s="297"/>
      <c r="BO392" s="297"/>
      <c r="BP392" s="297"/>
      <c r="BQ392" s="297"/>
      <c r="BR392" s="297"/>
      <c r="BS392" s="297"/>
      <c r="BT392" s="298"/>
      <c r="BU392" s="295"/>
      <c r="BV392" s="297"/>
      <c r="BW392" s="297"/>
      <c r="BX392" s="297"/>
      <c r="BY392" s="297"/>
      <c r="BZ392" s="297"/>
      <c r="CA392" s="297"/>
      <c r="CB392" s="298"/>
      <c r="CC392" s="295"/>
      <c r="CD392" s="297"/>
      <c r="CE392" s="297"/>
      <c r="CF392" s="297"/>
      <c r="CG392" s="297"/>
      <c r="CH392" s="297"/>
      <c r="CI392" s="297"/>
      <c r="CJ392" s="297"/>
      <c r="CK392" s="298"/>
      <c r="CL392" s="295">
        <v>0</v>
      </c>
      <c r="CM392" s="297"/>
      <c r="CN392" s="297"/>
      <c r="CO392" s="297"/>
      <c r="CP392" s="297"/>
      <c r="CQ392" s="297"/>
      <c r="CR392" s="297"/>
      <c r="CS392" s="297"/>
      <c r="CT392" s="297"/>
      <c r="CU392" s="297"/>
      <c r="CV392" s="297"/>
      <c r="CW392" s="297"/>
      <c r="CX392" s="298"/>
      <c r="CY392" s="290"/>
      <c r="CZ392" s="290"/>
      <c r="DA392" s="292" t="s">
        <v>55</v>
      </c>
      <c r="DB392" s="293"/>
      <c r="DC392" s="293"/>
      <c r="DD392" s="294"/>
      <c r="DE392" s="295">
        <v>0</v>
      </c>
      <c r="DF392" s="293"/>
      <c r="DG392" s="293"/>
      <c r="DH392" s="293"/>
      <c r="DI392" s="293"/>
      <c r="DJ392" s="293"/>
      <c r="DK392" s="293"/>
      <c r="DL392" s="293"/>
      <c r="DM392" s="293"/>
      <c r="DN392" s="293"/>
      <c r="DO392" s="293"/>
      <c r="DP392" s="293"/>
      <c r="DQ392" s="294"/>
      <c r="DR392" s="295"/>
      <c r="DS392" s="293"/>
      <c r="DT392" s="293"/>
      <c r="DU392" s="293"/>
      <c r="DV392" s="293"/>
      <c r="DW392" s="293"/>
      <c r="DX392" s="293"/>
      <c r="DY392" s="293"/>
      <c r="DZ392" s="293"/>
      <c r="EA392" s="293"/>
      <c r="EB392" s="294"/>
      <c r="EC392" s="295"/>
      <c r="ED392" s="293"/>
      <c r="EE392" s="293"/>
      <c r="EF392" s="293"/>
      <c r="EG392" s="293"/>
      <c r="EH392" s="293"/>
      <c r="EI392" s="293"/>
      <c r="EJ392" s="294"/>
      <c r="EK392" s="295"/>
      <c r="EL392" s="293"/>
      <c r="EM392" s="293"/>
      <c r="EN392" s="293"/>
      <c r="EO392" s="294"/>
      <c r="EP392" s="295"/>
      <c r="EQ392" s="293"/>
      <c r="ER392" s="293"/>
      <c r="ES392" s="293"/>
      <c r="ET392" s="293"/>
      <c r="EU392" s="293"/>
      <c r="EV392" s="294"/>
      <c r="EW392" s="295">
        <v>0</v>
      </c>
      <c r="EX392" s="293"/>
      <c r="EY392" s="294"/>
    </row>
    <row r="393" spans="1:155" x14ac:dyDescent="0.2">
      <c r="A393" s="299" t="s">
        <v>196</v>
      </c>
      <c r="B393" s="300"/>
      <c r="C393" s="300"/>
      <c r="D393" s="300"/>
      <c r="E393" s="300"/>
      <c r="F393" s="300"/>
      <c r="G393" s="300"/>
      <c r="H393" s="300"/>
      <c r="I393" s="300"/>
      <c r="J393" s="300"/>
      <c r="K393" s="300"/>
      <c r="L393" s="300"/>
      <c r="M393" s="300"/>
      <c r="N393" s="300"/>
      <c r="O393" s="300"/>
      <c r="P393" s="300"/>
      <c r="Q393" s="300"/>
      <c r="R393" s="300"/>
      <c r="S393" s="300"/>
      <c r="T393" s="300"/>
      <c r="U393" s="300"/>
      <c r="V393" s="300"/>
      <c r="W393" s="300"/>
      <c r="X393" s="301"/>
      <c r="Y393" s="299" t="s">
        <v>88</v>
      </c>
      <c r="Z393" s="300"/>
      <c r="AA393" s="300"/>
      <c r="AB393" s="300"/>
      <c r="AC393" s="300"/>
      <c r="AD393" s="300"/>
      <c r="AE393" s="300"/>
      <c r="AF393" s="300"/>
      <c r="AG393" s="300"/>
      <c r="AH393" s="300"/>
      <c r="AI393" s="300"/>
      <c r="AJ393" s="300"/>
      <c r="AK393" s="301"/>
      <c r="AL393" s="310" t="s">
        <v>53</v>
      </c>
      <c r="AM393" s="297"/>
      <c r="AN393" s="297"/>
      <c r="AO393" s="297"/>
      <c r="AP393" s="297"/>
      <c r="AQ393" s="297"/>
      <c r="AR393" s="298"/>
      <c r="AS393" s="307">
        <v>0</v>
      </c>
      <c r="AT393" s="297"/>
      <c r="AU393" s="297"/>
      <c r="AV393" s="297"/>
      <c r="AW393" s="297"/>
      <c r="AX393" s="298"/>
      <c r="AY393" s="307">
        <v>0</v>
      </c>
      <c r="AZ393" s="297"/>
      <c r="BA393" s="297"/>
      <c r="BB393" s="297"/>
      <c r="BC393" s="297"/>
      <c r="BD393" s="297"/>
      <c r="BE393" s="297"/>
      <c r="BF393" s="297"/>
      <c r="BG393" s="297"/>
      <c r="BH393" s="297"/>
      <c r="BI393" s="297"/>
      <c r="BJ393" s="297"/>
      <c r="BK393" s="298"/>
      <c r="BL393" s="307">
        <v>0</v>
      </c>
      <c r="BM393" s="297"/>
      <c r="BN393" s="297"/>
      <c r="BO393" s="297"/>
      <c r="BP393" s="297"/>
      <c r="BQ393" s="297"/>
      <c r="BR393" s="297"/>
      <c r="BS393" s="297"/>
      <c r="BT393" s="298"/>
      <c r="BU393" s="307">
        <v>1</v>
      </c>
      <c r="BV393" s="297"/>
      <c r="BW393" s="297"/>
      <c r="BX393" s="297"/>
      <c r="BY393" s="297"/>
      <c r="BZ393" s="297"/>
      <c r="CA393" s="297"/>
      <c r="CB393" s="298"/>
      <c r="CC393" s="307">
        <v>0</v>
      </c>
      <c r="CD393" s="297"/>
      <c r="CE393" s="297"/>
      <c r="CF393" s="297"/>
      <c r="CG393" s="297"/>
      <c r="CH393" s="297"/>
      <c r="CI393" s="297"/>
      <c r="CJ393" s="297"/>
      <c r="CK393" s="298"/>
      <c r="CL393" s="307">
        <v>1</v>
      </c>
      <c r="CM393" s="297"/>
      <c r="CN393" s="297"/>
      <c r="CO393" s="297"/>
      <c r="CP393" s="297"/>
      <c r="CQ393" s="297"/>
      <c r="CR393" s="297"/>
      <c r="CS393" s="297"/>
      <c r="CT393" s="297"/>
      <c r="CU393" s="297"/>
      <c r="CV393" s="297"/>
      <c r="CW393" s="297"/>
      <c r="CX393" s="298"/>
      <c r="CY393" s="309" t="s">
        <v>6</v>
      </c>
      <c r="CZ393" s="290"/>
      <c r="DA393" s="310" t="s">
        <v>53</v>
      </c>
      <c r="DB393" s="293"/>
      <c r="DC393" s="293"/>
      <c r="DD393" s="294"/>
      <c r="DE393" s="307">
        <v>0</v>
      </c>
      <c r="DF393" s="293"/>
      <c r="DG393" s="293"/>
      <c r="DH393" s="293"/>
      <c r="DI393" s="293"/>
      <c r="DJ393" s="293"/>
      <c r="DK393" s="293"/>
      <c r="DL393" s="293"/>
      <c r="DM393" s="293"/>
      <c r="DN393" s="293"/>
      <c r="DO393" s="293"/>
      <c r="DP393" s="293"/>
      <c r="DQ393" s="294"/>
      <c r="DR393" s="307">
        <v>0</v>
      </c>
      <c r="DS393" s="293"/>
      <c r="DT393" s="293"/>
      <c r="DU393" s="293"/>
      <c r="DV393" s="293"/>
      <c r="DW393" s="293"/>
      <c r="DX393" s="293"/>
      <c r="DY393" s="293"/>
      <c r="DZ393" s="293"/>
      <c r="EA393" s="293"/>
      <c r="EB393" s="294"/>
      <c r="EC393" s="307">
        <v>1375000</v>
      </c>
      <c r="ED393" s="293"/>
      <c r="EE393" s="293"/>
      <c r="EF393" s="293"/>
      <c r="EG393" s="293"/>
      <c r="EH393" s="293"/>
      <c r="EI393" s="293"/>
      <c r="EJ393" s="294"/>
      <c r="EK393" s="307">
        <v>1375000</v>
      </c>
      <c r="EL393" s="293"/>
      <c r="EM393" s="293"/>
      <c r="EN393" s="293"/>
      <c r="EO393" s="294"/>
      <c r="EP393" s="307">
        <v>0</v>
      </c>
      <c r="EQ393" s="293"/>
      <c r="ER393" s="293"/>
      <c r="ES393" s="293"/>
      <c r="ET393" s="293"/>
      <c r="EU393" s="293"/>
      <c r="EV393" s="294"/>
      <c r="EW393" s="307">
        <v>2750000</v>
      </c>
      <c r="EX393" s="293"/>
      <c r="EY393" s="294"/>
    </row>
    <row r="394" spans="1:155" x14ac:dyDescent="0.2">
      <c r="A394" s="302"/>
      <c r="B394" s="290"/>
      <c r="C394" s="290"/>
      <c r="D394" s="290"/>
      <c r="E394" s="290"/>
      <c r="F394" s="290"/>
      <c r="G394" s="290"/>
      <c r="H394" s="290"/>
      <c r="I394" s="290"/>
      <c r="J394" s="290"/>
      <c r="K394" s="290"/>
      <c r="L394" s="290"/>
      <c r="M394" s="290"/>
      <c r="N394" s="290"/>
      <c r="O394" s="290"/>
      <c r="P394" s="290"/>
      <c r="Q394" s="290"/>
      <c r="R394" s="290"/>
      <c r="S394" s="290"/>
      <c r="T394" s="290"/>
      <c r="U394" s="290"/>
      <c r="V394" s="290"/>
      <c r="W394" s="290"/>
      <c r="X394" s="303"/>
      <c r="Y394" s="302"/>
      <c r="Z394" s="290"/>
      <c r="AA394" s="290"/>
      <c r="AB394" s="290"/>
      <c r="AC394" s="290"/>
      <c r="AD394" s="290"/>
      <c r="AE394" s="290"/>
      <c r="AF394" s="290"/>
      <c r="AG394" s="290"/>
      <c r="AH394" s="290"/>
      <c r="AI394" s="290"/>
      <c r="AJ394" s="290"/>
      <c r="AK394" s="303"/>
      <c r="AL394" s="308" t="s">
        <v>54</v>
      </c>
      <c r="AM394" s="297"/>
      <c r="AN394" s="297"/>
      <c r="AO394" s="297"/>
      <c r="AP394" s="297"/>
      <c r="AQ394" s="297"/>
      <c r="AR394" s="298"/>
      <c r="AS394" s="296">
        <v>0</v>
      </c>
      <c r="AT394" s="297"/>
      <c r="AU394" s="297"/>
      <c r="AV394" s="297"/>
      <c r="AW394" s="297"/>
      <c r="AX394" s="298"/>
      <c r="AY394" s="296">
        <v>0</v>
      </c>
      <c r="AZ394" s="297"/>
      <c r="BA394" s="297"/>
      <c r="BB394" s="297"/>
      <c r="BC394" s="297"/>
      <c r="BD394" s="297"/>
      <c r="BE394" s="297"/>
      <c r="BF394" s="297"/>
      <c r="BG394" s="297"/>
      <c r="BH394" s="297"/>
      <c r="BI394" s="297"/>
      <c r="BJ394" s="297"/>
      <c r="BK394" s="298"/>
      <c r="BL394" s="296">
        <v>0</v>
      </c>
      <c r="BM394" s="297"/>
      <c r="BN394" s="297"/>
      <c r="BO394" s="297"/>
      <c r="BP394" s="297"/>
      <c r="BQ394" s="297"/>
      <c r="BR394" s="297"/>
      <c r="BS394" s="297"/>
      <c r="BT394" s="298"/>
      <c r="BU394" s="296">
        <v>1</v>
      </c>
      <c r="BV394" s="297"/>
      <c r="BW394" s="297"/>
      <c r="BX394" s="297"/>
      <c r="BY394" s="297"/>
      <c r="BZ394" s="297"/>
      <c r="CA394" s="297"/>
      <c r="CB394" s="298"/>
      <c r="CC394" s="296">
        <v>0</v>
      </c>
      <c r="CD394" s="297"/>
      <c r="CE394" s="297"/>
      <c r="CF394" s="297"/>
      <c r="CG394" s="297"/>
      <c r="CH394" s="297"/>
      <c r="CI394" s="297"/>
      <c r="CJ394" s="297"/>
      <c r="CK394" s="298"/>
      <c r="CL394" s="296">
        <v>1</v>
      </c>
      <c r="CM394" s="297"/>
      <c r="CN394" s="297"/>
      <c r="CO394" s="297"/>
      <c r="CP394" s="297"/>
      <c r="CQ394" s="297"/>
      <c r="CR394" s="297"/>
      <c r="CS394" s="297"/>
      <c r="CT394" s="297"/>
      <c r="CU394" s="297"/>
      <c r="CV394" s="297"/>
      <c r="CW394" s="297"/>
      <c r="CX394" s="298"/>
      <c r="CY394" s="290"/>
      <c r="CZ394" s="290"/>
      <c r="DA394" s="308" t="s">
        <v>54</v>
      </c>
      <c r="DB394" s="293"/>
      <c r="DC394" s="293"/>
      <c r="DD394" s="294"/>
      <c r="DE394" s="296">
        <v>0</v>
      </c>
      <c r="DF394" s="293"/>
      <c r="DG394" s="293"/>
      <c r="DH394" s="293"/>
      <c r="DI394" s="293"/>
      <c r="DJ394" s="293"/>
      <c r="DK394" s="293"/>
      <c r="DL394" s="293"/>
      <c r="DM394" s="293"/>
      <c r="DN394" s="293"/>
      <c r="DO394" s="293"/>
      <c r="DP394" s="293"/>
      <c r="DQ394" s="294"/>
      <c r="DR394" s="296">
        <v>0</v>
      </c>
      <c r="DS394" s="293"/>
      <c r="DT394" s="293"/>
      <c r="DU394" s="293"/>
      <c r="DV394" s="293"/>
      <c r="DW394" s="293"/>
      <c r="DX394" s="293"/>
      <c r="DY394" s="293"/>
      <c r="DZ394" s="293"/>
      <c r="EA394" s="293"/>
      <c r="EB394" s="294"/>
      <c r="EC394" s="296">
        <v>1375000</v>
      </c>
      <c r="ED394" s="293"/>
      <c r="EE394" s="293"/>
      <c r="EF394" s="293"/>
      <c r="EG394" s="293"/>
      <c r="EH394" s="293"/>
      <c r="EI394" s="293"/>
      <c r="EJ394" s="294"/>
      <c r="EK394" s="296">
        <v>1375000</v>
      </c>
      <c r="EL394" s="293"/>
      <c r="EM394" s="293"/>
      <c r="EN394" s="293"/>
      <c r="EO394" s="294"/>
      <c r="EP394" s="296">
        <v>0</v>
      </c>
      <c r="EQ394" s="293"/>
      <c r="ER394" s="293"/>
      <c r="ES394" s="293"/>
      <c r="ET394" s="293"/>
      <c r="EU394" s="293"/>
      <c r="EV394" s="294"/>
      <c r="EW394" s="296">
        <v>2750000</v>
      </c>
      <c r="EX394" s="293"/>
      <c r="EY394" s="294"/>
    </row>
    <row r="395" spans="1:155" x14ac:dyDescent="0.2">
      <c r="A395" s="304"/>
      <c r="B395" s="305"/>
      <c r="C395" s="305"/>
      <c r="D395" s="305"/>
      <c r="E395" s="305"/>
      <c r="F395" s="305"/>
      <c r="G395" s="305"/>
      <c r="H395" s="305"/>
      <c r="I395" s="305"/>
      <c r="J395" s="305"/>
      <c r="K395" s="305"/>
      <c r="L395" s="305"/>
      <c r="M395" s="305"/>
      <c r="N395" s="305"/>
      <c r="O395" s="305"/>
      <c r="P395" s="305"/>
      <c r="Q395" s="305"/>
      <c r="R395" s="305"/>
      <c r="S395" s="305"/>
      <c r="T395" s="305"/>
      <c r="U395" s="305"/>
      <c r="V395" s="305"/>
      <c r="W395" s="305"/>
      <c r="X395" s="306"/>
      <c r="Y395" s="304"/>
      <c r="Z395" s="305"/>
      <c r="AA395" s="305"/>
      <c r="AB395" s="305"/>
      <c r="AC395" s="305"/>
      <c r="AD395" s="305"/>
      <c r="AE395" s="305"/>
      <c r="AF395" s="305"/>
      <c r="AG395" s="305"/>
      <c r="AH395" s="305"/>
      <c r="AI395" s="305"/>
      <c r="AJ395" s="305"/>
      <c r="AK395" s="306"/>
      <c r="AL395" s="292" t="s">
        <v>55</v>
      </c>
      <c r="AM395" s="297"/>
      <c r="AN395" s="297"/>
      <c r="AO395" s="297"/>
      <c r="AP395" s="297"/>
      <c r="AQ395" s="297"/>
      <c r="AR395" s="298"/>
      <c r="AS395" s="295">
        <v>0</v>
      </c>
      <c r="AT395" s="297"/>
      <c r="AU395" s="297"/>
      <c r="AV395" s="297"/>
      <c r="AW395" s="297"/>
      <c r="AX395" s="298"/>
      <c r="AY395" s="295"/>
      <c r="AZ395" s="297"/>
      <c r="BA395" s="297"/>
      <c r="BB395" s="297"/>
      <c r="BC395" s="297"/>
      <c r="BD395" s="297"/>
      <c r="BE395" s="297"/>
      <c r="BF395" s="297"/>
      <c r="BG395" s="297"/>
      <c r="BH395" s="297"/>
      <c r="BI395" s="297"/>
      <c r="BJ395" s="297"/>
      <c r="BK395" s="298"/>
      <c r="BL395" s="295"/>
      <c r="BM395" s="297"/>
      <c r="BN395" s="297"/>
      <c r="BO395" s="297"/>
      <c r="BP395" s="297"/>
      <c r="BQ395" s="297"/>
      <c r="BR395" s="297"/>
      <c r="BS395" s="297"/>
      <c r="BT395" s="298"/>
      <c r="BU395" s="295"/>
      <c r="BV395" s="297"/>
      <c r="BW395" s="297"/>
      <c r="BX395" s="297"/>
      <c r="BY395" s="297"/>
      <c r="BZ395" s="297"/>
      <c r="CA395" s="297"/>
      <c r="CB395" s="298"/>
      <c r="CC395" s="295"/>
      <c r="CD395" s="297"/>
      <c r="CE395" s="297"/>
      <c r="CF395" s="297"/>
      <c r="CG395" s="297"/>
      <c r="CH395" s="297"/>
      <c r="CI395" s="297"/>
      <c r="CJ395" s="297"/>
      <c r="CK395" s="298"/>
      <c r="CL395" s="295">
        <v>0</v>
      </c>
      <c r="CM395" s="297"/>
      <c r="CN395" s="297"/>
      <c r="CO395" s="297"/>
      <c r="CP395" s="297"/>
      <c r="CQ395" s="297"/>
      <c r="CR395" s="297"/>
      <c r="CS395" s="297"/>
      <c r="CT395" s="297"/>
      <c r="CU395" s="297"/>
      <c r="CV395" s="297"/>
      <c r="CW395" s="297"/>
      <c r="CX395" s="298"/>
      <c r="CY395" s="290"/>
      <c r="CZ395" s="290"/>
      <c r="DA395" s="292" t="s">
        <v>55</v>
      </c>
      <c r="DB395" s="293"/>
      <c r="DC395" s="293"/>
      <c r="DD395" s="294"/>
      <c r="DE395" s="295">
        <v>0</v>
      </c>
      <c r="DF395" s="293"/>
      <c r="DG395" s="293"/>
      <c r="DH395" s="293"/>
      <c r="DI395" s="293"/>
      <c r="DJ395" s="293"/>
      <c r="DK395" s="293"/>
      <c r="DL395" s="293"/>
      <c r="DM395" s="293"/>
      <c r="DN395" s="293"/>
      <c r="DO395" s="293"/>
      <c r="DP395" s="293"/>
      <c r="DQ395" s="294"/>
      <c r="DR395" s="295"/>
      <c r="DS395" s="293"/>
      <c r="DT395" s="293"/>
      <c r="DU395" s="293"/>
      <c r="DV395" s="293"/>
      <c r="DW395" s="293"/>
      <c r="DX395" s="293"/>
      <c r="DY395" s="293"/>
      <c r="DZ395" s="293"/>
      <c r="EA395" s="293"/>
      <c r="EB395" s="294"/>
      <c r="EC395" s="295"/>
      <c r="ED395" s="293"/>
      <c r="EE395" s="293"/>
      <c r="EF395" s="293"/>
      <c r="EG395" s="293"/>
      <c r="EH395" s="293"/>
      <c r="EI395" s="293"/>
      <c r="EJ395" s="294"/>
      <c r="EK395" s="295"/>
      <c r="EL395" s="293"/>
      <c r="EM395" s="293"/>
      <c r="EN395" s="293"/>
      <c r="EO395" s="294"/>
      <c r="EP395" s="295"/>
      <c r="EQ395" s="293"/>
      <c r="ER395" s="293"/>
      <c r="ES395" s="293"/>
      <c r="ET395" s="293"/>
      <c r="EU395" s="293"/>
      <c r="EV395" s="294"/>
      <c r="EW395" s="295">
        <v>0</v>
      </c>
      <c r="EX395" s="293"/>
      <c r="EY395" s="294"/>
    </row>
    <row r="396" spans="1:155" x14ac:dyDescent="0.2">
      <c r="A396" s="299" t="s">
        <v>197</v>
      </c>
      <c r="B396" s="300"/>
      <c r="C396" s="300"/>
      <c r="D396" s="300"/>
      <c r="E396" s="300"/>
      <c r="F396" s="300"/>
      <c r="G396" s="300"/>
      <c r="H396" s="300"/>
      <c r="I396" s="300"/>
      <c r="J396" s="300"/>
      <c r="K396" s="300"/>
      <c r="L396" s="300"/>
      <c r="M396" s="300"/>
      <c r="N396" s="300"/>
      <c r="O396" s="300"/>
      <c r="P396" s="300"/>
      <c r="Q396" s="300"/>
      <c r="R396" s="300"/>
      <c r="S396" s="300"/>
      <c r="T396" s="300"/>
      <c r="U396" s="300"/>
      <c r="V396" s="300"/>
      <c r="W396" s="300"/>
      <c r="X396" s="301"/>
      <c r="Y396" s="299" t="s">
        <v>97</v>
      </c>
      <c r="Z396" s="300"/>
      <c r="AA396" s="300"/>
      <c r="AB396" s="300"/>
      <c r="AC396" s="300"/>
      <c r="AD396" s="300"/>
      <c r="AE396" s="300"/>
      <c r="AF396" s="300"/>
      <c r="AG396" s="300"/>
      <c r="AH396" s="300"/>
      <c r="AI396" s="300"/>
      <c r="AJ396" s="300"/>
      <c r="AK396" s="301"/>
      <c r="AL396" s="310" t="s">
        <v>53</v>
      </c>
      <c r="AM396" s="297"/>
      <c r="AN396" s="297"/>
      <c r="AO396" s="297"/>
      <c r="AP396" s="297"/>
      <c r="AQ396" s="297"/>
      <c r="AR396" s="298"/>
      <c r="AS396" s="307">
        <v>0</v>
      </c>
      <c r="AT396" s="297"/>
      <c r="AU396" s="297"/>
      <c r="AV396" s="297"/>
      <c r="AW396" s="297"/>
      <c r="AX396" s="298"/>
      <c r="AY396" s="307">
        <v>0</v>
      </c>
      <c r="AZ396" s="297"/>
      <c r="BA396" s="297"/>
      <c r="BB396" s="297"/>
      <c r="BC396" s="297"/>
      <c r="BD396" s="297"/>
      <c r="BE396" s="297"/>
      <c r="BF396" s="297"/>
      <c r="BG396" s="297"/>
      <c r="BH396" s="297"/>
      <c r="BI396" s="297"/>
      <c r="BJ396" s="297"/>
      <c r="BK396" s="298"/>
      <c r="BL396" s="307">
        <v>0</v>
      </c>
      <c r="BM396" s="297"/>
      <c r="BN396" s="297"/>
      <c r="BO396" s="297"/>
      <c r="BP396" s="297"/>
      <c r="BQ396" s="297"/>
      <c r="BR396" s="297"/>
      <c r="BS396" s="297"/>
      <c r="BT396" s="298"/>
      <c r="BU396" s="307">
        <v>1</v>
      </c>
      <c r="BV396" s="297"/>
      <c r="BW396" s="297"/>
      <c r="BX396" s="297"/>
      <c r="BY396" s="297"/>
      <c r="BZ396" s="297"/>
      <c r="CA396" s="297"/>
      <c r="CB396" s="298"/>
      <c r="CC396" s="307">
        <v>0</v>
      </c>
      <c r="CD396" s="297"/>
      <c r="CE396" s="297"/>
      <c r="CF396" s="297"/>
      <c r="CG396" s="297"/>
      <c r="CH396" s="297"/>
      <c r="CI396" s="297"/>
      <c r="CJ396" s="297"/>
      <c r="CK396" s="298"/>
      <c r="CL396" s="307">
        <v>1</v>
      </c>
      <c r="CM396" s="297"/>
      <c r="CN396" s="297"/>
      <c r="CO396" s="297"/>
      <c r="CP396" s="297"/>
      <c r="CQ396" s="297"/>
      <c r="CR396" s="297"/>
      <c r="CS396" s="297"/>
      <c r="CT396" s="297"/>
      <c r="CU396" s="297"/>
      <c r="CV396" s="297"/>
      <c r="CW396" s="297"/>
      <c r="CX396" s="298"/>
      <c r="CY396" s="309" t="s">
        <v>6</v>
      </c>
      <c r="CZ396" s="290"/>
      <c r="DA396" s="310" t="s">
        <v>53</v>
      </c>
      <c r="DB396" s="293"/>
      <c r="DC396" s="293"/>
      <c r="DD396" s="294"/>
      <c r="DE396" s="307">
        <v>0</v>
      </c>
      <c r="DF396" s="293"/>
      <c r="DG396" s="293"/>
      <c r="DH396" s="293"/>
      <c r="DI396" s="293"/>
      <c r="DJ396" s="293"/>
      <c r="DK396" s="293"/>
      <c r="DL396" s="293"/>
      <c r="DM396" s="293"/>
      <c r="DN396" s="293"/>
      <c r="DO396" s="293"/>
      <c r="DP396" s="293"/>
      <c r="DQ396" s="294"/>
      <c r="DR396" s="307">
        <v>0</v>
      </c>
      <c r="DS396" s="293"/>
      <c r="DT396" s="293"/>
      <c r="DU396" s="293"/>
      <c r="DV396" s="293"/>
      <c r="DW396" s="293"/>
      <c r="DX396" s="293"/>
      <c r="DY396" s="293"/>
      <c r="DZ396" s="293"/>
      <c r="EA396" s="293"/>
      <c r="EB396" s="294"/>
      <c r="EC396" s="307">
        <v>2000000</v>
      </c>
      <c r="ED396" s="293"/>
      <c r="EE396" s="293"/>
      <c r="EF396" s="293"/>
      <c r="EG396" s="293"/>
      <c r="EH396" s="293"/>
      <c r="EI396" s="293"/>
      <c r="EJ396" s="294"/>
      <c r="EK396" s="307">
        <v>2000000</v>
      </c>
      <c r="EL396" s="293"/>
      <c r="EM396" s="293"/>
      <c r="EN396" s="293"/>
      <c r="EO396" s="294"/>
      <c r="EP396" s="307">
        <v>0</v>
      </c>
      <c r="EQ396" s="293"/>
      <c r="ER396" s="293"/>
      <c r="ES396" s="293"/>
      <c r="ET396" s="293"/>
      <c r="EU396" s="293"/>
      <c r="EV396" s="294"/>
      <c r="EW396" s="307">
        <v>4000000</v>
      </c>
      <c r="EX396" s="293"/>
      <c r="EY396" s="294"/>
    </row>
    <row r="397" spans="1:155" x14ac:dyDescent="0.2">
      <c r="A397" s="302"/>
      <c r="B397" s="290"/>
      <c r="C397" s="290"/>
      <c r="D397" s="290"/>
      <c r="E397" s="290"/>
      <c r="F397" s="290"/>
      <c r="G397" s="290"/>
      <c r="H397" s="290"/>
      <c r="I397" s="290"/>
      <c r="J397" s="290"/>
      <c r="K397" s="290"/>
      <c r="L397" s="290"/>
      <c r="M397" s="290"/>
      <c r="N397" s="290"/>
      <c r="O397" s="290"/>
      <c r="P397" s="290"/>
      <c r="Q397" s="290"/>
      <c r="R397" s="290"/>
      <c r="S397" s="290"/>
      <c r="T397" s="290"/>
      <c r="U397" s="290"/>
      <c r="V397" s="290"/>
      <c r="W397" s="290"/>
      <c r="X397" s="303"/>
      <c r="Y397" s="302"/>
      <c r="Z397" s="290"/>
      <c r="AA397" s="290"/>
      <c r="AB397" s="290"/>
      <c r="AC397" s="290"/>
      <c r="AD397" s="290"/>
      <c r="AE397" s="290"/>
      <c r="AF397" s="290"/>
      <c r="AG397" s="290"/>
      <c r="AH397" s="290"/>
      <c r="AI397" s="290"/>
      <c r="AJ397" s="290"/>
      <c r="AK397" s="303"/>
      <c r="AL397" s="308" t="s">
        <v>54</v>
      </c>
      <c r="AM397" s="297"/>
      <c r="AN397" s="297"/>
      <c r="AO397" s="297"/>
      <c r="AP397" s="297"/>
      <c r="AQ397" s="297"/>
      <c r="AR397" s="298"/>
      <c r="AS397" s="296">
        <v>0</v>
      </c>
      <c r="AT397" s="297"/>
      <c r="AU397" s="297"/>
      <c r="AV397" s="297"/>
      <c r="AW397" s="297"/>
      <c r="AX397" s="298"/>
      <c r="AY397" s="296">
        <v>0</v>
      </c>
      <c r="AZ397" s="297"/>
      <c r="BA397" s="297"/>
      <c r="BB397" s="297"/>
      <c r="BC397" s="297"/>
      <c r="BD397" s="297"/>
      <c r="BE397" s="297"/>
      <c r="BF397" s="297"/>
      <c r="BG397" s="297"/>
      <c r="BH397" s="297"/>
      <c r="BI397" s="297"/>
      <c r="BJ397" s="297"/>
      <c r="BK397" s="298"/>
      <c r="BL397" s="296">
        <v>0</v>
      </c>
      <c r="BM397" s="297"/>
      <c r="BN397" s="297"/>
      <c r="BO397" s="297"/>
      <c r="BP397" s="297"/>
      <c r="BQ397" s="297"/>
      <c r="BR397" s="297"/>
      <c r="BS397" s="297"/>
      <c r="BT397" s="298"/>
      <c r="BU397" s="296">
        <v>1</v>
      </c>
      <c r="BV397" s="297"/>
      <c r="BW397" s="297"/>
      <c r="BX397" s="297"/>
      <c r="BY397" s="297"/>
      <c r="BZ397" s="297"/>
      <c r="CA397" s="297"/>
      <c r="CB397" s="298"/>
      <c r="CC397" s="296">
        <v>0</v>
      </c>
      <c r="CD397" s="297"/>
      <c r="CE397" s="297"/>
      <c r="CF397" s="297"/>
      <c r="CG397" s="297"/>
      <c r="CH397" s="297"/>
      <c r="CI397" s="297"/>
      <c r="CJ397" s="297"/>
      <c r="CK397" s="298"/>
      <c r="CL397" s="296">
        <v>1</v>
      </c>
      <c r="CM397" s="297"/>
      <c r="CN397" s="297"/>
      <c r="CO397" s="297"/>
      <c r="CP397" s="297"/>
      <c r="CQ397" s="297"/>
      <c r="CR397" s="297"/>
      <c r="CS397" s="297"/>
      <c r="CT397" s="297"/>
      <c r="CU397" s="297"/>
      <c r="CV397" s="297"/>
      <c r="CW397" s="297"/>
      <c r="CX397" s="298"/>
      <c r="CY397" s="290"/>
      <c r="CZ397" s="290"/>
      <c r="DA397" s="308" t="s">
        <v>54</v>
      </c>
      <c r="DB397" s="293"/>
      <c r="DC397" s="293"/>
      <c r="DD397" s="294"/>
      <c r="DE397" s="296">
        <v>0</v>
      </c>
      <c r="DF397" s="293"/>
      <c r="DG397" s="293"/>
      <c r="DH397" s="293"/>
      <c r="DI397" s="293"/>
      <c r="DJ397" s="293"/>
      <c r="DK397" s="293"/>
      <c r="DL397" s="293"/>
      <c r="DM397" s="293"/>
      <c r="DN397" s="293"/>
      <c r="DO397" s="293"/>
      <c r="DP397" s="293"/>
      <c r="DQ397" s="294"/>
      <c r="DR397" s="296">
        <v>0</v>
      </c>
      <c r="DS397" s="293"/>
      <c r="DT397" s="293"/>
      <c r="DU397" s="293"/>
      <c r="DV397" s="293"/>
      <c r="DW397" s="293"/>
      <c r="DX397" s="293"/>
      <c r="DY397" s="293"/>
      <c r="DZ397" s="293"/>
      <c r="EA397" s="293"/>
      <c r="EB397" s="294"/>
      <c r="EC397" s="296">
        <v>2000000</v>
      </c>
      <c r="ED397" s="293"/>
      <c r="EE397" s="293"/>
      <c r="EF397" s="293"/>
      <c r="EG397" s="293"/>
      <c r="EH397" s="293"/>
      <c r="EI397" s="293"/>
      <c r="EJ397" s="294"/>
      <c r="EK397" s="296">
        <v>2000000</v>
      </c>
      <c r="EL397" s="293"/>
      <c r="EM397" s="293"/>
      <c r="EN397" s="293"/>
      <c r="EO397" s="294"/>
      <c r="EP397" s="296">
        <v>0</v>
      </c>
      <c r="EQ397" s="293"/>
      <c r="ER397" s="293"/>
      <c r="ES397" s="293"/>
      <c r="ET397" s="293"/>
      <c r="EU397" s="293"/>
      <c r="EV397" s="294"/>
      <c r="EW397" s="296">
        <v>4000000</v>
      </c>
      <c r="EX397" s="293"/>
      <c r="EY397" s="294"/>
    </row>
    <row r="398" spans="1:155" x14ac:dyDescent="0.2">
      <c r="A398" s="304"/>
      <c r="B398" s="305"/>
      <c r="C398" s="305"/>
      <c r="D398" s="305"/>
      <c r="E398" s="305"/>
      <c r="F398" s="305"/>
      <c r="G398" s="305"/>
      <c r="H398" s="305"/>
      <c r="I398" s="305"/>
      <c r="J398" s="305"/>
      <c r="K398" s="305"/>
      <c r="L398" s="305"/>
      <c r="M398" s="305"/>
      <c r="N398" s="305"/>
      <c r="O398" s="305"/>
      <c r="P398" s="305"/>
      <c r="Q398" s="305"/>
      <c r="R398" s="305"/>
      <c r="S398" s="305"/>
      <c r="T398" s="305"/>
      <c r="U398" s="305"/>
      <c r="V398" s="305"/>
      <c r="W398" s="305"/>
      <c r="X398" s="306"/>
      <c r="Y398" s="304"/>
      <c r="Z398" s="305"/>
      <c r="AA398" s="305"/>
      <c r="AB398" s="305"/>
      <c r="AC398" s="305"/>
      <c r="AD398" s="305"/>
      <c r="AE398" s="305"/>
      <c r="AF398" s="305"/>
      <c r="AG398" s="305"/>
      <c r="AH398" s="305"/>
      <c r="AI398" s="305"/>
      <c r="AJ398" s="305"/>
      <c r="AK398" s="306"/>
      <c r="AL398" s="292" t="s">
        <v>55</v>
      </c>
      <c r="AM398" s="297"/>
      <c r="AN398" s="297"/>
      <c r="AO398" s="297"/>
      <c r="AP398" s="297"/>
      <c r="AQ398" s="297"/>
      <c r="AR398" s="298"/>
      <c r="AS398" s="295">
        <v>0</v>
      </c>
      <c r="AT398" s="297"/>
      <c r="AU398" s="297"/>
      <c r="AV398" s="297"/>
      <c r="AW398" s="297"/>
      <c r="AX398" s="298"/>
      <c r="AY398" s="295"/>
      <c r="AZ398" s="297"/>
      <c r="BA398" s="297"/>
      <c r="BB398" s="297"/>
      <c r="BC398" s="297"/>
      <c r="BD398" s="297"/>
      <c r="BE398" s="297"/>
      <c r="BF398" s="297"/>
      <c r="BG398" s="297"/>
      <c r="BH398" s="297"/>
      <c r="BI398" s="297"/>
      <c r="BJ398" s="297"/>
      <c r="BK398" s="298"/>
      <c r="BL398" s="295"/>
      <c r="BM398" s="297"/>
      <c r="BN398" s="297"/>
      <c r="BO398" s="297"/>
      <c r="BP398" s="297"/>
      <c r="BQ398" s="297"/>
      <c r="BR398" s="297"/>
      <c r="BS398" s="297"/>
      <c r="BT398" s="298"/>
      <c r="BU398" s="295"/>
      <c r="BV398" s="297"/>
      <c r="BW398" s="297"/>
      <c r="BX398" s="297"/>
      <c r="BY398" s="297"/>
      <c r="BZ398" s="297"/>
      <c r="CA398" s="297"/>
      <c r="CB398" s="298"/>
      <c r="CC398" s="295"/>
      <c r="CD398" s="297"/>
      <c r="CE398" s="297"/>
      <c r="CF398" s="297"/>
      <c r="CG398" s="297"/>
      <c r="CH398" s="297"/>
      <c r="CI398" s="297"/>
      <c r="CJ398" s="297"/>
      <c r="CK398" s="298"/>
      <c r="CL398" s="295">
        <v>0</v>
      </c>
      <c r="CM398" s="297"/>
      <c r="CN398" s="297"/>
      <c r="CO398" s="297"/>
      <c r="CP398" s="297"/>
      <c r="CQ398" s="297"/>
      <c r="CR398" s="297"/>
      <c r="CS398" s="297"/>
      <c r="CT398" s="297"/>
      <c r="CU398" s="297"/>
      <c r="CV398" s="297"/>
      <c r="CW398" s="297"/>
      <c r="CX398" s="298"/>
      <c r="CY398" s="290"/>
      <c r="CZ398" s="290"/>
      <c r="DA398" s="292" t="s">
        <v>55</v>
      </c>
      <c r="DB398" s="293"/>
      <c r="DC398" s="293"/>
      <c r="DD398" s="294"/>
      <c r="DE398" s="295">
        <v>0</v>
      </c>
      <c r="DF398" s="293"/>
      <c r="DG398" s="293"/>
      <c r="DH398" s="293"/>
      <c r="DI398" s="293"/>
      <c r="DJ398" s="293"/>
      <c r="DK398" s="293"/>
      <c r="DL398" s="293"/>
      <c r="DM398" s="293"/>
      <c r="DN398" s="293"/>
      <c r="DO398" s="293"/>
      <c r="DP398" s="293"/>
      <c r="DQ398" s="294"/>
      <c r="DR398" s="295"/>
      <c r="DS398" s="293"/>
      <c r="DT398" s="293"/>
      <c r="DU398" s="293"/>
      <c r="DV398" s="293"/>
      <c r="DW398" s="293"/>
      <c r="DX398" s="293"/>
      <c r="DY398" s="293"/>
      <c r="DZ398" s="293"/>
      <c r="EA398" s="293"/>
      <c r="EB398" s="294"/>
      <c r="EC398" s="295"/>
      <c r="ED398" s="293"/>
      <c r="EE398" s="293"/>
      <c r="EF398" s="293"/>
      <c r="EG398" s="293"/>
      <c r="EH398" s="293"/>
      <c r="EI398" s="293"/>
      <c r="EJ398" s="294"/>
      <c r="EK398" s="295"/>
      <c r="EL398" s="293"/>
      <c r="EM398" s="293"/>
      <c r="EN398" s="293"/>
      <c r="EO398" s="294"/>
      <c r="EP398" s="295"/>
      <c r="EQ398" s="293"/>
      <c r="ER398" s="293"/>
      <c r="ES398" s="293"/>
      <c r="ET398" s="293"/>
      <c r="EU398" s="293"/>
      <c r="EV398" s="294"/>
      <c r="EW398" s="295">
        <v>0</v>
      </c>
      <c r="EX398" s="293"/>
      <c r="EY398" s="294"/>
    </row>
    <row r="399" spans="1:155" ht="7.5" customHeight="1" x14ac:dyDescent="0.2">
      <c r="A399" s="289" t="s">
        <v>6</v>
      </c>
      <c r="B399" s="290"/>
      <c r="C399" s="290"/>
      <c r="D399" s="290"/>
      <c r="E399" s="290"/>
      <c r="F399" s="290"/>
      <c r="G399" s="290"/>
      <c r="H399" s="290"/>
      <c r="I399" s="290"/>
      <c r="J399" s="290"/>
      <c r="K399" s="290"/>
      <c r="L399" s="290"/>
      <c r="M399" s="290"/>
      <c r="N399" s="290"/>
      <c r="O399" s="290"/>
      <c r="P399" s="290"/>
      <c r="Q399" s="290"/>
      <c r="R399" s="290"/>
      <c r="S399" s="290"/>
      <c r="T399" s="290"/>
      <c r="U399" s="290"/>
      <c r="V399" s="290"/>
      <c r="W399" s="290"/>
      <c r="X399" s="290"/>
      <c r="Y399" s="290"/>
      <c r="Z399" s="290"/>
      <c r="AA399" s="290"/>
      <c r="AB399" s="290"/>
      <c r="AC399" s="290"/>
      <c r="AD399" s="290"/>
      <c r="AE399" s="290"/>
      <c r="AF399" s="290"/>
      <c r="AG399" s="290"/>
      <c r="AH399" s="290"/>
      <c r="AI399" s="290"/>
      <c r="AJ399" s="290"/>
      <c r="AK399" s="290"/>
      <c r="AL399" s="290"/>
      <c r="AM399" s="290"/>
      <c r="AN399" s="290"/>
      <c r="AO399" s="290"/>
      <c r="AP399" s="290"/>
      <c r="AQ399" s="290"/>
      <c r="AR399" s="290"/>
      <c r="AS399" s="290"/>
      <c r="AT399" s="290"/>
      <c r="AU399" s="290"/>
      <c r="AV399" s="290"/>
      <c r="AW399" s="290"/>
      <c r="AX399" s="290"/>
      <c r="AY399" s="290"/>
      <c r="AZ399" s="290"/>
      <c r="BA399" s="290"/>
      <c r="BB399" s="290"/>
      <c r="BC399" s="290"/>
      <c r="BD399" s="290"/>
      <c r="BE399" s="290"/>
      <c r="BF399" s="290"/>
      <c r="BG399" s="290"/>
      <c r="BH399" s="290"/>
      <c r="BI399" s="290"/>
      <c r="BJ399" s="290"/>
      <c r="BK399" s="290"/>
      <c r="BL399" s="290"/>
      <c r="BM399" s="290"/>
      <c r="BN399" s="290"/>
      <c r="BO399" s="290"/>
      <c r="BP399" s="290"/>
      <c r="BQ399" s="290"/>
      <c r="BR399" s="290"/>
      <c r="BS399" s="290"/>
      <c r="BT399" s="290"/>
      <c r="BU399" s="290"/>
      <c r="BV399" s="290"/>
      <c r="BW399" s="290"/>
      <c r="BX399" s="290"/>
      <c r="BY399" s="290"/>
      <c r="BZ399" s="290"/>
      <c r="CA399" s="290"/>
      <c r="CB399" s="290"/>
      <c r="CC399" s="290"/>
      <c r="CD399" s="290"/>
      <c r="CE399" s="290"/>
      <c r="CF399" s="290"/>
      <c r="CG399" s="290"/>
      <c r="CH399" s="290"/>
      <c r="CI399" s="290"/>
      <c r="CJ399" s="290"/>
      <c r="CK399" s="290"/>
      <c r="CL399" s="290"/>
      <c r="CM399" s="290"/>
      <c r="CN399" s="290"/>
      <c r="CO399" s="290"/>
      <c r="CP399" s="290"/>
      <c r="CQ399" s="290"/>
      <c r="CR399" s="290"/>
      <c r="CS399" s="290"/>
      <c r="CT399" s="290"/>
      <c r="CU399" s="290"/>
      <c r="CV399" s="290"/>
      <c r="CW399" s="290"/>
      <c r="CX399" s="290"/>
      <c r="CY399" s="290"/>
      <c r="CZ399" s="290"/>
      <c r="DA399" s="290"/>
      <c r="DB399" s="290"/>
      <c r="DC399" s="290"/>
      <c r="DD399" s="290"/>
      <c r="DE399" s="290"/>
      <c r="DF399" s="290"/>
      <c r="DG399" s="290"/>
      <c r="DH399" s="290"/>
      <c r="DI399" s="290"/>
      <c r="DJ399" s="290"/>
      <c r="DK399" s="290"/>
      <c r="DL399" s="290"/>
      <c r="DM399" s="290"/>
      <c r="DN399" s="290"/>
      <c r="DO399" s="290"/>
      <c r="DP399" s="290"/>
      <c r="DQ399" s="290"/>
      <c r="DR399" s="290"/>
      <c r="DS399" s="290"/>
      <c r="DT399" s="290"/>
      <c r="DU399" s="290"/>
      <c r="DV399" s="290"/>
      <c r="DW399" s="290"/>
      <c r="DX399" s="290"/>
      <c r="DY399" s="290"/>
      <c r="DZ399" s="290"/>
      <c r="EA399" s="290"/>
      <c r="EB399" s="290"/>
      <c r="EC399" s="290"/>
      <c r="ED399" s="290"/>
      <c r="EE399" s="290"/>
      <c r="EF399" s="290"/>
      <c r="EG399" s="290"/>
      <c r="EH399" s="290"/>
      <c r="EI399" s="290"/>
      <c r="EJ399" s="290"/>
      <c r="EK399" s="290"/>
      <c r="EL399" s="290"/>
      <c r="EM399" s="290"/>
      <c r="EN399" s="290"/>
      <c r="EO399" s="290"/>
      <c r="EP399" s="290"/>
      <c r="EQ399" s="290"/>
      <c r="ER399" s="290"/>
      <c r="ES399" s="290"/>
      <c r="ET399" s="290"/>
      <c r="EU399" s="290"/>
      <c r="EV399" s="290"/>
      <c r="EW399" s="290"/>
      <c r="EX399" s="290"/>
      <c r="EY399" s="290"/>
    </row>
    <row r="400" spans="1:155" ht="7.5" customHeight="1" x14ac:dyDescent="0.2">
      <c r="A400" s="291" t="s">
        <v>6</v>
      </c>
      <c r="B400" s="290"/>
      <c r="C400" s="290"/>
      <c r="D400" s="290"/>
      <c r="E400" s="290"/>
      <c r="F400" s="290"/>
      <c r="G400" s="290"/>
      <c r="H400" s="290"/>
      <c r="I400" s="290"/>
      <c r="J400" s="290"/>
      <c r="K400" s="290"/>
      <c r="L400" s="290"/>
      <c r="M400" s="290"/>
      <c r="N400" s="290"/>
      <c r="O400" s="290"/>
      <c r="P400" s="290"/>
      <c r="Q400" s="290"/>
      <c r="R400" s="290"/>
      <c r="S400" s="290"/>
      <c r="T400" s="290"/>
      <c r="U400" s="290"/>
      <c r="V400" s="290"/>
      <c r="W400" s="290"/>
      <c r="X400" s="290"/>
      <c r="Y400" s="290"/>
      <c r="Z400" s="290"/>
      <c r="AA400" s="290"/>
      <c r="AB400" s="290"/>
      <c r="AC400" s="290"/>
      <c r="AD400" s="290"/>
      <c r="AE400" s="290"/>
      <c r="AF400" s="290"/>
      <c r="AG400" s="290"/>
      <c r="AH400" s="290"/>
      <c r="AI400" s="290"/>
      <c r="AJ400" s="290"/>
      <c r="AK400" s="290"/>
      <c r="AL400" s="290"/>
      <c r="AM400" s="290"/>
      <c r="AN400" s="290"/>
      <c r="AO400" s="290"/>
      <c r="AP400" s="290"/>
      <c r="AQ400" s="290"/>
      <c r="AR400" s="290"/>
      <c r="AS400" s="290"/>
      <c r="AT400" s="290"/>
      <c r="AU400" s="290"/>
      <c r="AV400" s="290"/>
      <c r="AW400" s="290"/>
      <c r="AX400" s="290"/>
      <c r="AY400" s="290"/>
      <c r="AZ400" s="290"/>
      <c r="BA400" s="290"/>
      <c r="BB400" s="290"/>
      <c r="BC400" s="290"/>
      <c r="BD400" s="290"/>
      <c r="BE400" s="290"/>
      <c r="BF400" s="290"/>
      <c r="BG400" s="290"/>
      <c r="BH400" s="290"/>
      <c r="BI400" s="290"/>
      <c r="BJ400" s="290"/>
      <c r="BK400" s="290"/>
      <c r="BL400" s="290"/>
      <c r="BM400" s="290"/>
      <c r="BN400" s="290"/>
      <c r="BO400" s="290"/>
      <c r="BP400" s="290"/>
      <c r="BQ400" s="290"/>
      <c r="BR400" s="290"/>
      <c r="BS400" s="290"/>
      <c r="BT400" s="290"/>
      <c r="BU400" s="290"/>
      <c r="BV400" s="290"/>
      <c r="BW400" s="290"/>
      <c r="BX400" s="290"/>
      <c r="BY400" s="290"/>
      <c r="BZ400" s="290"/>
      <c r="CA400" s="290"/>
      <c r="CB400" s="290"/>
      <c r="CC400" s="290"/>
      <c r="CD400" s="290"/>
      <c r="CE400" s="290"/>
      <c r="CF400" s="290"/>
      <c r="CG400" s="290"/>
      <c r="CH400" s="290"/>
      <c r="CI400" s="290"/>
      <c r="CJ400" s="290"/>
      <c r="CK400" s="290"/>
      <c r="CL400" s="290"/>
      <c r="CM400" s="290"/>
      <c r="CN400" s="290"/>
      <c r="CO400" s="290"/>
      <c r="CP400" s="290"/>
      <c r="CQ400" s="290"/>
      <c r="CR400" s="290"/>
      <c r="CS400" s="290"/>
      <c r="CT400" s="290"/>
      <c r="CU400" s="290"/>
      <c r="CV400" s="290"/>
      <c r="CW400" s="290"/>
      <c r="CX400" s="290"/>
      <c r="CY400" s="290"/>
      <c r="CZ400" s="290"/>
      <c r="DA400" s="290"/>
      <c r="DB400" s="290"/>
      <c r="DC400" s="290"/>
      <c r="DD400" s="290"/>
      <c r="DE400" s="290"/>
      <c r="DF400" s="290"/>
      <c r="DG400" s="290"/>
      <c r="DH400" s="290"/>
      <c r="DI400" s="290"/>
      <c r="DJ400" s="290"/>
      <c r="DK400" s="290"/>
      <c r="DL400" s="290"/>
      <c r="DM400" s="290"/>
      <c r="DN400" s="290"/>
      <c r="DO400" s="290"/>
      <c r="DP400" s="290"/>
      <c r="DQ400" s="290"/>
      <c r="DR400" s="290"/>
      <c r="DS400" s="290"/>
      <c r="DT400" s="290"/>
      <c r="DU400" s="290"/>
      <c r="DV400" s="290"/>
      <c r="DW400" s="290"/>
      <c r="DX400" s="290"/>
      <c r="DY400" s="290"/>
      <c r="DZ400" s="290"/>
      <c r="EA400" s="290"/>
      <c r="EB400" s="290"/>
      <c r="EC400" s="290"/>
      <c r="ED400" s="290"/>
      <c r="EE400" s="290"/>
      <c r="EF400" s="290"/>
      <c r="EG400" s="290"/>
      <c r="EH400" s="290"/>
      <c r="EI400" s="290"/>
      <c r="EJ400" s="290"/>
      <c r="EK400" s="290"/>
      <c r="EL400" s="290"/>
      <c r="EM400" s="290"/>
      <c r="EN400" s="290"/>
      <c r="EO400" s="290"/>
      <c r="EP400" s="290"/>
      <c r="EQ400" s="290"/>
      <c r="ER400" s="290"/>
      <c r="ES400" s="290"/>
      <c r="ET400" s="290"/>
      <c r="EU400" s="290"/>
      <c r="EV400" s="290"/>
      <c r="EW400" s="290"/>
      <c r="EX400" s="290"/>
      <c r="EY400" s="290"/>
    </row>
  </sheetData>
  <mergeCells count="2948">
    <mergeCell ref="T1:AI2"/>
    <mergeCell ref="AJ1:BN2"/>
    <mergeCell ref="DQ1:EW2"/>
    <mergeCell ref="B2:R5"/>
    <mergeCell ref="T3:AI3"/>
    <mergeCell ref="AJ3:BN3"/>
    <mergeCell ref="BP3:CU3"/>
    <mergeCell ref="CW3:DO3"/>
    <mergeCell ref="DQ3:EW3"/>
    <mergeCell ref="T4:AI4"/>
    <mergeCell ref="A11:J11"/>
    <mergeCell ref="K11:EW11"/>
    <mergeCell ref="A12:J12"/>
    <mergeCell ref="K12:BX12"/>
    <mergeCell ref="BY12:DA12"/>
    <mergeCell ref="DB12:EW12"/>
    <mergeCell ref="A8:EY8"/>
    <mergeCell ref="A9:EW9"/>
    <mergeCell ref="A10:J10"/>
    <mergeCell ref="K10:BX10"/>
    <mergeCell ref="BY10:DA10"/>
    <mergeCell ref="DB10:EW10"/>
    <mergeCell ref="AJ4:BN4"/>
    <mergeCell ref="BP4:CU4"/>
    <mergeCell ref="CW4:DO4"/>
    <mergeCell ref="DS4:EK6"/>
    <mergeCell ref="EL4:EW6"/>
    <mergeCell ref="T5:AI7"/>
    <mergeCell ref="AJ5:BN7"/>
    <mergeCell ref="BP5:CU7"/>
    <mergeCell ref="CW5:DO7"/>
    <mergeCell ref="A17:EY17"/>
    <mergeCell ref="A18:EY18"/>
    <mergeCell ref="A19:EW19"/>
    <mergeCell ref="A20:G20"/>
    <mergeCell ref="H20:DE20"/>
    <mergeCell ref="A21:G21"/>
    <mergeCell ref="H21:DE21"/>
    <mergeCell ref="A15:J15"/>
    <mergeCell ref="K15:BX15"/>
    <mergeCell ref="BY15:DA15"/>
    <mergeCell ref="DB15:EW15"/>
    <mergeCell ref="A16:J16"/>
    <mergeCell ref="K16:BX16"/>
    <mergeCell ref="BY16:DA16"/>
    <mergeCell ref="DB16:EW16"/>
    <mergeCell ref="A13:J13"/>
    <mergeCell ref="K13:BX13"/>
    <mergeCell ref="BY13:DA13"/>
    <mergeCell ref="DB13:EW13"/>
    <mergeCell ref="A14:J14"/>
    <mergeCell ref="K14:BX14"/>
    <mergeCell ref="BY14:DA14"/>
    <mergeCell ref="DB14:EW14"/>
    <mergeCell ref="CO23:CQ23"/>
    <mergeCell ref="CR23:DE23"/>
    <mergeCell ref="CO24:CQ25"/>
    <mergeCell ref="CR24:DE25"/>
    <mergeCell ref="CO26:CQ26"/>
    <mergeCell ref="CR26:DE26"/>
    <mergeCell ref="CA22:CN22"/>
    <mergeCell ref="CO22:CQ22"/>
    <mergeCell ref="CR22:DE22"/>
    <mergeCell ref="A23:V26"/>
    <mergeCell ref="W23:AA24"/>
    <mergeCell ref="AC23:AL26"/>
    <mergeCell ref="AM23:AV26"/>
    <mergeCell ref="AW23:BE26"/>
    <mergeCell ref="BF23:BZ26"/>
    <mergeCell ref="CA23:CN26"/>
    <mergeCell ref="A22:V22"/>
    <mergeCell ref="W22:AA22"/>
    <mergeCell ref="AC22:AL22"/>
    <mergeCell ref="AM22:AV22"/>
    <mergeCell ref="AW22:BE22"/>
    <mergeCell ref="BF22:BZ22"/>
    <mergeCell ref="A32:CL32"/>
    <mergeCell ref="A33:K33"/>
    <mergeCell ref="L33:AG33"/>
    <mergeCell ref="AH33:BD33"/>
    <mergeCell ref="BE33:CL33"/>
    <mergeCell ref="A34:K34"/>
    <mergeCell ref="L34:AG34"/>
    <mergeCell ref="AH34:BD34"/>
    <mergeCell ref="BE34:CL34"/>
    <mergeCell ref="CA27:CN30"/>
    <mergeCell ref="CO27:CQ27"/>
    <mergeCell ref="CR27:DE27"/>
    <mergeCell ref="CO28:CQ29"/>
    <mergeCell ref="CR28:DE29"/>
    <mergeCell ref="CO30:CQ30"/>
    <mergeCell ref="CR30:DE30"/>
    <mergeCell ref="A27:V30"/>
    <mergeCell ref="W27:AA28"/>
    <mergeCell ref="AC27:AL30"/>
    <mergeCell ref="AM27:AV30"/>
    <mergeCell ref="AW27:BE30"/>
    <mergeCell ref="BF27:BZ30"/>
    <mergeCell ref="EA40:EI40"/>
    <mergeCell ref="EJ40:EM40"/>
    <mergeCell ref="EN40:ER40"/>
    <mergeCell ref="A41:W43"/>
    <mergeCell ref="X41:AD43"/>
    <mergeCell ref="AF41:AN43"/>
    <mergeCell ref="AO41:AW43"/>
    <mergeCell ref="AX41:BH43"/>
    <mergeCell ref="BI41:CA43"/>
    <mergeCell ref="CB41:CO43"/>
    <mergeCell ref="BI40:CA40"/>
    <mergeCell ref="CB40:CO40"/>
    <mergeCell ref="CP40:CW40"/>
    <mergeCell ref="CX40:DH40"/>
    <mergeCell ref="DI40:DS40"/>
    <mergeCell ref="DT40:DZ40"/>
    <mergeCell ref="A37:EW37"/>
    <mergeCell ref="A38:I38"/>
    <mergeCell ref="J38:ER38"/>
    <mergeCell ref="A39:I39"/>
    <mergeCell ref="J39:ER39"/>
    <mergeCell ref="A40:W40"/>
    <mergeCell ref="X40:AD40"/>
    <mergeCell ref="AF40:AN40"/>
    <mergeCell ref="AO40:AW40"/>
    <mergeCell ref="AX40:BH40"/>
    <mergeCell ref="EN43:ER43"/>
    <mergeCell ref="A44:W46"/>
    <mergeCell ref="X44:AD46"/>
    <mergeCell ref="AF44:AN46"/>
    <mergeCell ref="AO44:AW46"/>
    <mergeCell ref="AX44:BH46"/>
    <mergeCell ref="BI44:CA46"/>
    <mergeCell ref="CB44:CO46"/>
    <mergeCell ref="CP44:CW44"/>
    <mergeCell ref="CX44:DH44"/>
    <mergeCell ref="CP43:CW43"/>
    <mergeCell ref="CX43:DH43"/>
    <mergeCell ref="DI43:DS43"/>
    <mergeCell ref="DT43:DZ43"/>
    <mergeCell ref="EA43:EI43"/>
    <mergeCell ref="EJ43:EM43"/>
    <mergeCell ref="EN41:ER41"/>
    <mergeCell ref="CP42:CW42"/>
    <mergeCell ref="CX42:DH42"/>
    <mergeCell ref="DI42:DS42"/>
    <mergeCell ref="DT42:DZ42"/>
    <mergeCell ref="EA42:EI42"/>
    <mergeCell ref="EJ42:EM42"/>
    <mergeCell ref="EN42:ER42"/>
    <mergeCell ref="CP41:CW41"/>
    <mergeCell ref="CX41:DH41"/>
    <mergeCell ref="DI41:DS41"/>
    <mergeCell ref="DT41:DZ41"/>
    <mergeCell ref="EA41:EI41"/>
    <mergeCell ref="EJ41:EM41"/>
    <mergeCell ref="EJ45:EM45"/>
    <mergeCell ref="EN45:ER45"/>
    <mergeCell ref="CP46:CW46"/>
    <mergeCell ref="CX46:DH46"/>
    <mergeCell ref="DI46:DS46"/>
    <mergeCell ref="DT46:DZ46"/>
    <mergeCell ref="EA46:EI46"/>
    <mergeCell ref="EJ46:EM46"/>
    <mergeCell ref="EN46:ER46"/>
    <mergeCell ref="DI44:DS44"/>
    <mergeCell ref="DT44:DZ44"/>
    <mergeCell ref="EA44:EI44"/>
    <mergeCell ref="EJ44:EM44"/>
    <mergeCell ref="EN44:ER44"/>
    <mergeCell ref="CP45:CW45"/>
    <mergeCell ref="CX45:DH45"/>
    <mergeCell ref="DI45:DS45"/>
    <mergeCell ref="DT45:DZ45"/>
    <mergeCell ref="EA45:EI45"/>
    <mergeCell ref="EJ50:EM50"/>
    <mergeCell ref="EN50:ER50"/>
    <mergeCell ref="A48:I48"/>
    <mergeCell ref="J48:ER48"/>
    <mergeCell ref="A49:I49"/>
    <mergeCell ref="J49:ER49"/>
    <mergeCell ref="A50:W50"/>
    <mergeCell ref="X50:AD50"/>
    <mergeCell ref="AF50:AN50"/>
    <mergeCell ref="AO50:AW50"/>
    <mergeCell ref="AX50:BH50"/>
    <mergeCell ref="BI50:CA50"/>
    <mergeCell ref="EN52:ER52"/>
    <mergeCell ref="CP52:CW52"/>
    <mergeCell ref="CX52:DH52"/>
    <mergeCell ref="DI52:DS52"/>
    <mergeCell ref="DT52:DZ52"/>
    <mergeCell ref="EA52:EI52"/>
    <mergeCell ref="EJ52:EM52"/>
    <mergeCell ref="CX51:DH51"/>
    <mergeCell ref="DI51:DS51"/>
    <mergeCell ref="DT51:DZ51"/>
    <mergeCell ref="EA51:EI51"/>
    <mergeCell ref="EJ51:EM51"/>
    <mergeCell ref="EN51:ER51"/>
    <mergeCell ref="A51:W53"/>
    <mergeCell ref="X51:AD53"/>
    <mergeCell ref="AF51:AN53"/>
    <mergeCell ref="AO51:AW53"/>
    <mergeCell ref="AX51:BH53"/>
    <mergeCell ref="BI51:CA53"/>
    <mergeCell ref="CB51:CO53"/>
    <mergeCell ref="CP51:CW51"/>
    <mergeCell ref="CP53:CW53"/>
    <mergeCell ref="CX53:DH53"/>
    <mergeCell ref="DI53:DS53"/>
    <mergeCell ref="DT53:DZ53"/>
    <mergeCell ref="EA53:EI53"/>
    <mergeCell ref="EJ53:EM53"/>
    <mergeCell ref="EN53:ER53"/>
    <mergeCell ref="CB50:CO50"/>
    <mergeCell ref="CP50:CW50"/>
    <mergeCell ref="CX50:DH50"/>
    <mergeCell ref="DI50:DS50"/>
    <mergeCell ref="DT50:DZ50"/>
    <mergeCell ref="EA50:EI50"/>
    <mergeCell ref="A58:I58"/>
    <mergeCell ref="J58:ER58"/>
    <mergeCell ref="EJ54:EM54"/>
    <mergeCell ref="EN54:ER54"/>
    <mergeCell ref="CP55:CW55"/>
    <mergeCell ref="CX55:DH55"/>
    <mergeCell ref="DI55:DS55"/>
    <mergeCell ref="DT55:DZ55"/>
    <mergeCell ref="EA55:EI55"/>
    <mergeCell ref="EJ55:EM55"/>
    <mergeCell ref="EN55:ER55"/>
    <mergeCell ref="CB54:CO56"/>
    <mergeCell ref="CP54:CW54"/>
    <mergeCell ref="CX54:DH54"/>
    <mergeCell ref="DI54:DS54"/>
    <mergeCell ref="DT54:DZ54"/>
    <mergeCell ref="EA54:EI54"/>
    <mergeCell ref="CP56:CW56"/>
    <mergeCell ref="CX56:DH56"/>
    <mergeCell ref="DI56:DS56"/>
    <mergeCell ref="DT56:DZ56"/>
    <mergeCell ref="A54:W56"/>
    <mergeCell ref="X54:AD56"/>
    <mergeCell ref="AF54:AN56"/>
    <mergeCell ref="AO54:AW56"/>
    <mergeCell ref="AX54:BH56"/>
    <mergeCell ref="BI54:CA56"/>
    <mergeCell ref="EA56:EI56"/>
    <mergeCell ref="EJ56:EM56"/>
    <mergeCell ref="EN56:ER56"/>
    <mergeCell ref="A57:I57"/>
    <mergeCell ref="J57:ER57"/>
    <mergeCell ref="CX60:DH60"/>
    <mergeCell ref="DI60:DS60"/>
    <mergeCell ref="DT60:DZ60"/>
    <mergeCell ref="EA60:EI60"/>
    <mergeCell ref="EJ60:EM60"/>
    <mergeCell ref="EN60:ER60"/>
    <mergeCell ref="EJ59:EM59"/>
    <mergeCell ref="EN59:ER59"/>
    <mergeCell ref="A60:W62"/>
    <mergeCell ref="X60:AD62"/>
    <mergeCell ref="AF60:AN62"/>
    <mergeCell ref="AO60:AW62"/>
    <mergeCell ref="AX60:BH62"/>
    <mergeCell ref="BI60:CA62"/>
    <mergeCell ref="CB60:CO62"/>
    <mergeCell ref="CP60:CW60"/>
    <mergeCell ref="CB59:CO59"/>
    <mergeCell ref="CP59:CW59"/>
    <mergeCell ref="CX59:DH59"/>
    <mergeCell ref="DI59:DS59"/>
    <mergeCell ref="DT59:DZ59"/>
    <mergeCell ref="EA59:EI59"/>
    <mergeCell ref="A59:W59"/>
    <mergeCell ref="X59:AD59"/>
    <mergeCell ref="AF59:AN59"/>
    <mergeCell ref="AO59:AW59"/>
    <mergeCell ref="AX59:BH59"/>
    <mergeCell ref="BI59:CA59"/>
    <mergeCell ref="DT66:DZ66"/>
    <mergeCell ref="A64:W66"/>
    <mergeCell ref="X64:AD66"/>
    <mergeCell ref="AF64:AN66"/>
    <mergeCell ref="AO64:AW66"/>
    <mergeCell ref="AX64:BH66"/>
    <mergeCell ref="BI64:CA66"/>
    <mergeCell ref="EN61:ER61"/>
    <mergeCell ref="CP62:CW62"/>
    <mergeCell ref="CX62:DH62"/>
    <mergeCell ref="DI62:DS62"/>
    <mergeCell ref="DT62:DZ62"/>
    <mergeCell ref="EA62:EI62"/>
    <mergeCell ref="EJ62:EM62"/>
    <mergeCell ref="EN62:ER62"/>
    <mergeCell ref="CP61:CW61"/>
    <mergeCell ref="CX61:DH61"/>
    <mergeCell ref="DI61:DS61"/>
    <mergeCell ref="DT61:DZ61"/>
    <mergeCell ref="EA61:EI61"/>
    <mergeCell ref="EJ61:EM61"/>
    <mergeCell ref="A70:L70"/>
    <mergeCell ref="M70:AG70"/>
    <mergeCell ref="AH70:BG70"/>
    <mergeCell ref="BH70:CM70"/>
    <mergeCell ref="A72:EW72"/>
    <mergeCell ref="A73:EP73"/>
    <mergeCell ref="EA66:EI66"/>
    <mergeCell ref="EJ66:EM66"/>
    <mergeCell ref="EN66:ER66"/>
    <mergeCell ref="A67:CM68"/>
    <mergeCell ref="A69:L69"/>
    <mergeCell ref="M69:AG69"/>
    <mergeCell ref="AH69:BG69"/>
    <mergeCell ref="BH69:CM69"/>
    <mergeCell ref="EJ64:EM64"/>
    <mergeCell ref="EN64:ER64"/>
    <mergeCell ref="CP65:CW65"/>
    <mergeCell ref="CX65:DH65"/>
    <mergeCell ref="DI65:DS65"/>
    <mergeCell ref="DT65:DZ65"/>
    <mergeCell ref="EA65:EI65"/>
    <mergeCell ref="EJ65:EM65"/>
    <mergeCell ref="EN65:ER65"/>
    <mergeCell ref="CB64:CO66"/>
    <mergeCell ref="CP64:CW64"/>
    <mergeCell ref="CX64:DH64"/>
    <mergeCell ref="DI64:DS64"/>
    <mergeCell ref="DT64:DZ64"/>
    <mergeCell ref="EA64:EI64"/>
    <mergeCell ref="CP66:CW66"/>
    <mergeCell ref="CX66:DH66"/>
    <mergeCell ref="DI66:DS66"/>
    <mergeCell ref="ER75:ER78"/>
    <mergeCell ref="CE76:CP77"/>
    <mergeCell ref="CQ76:DI77"/>
    <mergeCell ref="DJ76:DU77"/>
    <mergeCell ref="DV76:ED77"/>
    <mergeCell ref="A75:AC78"/>
    <mergeCell ref="AD75:AP76"/>
    <mergeCell ref="AR75:BA78"/>
    <mergeCell ref="BB75:BI75"/>
    <mergeCell ref="BJ75:BU75"/>
    <mergeCell ref="BV75:CD75"/>
    <mergeCell ref="BB76:BI77"/>
    <mergeCell ref="BJ76:BU77"/>
    <mergeCell ref="BV76:CD77"/>
    <mergeCell ref="BB78:BI78"/>
    <mergeCell ref="CE74:CP74"/>
    <mergeCell ref="CQ74:DI74"/>
    <mergeCell ref="DJ74:DU74"/>
    <mergeCell ref="DV74:ED74"/>
    <mergeCell ref="EG74:EP74"/>
    <mergeCell ref="ER74:FA74"/>
    <mergeCell ref="A74:AC74"/>
    <mergeCell ref="AD74:AP74"/>
    <mergeCell ref="AR74:BA74"/>
    <mergeCell ref="BB74:BI74"/>
    <mergeCell ref="BJ74:BU74"/>
    <mergeCell ref="BV74:CD74"/>
    <mergeCell ref="BJ78:BU78"/>
    <mergeCell ref="BV78:CD78"/>
    <mergeCell ref="CE78:CP78"/>
    <mergeCell ref="CQ78:DI78"/>
    <mergeCell ref="DJ78:DU78"/>
    <mergeCell ref="DV78:ED78"/>
    <mergeCell ref="CE75:CP75"/>
    <mergeCell ref="CQ75:DI75"/>
    <mergeCell ref="DJ75:DU75"/>
    <mergeCell ref="DV75:ED75"/>
    <mergeCell ref="EG75:EP78"/>
    <mergeCell ref="DX82:EF82"/>
    <mergeCell ref="I83:AT85"/>
    <mergeCell ref="AU83:BF85"/>
    <mergeCell ref="BG83:BL83"/>
    <mergeCell ref="BM83:BW83"/>
    <mergeCell ref="BX83:CH83"/>
    <mergeCell ref="CI83:CS83"/>
    <mergeCell ref="CT83:DK83"/>
    <mergeCell ref="DL83:DW83"/>
    <mergeCell ref="DX83:EF83"/>
    <mergeCell ref="BG82:BL82"/>
    <mergeCell ref="BM82:BW82"/>
    <mergeCell ref="BX82:CH82"/>
    <mergeCell ref="CI82:CS82"/>
    <mergeCell ref="A86:AC89"/>
    <mergeCell ref="AD86:AP87"/>
    <mergeCell ref="AR86:BA89"/>
    <mergeCell ref="BB86:BI86"/>
    <mergeCell ref="BJ86:BU86"/>
    <mergeCell ref="BV86:CD86"/>
    <mergeCell ref="DX84:EF84"/>
    <mergeCell ref="BG85:BL85"/>
    <mergeCell ref="BM85:BW85"/>
    <mergeCell ref="BX85:CH85"/>
    <mergeCell ref="CI85:CS85"/>
    <mergeCell ref="CT85:DK85"/>
    <mergeCell ref="DL85:DW85"/>
    <mergeCell ref="DX85:EF85"/>
    <mergeCell ref="BG84:BL84"/>
    <mergeCell ref="BM84:BW84"/>
    <mergeCell ref="BX84:CH84"/>
    <mergeCell ref="CI84:CS84"/>
    <mergeCell ref="CT84:DK84"/>
    <mergeCell ref="DL84:DW84"/>
    <mergeCell ref="A79:H85"/>
    <mergeCell ref="I79:BF79"/>
    <mergeCell ref="BG79:EF79"/>
    <mergeCell ref="DJ87:DU88"/>
    <mergeCell ref="DV87:ED88"/>
    <mergeCell ref="BB89:BI89"/>
    <mergeCell ref="BJ89:BU89"/>
    <mergeCell ref="BV89:CD89"/>
    <mergeCell ref="CE89:CP89"/>
    <mergeCell ref="CQ89:DI89"/>
    <mergeCell ref="I80:AT82"/>
    <mergeCell ref="AU80:BF82"/>
    <mergeCell ref="DJ89:DU89"/>
    <mergeCell ref="DV89:ED89"/>
    <mergeCell ref="CE86:CP86"/>
    <mergeCell ref="CQ86:DI86"/>
    <mergeCell ref="DJ86:DU86"/>
    <mergeCell ref="DV86:ED86"/>
    <mergeCell ref="EG86:EP89"/>
    <mergeCell ref="BB87:BI88"/>
    <mergeCell ref="BJ87:BU88"/>
    <mergeCell ref="BV87:CD88"/>
    <mergeCell ref="CE87:CP88"/>
    <mergeCell ref="CQ87:DI88"/>
    <mergeCell ref="CT82:DK82"/>
    <mergeCell ref="DL82:DW82"/>
    <mergeCell ref="CT80:DK80"/>
    <mergeCell ref="DL80:DW80"/>
    <mergeCell ref="DX80:EF80"/>
    <mergeCell ref="BG81:BL81"/>
    <mergeCell ref="BM81:BW81"/>
    <mergeCell ref="BX81:CH81"/>
    <mergeCell ref="CI81:CS81"/>
    <mergeCell ref="CT81:DK81"/>
    <mergeCell ref="DL81:DW81"/>
    <mergeCell ref="DX81:EF81"/>
    <mergeCell ref="EG79:EP85"/>
    <mergeCell ref="BG80:BL80"/>
    <mergeCell ref="BM80:BW80"/>
    <mergeCell ref="BX80:CH80"/>
    <mergeCell ref="CI80:CS80"/>
    <mergeCell ref="CT91:DK91"/>
    <mergeCell ref="DL91:DW91"/>
    <mergeCell ref="DX91:EF91"/>
    <mergeCell ref="BG92:BL92"/>
    <mergeCell ref="BM92:BW92"/>
    <mergeCell ref="BX92:CH92"/>
    <mergeCell ref="CI92:CS92"/>
    <mergeCell ref="CT92:DK92"/>
    <mergeCell ref="DL92:DW92"/>
    <mergeCell ref="DX92:EF92"/>
    <mergeCell ref="A90:H105"/>
    <mergeCell ref="I90:BF90"/>
    <mergeCell ref="BG90:EF90"/>
    <mergeCell ref="EG90:EP105"/>
    <mergeCell ref="I91:AT93"/>
    <mergeCell ref="AU91:BF93"/>
    <mergeCell ref="BG91:BL91"/>
    <mergeCell ref="BM91:BW91"/>
    <mergeCell ref="BX91:CH91"/>
    <mergeCell ref="CI91:CS91"/>
    <mergeCell ref="DX95:EF95"/>
    <mergeCell ref="BG96:BL96"/>
    <mergeCell ref="BM96:BW96"/>
    <mergeCell ref="BX96:CH96"/>
    <mergeCell ref="CI96:CS96"/>
    <mergeCell ref="CT96:DK96"/>
    <mergeCell ref="DL96:DW96"/>
    <mergeCell ref="DX96:EF96"/>
    <mergeCell ref="BG95:BL95"/>
    <mergeCell ref="BM95:BW95"/>
    <mergeCell ref="BX95:CH95"/>
    <mergeCell ref="CI95:CS95"/>
    <mergeCell ref="CT95:DK95"/>
    <mergeCell ref="DL95:DW95"/>
    <mergeCell ref="DX93:EF93"/>
    <mergeCell ref="I94:AT96"/>
    <mergeCell ref="AU94:BF96"/>
    <mergeCell ref="BG94:BL94"/>
    <mergeCell ref="BM94:BW94"/>
    <mergeCell ref="BX94:CH94"/>
    <mergeCell ref="CI94:CS94"/>
    <mergeCell ref="CT94:DK94"/>
    <mergeCell ref="DL94:DW94"/>
    <mergeCell ref="DX94:EF94"/>
    <mergeCell ref="BG93:BL93"/>
    <mergeCell ref="BM93:BW93"/>
    <mergeCell ref="BX93:CH93"/>
    <mergeCell ref="CI93:CS93"/>
    <mergeCell ref="CT93:DK93"/>
    <mergeCell ref="DL93:DW93"/>
    <mergeCell ref="CT99:DK99"/>
    <mergeCell ref="DL99:DW99"/>
    <mergeCell ref="DX99:EF99"/>
    <mergeCell ref="I100:AT102"/>
    <mergeCell ref="AU100:BF102"/>
    <mergeCell ref="BG100:BL100"/>
    <mergeCell ref="BM100:BW100"/>
    <mergeCell ref="BX100:CH100"/>
    <mergeCell ref="CI100:CS100"/>
    <mergeCell ref="CT100:DK100"/>
    <mergeCell ref="CT97:DK97"/>
    <mergeCell ref="DL97:DW97"/>
    <mergeCell ref="DX97:EF97"/>
    <mergeCell ref="BG98:BL98"/>
    <mergeCell ref="BM98:BW98"/>
    <mergeCell ref="BX98:CH98"/>
    <mergeCell ref="CI98:CS98"/>
    <mergeCell ref="CT98:DK98"/>
    <mergeCell ref="DL98:DW98"/>
    <mergeCell ref="DX98:EF98"/>
    <mergeCell ref="I97:AT99"/>
    <mergeCell ref="AU97:BF99"/>
    <mergeCell ref="BG97:BL97"/>
    <mergeCell ref="BM97:BW97"/>
    <mergeCell ref="BX97:CH97"/>
    <mergeCell ref="CI97:CS97"/>
    <mergeCell ref="BG99:BL99"/>
    <mergeCell ref="BM99:BW99"/>
    <mergeCell ref="BX99:CH99"/>
    <mergeCell ref="CI99:CS99"/>
    <mergeCell ref="DX102:EF102"/>
    <mergeCell ref="I103:AT105"/>
    <mergeCell ref="AU103:BF105"/>
    <mergeCell ref="BG103:BL103"/>
    <mergeCell ref="BM103:BW103"/>
    <mergeCell ref="BX103:CH103"/>
    <mergeCell ref="CI103:CS103"/>
    <mergeCell ref="CT103:DK103"/>
    <mergeCell ref="DL103:DW103"/>
    <mergeCell ref="DX103:EF103"/>
    <mergeCell ref="BG102:BL102"/>
    <mergeCell ref="BM102:BW102"/>
    <mergeCell ref="BX102:CH102"/>
    <mergeCell ref="CI102:CS102"/>
    <mergeCell ref="CT102:DK102"/>
    <mergeCell ref="DL102:DW102"/>
    <mergeCell ref="DL100:DW100"/>
    <mergeCell ref="DX100:EF100"/>
    <mergeCell ref="BG101:BL101"/>
    <mergeCell ref="BM101:BW101"/>
    <mergeCell ref="BX101:CH101"/>
    <mergeCell ref="CI101:CS101"/>
    <mergeCell ref="CT101:DK101"/>
    <mergeCell ref="DL101:DW101"/>
    <mergeCell ref="DX101:EF101"/>
    <mergeCell ref="A106:AC109"/>
    <mergeCell ref="AD106:AP107"/>
    <mergeCell ref="AR106:BA109"/>
    <mergeCell ref="BB106:BI106"/>
    <mergeCell ref="BJ106:BU106"/>
    <mergeCell ref="BV106:CD106"/>
    <mergeCell ref="DX104:EF104"/>
    <mergeCell ref="BG105:BL105"/>
    <mergeCell ref="BM105:BW105"/>
    <mergeCell ref="BX105:CH105"/>
    <mergeCell ref="CI105:CS105"/>
    <mergeCell ref="CT105:DK105"/>
    <mergeCell ref="DL105:DW105"/>
    <mergeCell ref="DX105:EF105"/>
    <mergeCell ref="BG104:BL104"/>
    <mergeCell ref="BM104:BW104"/>
    <mergeCell ref="BX104:CH104"/>
    <mergeCell ref="CI104:CS104"/>
    <mergeCell ref="CT104:DK104"/>
    <mergeCell ref="DL104:DW104"/>
    <mergeCell ref="DJ107:DU108"/>
    <mergeCell ref="DV107:ED108"/>
    <mergeCell ref="BB109:BI109"/>
    <mergeCell ref="BJ109:BU109"/>
    <mergeCell ref="BV109:CD109"/>
    <mergeCell ref="CE109:CP109"/>
    <mergeCell ref="CQ109:DI109"/>
    <mergeCell ref="DJ109:DU109"/>
    <mergeCell ref="DV109:ED109"/>
    <mergeCell ref="CE106:CP106"/>
    <mergeCell ref="CQ106:DI106"/>
    <mergeCell ref="DJ106:DU106"/>
    <mergeCell ref="DV106:ED106"/>
    <mergeCell ref="EG106:EP109"/>
    <mergeCell ref="BB107:BI108"/>
    <mergeCell ref="BJ107:BU108"/>
    <mergeCell ref="BV107:CD108"/>
    <mergeCell ref="CE107:CP108"/>
    <mergeCell ref="CQ107:DI108"/>
    <mergeCell ref="CT111:DK111"/>
    <mergeCell ref="DL111:DW111"/>
    <mergeCell ref="DX111:EF111"/>
    <mergeCell ref="BG112:BL112"/>
    <mergeCell ref="BM112:BW112"/>
    <mergeCell ref="BX112:CH112"/>
    <mergeCell ref="CI112:CS112"/>
    <mergeCell ref="CT112:DK112"/>
    <mergeCell ref="DL112:DW112"/>
    <mergeCell ref="DX112:EF112"/>
    <mergeCell ref="A110:H119"/>
    <mergeCell ref="I110:BF110"/>
    <mergeCell ref="BG110:EF110"/>
    <mergeCell ref="EG110:EP119"/>
    <mergeCell ref="I111:AT113"/>
    <mergeCell ref="AU111:BF113"/>
    <mergeCell ref="BG111:BL111"/>
    <mergeCell ref="BM111:BW111"/>
    <mergeCell ref="BX111:CH111"/>
    <mergeCell ref="CI111:CS111"/>
    <mergeCell ref="DX115:EF115"/>
    <mergeCell ref="BG116:BL116"/>
    <mergeCell ref="BM116:BW116"/>
    <mergeCell ref="BX116:CH116"/>
    <mergeCell ref="CI116:CS116"/>
    <mergeCell ref="CT116:DK116"/>
    <mergeCell ref="DL116:DW116"/>
    <mergeCell ref="DX116:EF116"/>
    <mergeCell ref="BG115:BL115"/>
    <mergeCell ref="BM115:BW115"/>
    <mergeCell ref="BX115:CH115"/>
    <mergeCell ref="CI115:CS115"/>
    <mergeCell ref="CT115:DK115"/>
    <mergeCell ref="DL115:DW115"/>
    <mergeCell ref="DX113:EF113"/>
    <mergeCell ref="I114:AT116"/>
    <mergeCell ref="AU114:BF116"/>
    <mergeCell ref="BG114:BL114"/>
    <mergeCell ref="BM114:BW114"/>
    <mergeCell ref="BX114:CH114"/>
    <mergeCell ref="CI114:CS114"/>
    <mergeCell ref="CT114:DK114"/>
    <mergeCell ref="DL114:DW114"/>
    <mergeCell ref="DX114:EF114"/>
    <mergeCell ref="BG113:BL113"/>
    <mergeCell ref="BM113:BW113"/>
    <mergeCell ref="BX113:CH113"/>
    <mergeCell ref="CI113:CS113"/>
    <mergeCell ref="CT113:DK113"/>
    <mergeCell ref="DL113:DW113"/>
    <mergeCell ref="CT119:DK119"/>
    <mergeCell ref="DL119:DW119"/>
    <mergeCell ref="DX119:EF119"/>
    <mergeCell ref="A120:AC123"/>
    <mergeCell ref="AD120:AP121"/>
    <mergeCell ref="AR120:BA123"/>
    <mergeCell ref="BB120:BI120"/>
    <mergeCell ref="BJ120:BU120"/>
    <mergeCell ref="BV120:CD120"/>
    <mergeCell ref="CE120:CP120"/>
    <mergeCell ref="CT117:DK117"/>
    <mergeCell ref="DL117:DW117"/>
    <mergeCell ref="DX117:EF117"/>
    <mergeCell ref="BG118:BL118"/>
    <mergeCell ref="BM118:BW118"/>
    <mergeCell ref="BX118:CH118"/>
    <mergeCell ref="CI118:CS118"/>
    <mergeCell ref="CT118:DK118"/>
    <mergeCell ref="DL118:DW118"/>
    <mergeCell ref="DX118:EF118"/>
    <mergeCell ref="I117:AT119"/>
    <mergeCell ref="AU117:BF119"/>
    <mergeCell ref="BG117:BL117"/>
    <mergeCell ref="BM117:BW117"/>
    <mergeCell ref="BX117:CH117"/>
    <mergeCell ref="CI117:CS117"/>
    <mergeCell ref="BG119:BL119"/>
    <mergeCell ref="BM119:BW119"/>
    <mergeCell ref="BX119:CH119"/>
    <mergeCell ref="CI119:CS119"/>
    <mergeCell ref="DV121:ED122"/>
    <mergeCell ref="BB123:BI123"/>
    <mergeCell ref="BJ123:BU123"/>
    <mergeCell ref="BV123:CD123"/>
    <mergeCell ref="CE123:CP123"/>
    <mergeCell ref="CQ123:DI123"/>
    <mergeCell ref="DJ123:DU123"/>
    <mergeCell ref="DV123:ED123"/>
    <mergeCell ref="CQ120:DI120"/>
    <mergeCell ref="DJ120:DU120"/>
    <mergeCell ref="DV120:ED120"/>
    <mergeCell ref="EG120:EP123"/>
    <mergeCell ref="BB121:BI122"/>
    <mergeCell ref="BJ121:BU122"/>
    <mergeCell ref="BV121:CD122"/>
    <mergeCell ref="CE121:CP122"/>
    <mergeCell ref="CQ121:DI122"/>
    <mergeCell ref="DJ121:DU122"/>
    <mergeCell ref="DX125:EF125"/>
    <mergeCell ref="BG126:BL126"/>
    <mergeCell ref="BM126:BW126"/>
    <mergeCell ref="BX126:CH126"/>
    <mergeCell ref="CI126:CS126"/>
    <mergeCell ref="CT126:DK126"/>
    <mergeCell ref="DL126:DW126"/>
    <mergeCell ref="DX126:EF126"/>
    <mergeCell ref="A124:H127"/>
    <mergeCell ref="I124:BF124"/>
    <mergeCell ref="BG124:EF124"/>
    <mergeCell ref="EG124:EP127"/>
    <mergeCell ref="I125:AT127"/>
    <mergeCell ref="AU125:BF127"/>
    <mergeCell ref="BG125:BL125"/>
    <mergeCell ref="BM125:BW125"/>
    <mergeCell ref="BX125:CH125"/>
    <mergeCell ref="CI125:CS125"/>
    <mergeCell ref="A128:AC131"/>
    <mergeCell ref="AD128:AP129"/>
    <mergeCell ref="AR128:BA131"/>
    <mergeCell ref="BB128:BI128"/>
    <mergeCell ref="BJ128:BU128"/>
    <mergeCell ref="BV128:CD128"/>
    <mergeCell ref="CE128:CP128"/>
    <mergeCell ref="CQ128:DI128"/>
    <mergeCell ref="DJ128:DU128"/>
    <mergeCell ref="BG127:BL127"/>
    <mergeCell ref="BM127:BW127"/>
    <mergeCell ref="BX127:CH127"/>
    <mergeCell ref="CI127:CS127"/>
    <mergeCell ref="CT127:DK127"/>
    <mergeCell ref="DL127:DW127"/>
    <mergeCell ref="CT125:DK125"/>
    <mergeCell ref="DL125:DW125"/>
    <mergeCell ref="BJ131:BU131"/>
    <mergeCell ref="BV131:CD131"/>
    <mergeCell ref="CE131:CP131"/>
    <mergeCell ref="CQ131:DI131"/>
    <mergeCell ref="DJ131:DU131"/>
    <mergeCell ref="DV131:ED131"/>
    <mergeCell ref="DV128:ED128"/>
    <mergeCell ref="EG128:EP131"/>
    <mergeCell ref="BB129:BI130"/>
    <mergeCell ref="BJ129:BU130"/>
    <mergeCell ref="BV129:CD130"/>
    <mergeCell ref="CE129:CP130"/>
    <mergeCell ref="CQ129:DI130"/>
    <mergeCell ref="DJ129:DU130"/>
    <mergeCell ref="DV129:ED130"/>
    <mergeCell ref="BB131:BI131"/>
    <mergeCell ref="DX127:EF127"/>
    <mergeCell ref="CT133:DK133"/>
    <mergeCell ref="DL133:DW133"/>
    <mergeCell ref="DX133:EF133"/>
    <mergeCell ref="BG134:BL134"/>
    <mergeCell ref="BM134:BW134"/>
    <mergeCell ref="BX134:CH134"/>
    <mergeCell ref="CI134:CS134"/>
    <mergeCell ref="CT134:DK134"/>
    <mergeCell ref="DL134:DW134"/>
    <mergeCell ref="DX134:EF134"/>
    <mergeCell ref="A132:H147"/>
    <mergeCell ref="I132:BF132"/>
    <mergeCell ref="BG132:EF132"/>
    <mergeCell ref="EG132:EP147"/>
    <mergeCell ref="I133:AT135"/>
    <mergeCell ref="AU133:BF135"/>
    <mergeCell ref="BG133:BL133"/>
    <mergeCell ref="BM133:BW133"/>
    <mergeCell ref="BX133:CH133"/>
    <mergeCell ref="CI133:CS133"/>
    <mergeCell ref="DX137:EF137"/>
    <mergeCell ref="BG138:BL138"/>
    <mergeCell ref="BM138:BW138"/>
    <mergeCell ref="BX138:CH138"/>
    <mergeCell ref="CI138:CS138"/>
    <mergeCell ref="CT138:DK138"/>
    <mergeCell ref="DL138:DW138"/>
    <mergeCell ref="DX138:EF138"/>
    <mergeCell ref="BG137:BL137"/>
    <mergeCell ref="BM137:BW137"/>
    <mergeCell ref="BX137:CH137"/>
    <mergeCell ref="CI137:CS137"/>
    <mergeCell ref="CT137:DK137"/>
    <mergeCell ref="DL137:DW137"/>
    <mergeCell ref="DX135:EF135"/>
    <mergeCell ref="I136:AT138"/>
    <mergeCell ref="AU136:BF138"/>
    <mergeCell ref="BG136:BL136"/>
    <mergeCell ref="BM136:BW136"/>
    <mergeCell ref="BX136:CH136"/>
    <mergeCell ref="CI136:CS136"/>
    <mergeCell ref="CT136:DK136"/>
    <mergeCell ref="DL136:DW136"/>
    <mergeCell ref="DX136:EF136"/>
    <mergeCell ref="BG135:BL135"/>
    <mergeCell ref="BM135:BW135"/>
    <mergeCell ref="BX135:CH135"/>
    <mergeCell ref="CI135:CS135"/>
    <mergeCell ref="CT135:DK135"/>
    <mergeCell ref="DL135:DW135"/>
    <mergeCell ref="CT141:DK141"/>
    <mergeCell ref="DL141:DW141"/>
    <mergeCell ref="DX141:EF141"/>
    <mergeCell ref="I142:AT144"/>
    <mergeCell ref="AU142:BF144"/>
    <mergeCell ref="BG142:BL142"/>
    <mergeCell ref="BM142:BW142"/>
    <mergeCell ref="BX142:CH142"/>
    <mergeCell ref="CI142:CS142"/>
    <mergeCell ref="CT142:DK142"/>
    <mergeCell ref="CT139:DK139"/>
    <mergeCell ref="DL139:DW139"/>
    <mergeCell ref="DX139:EF139"/>
    <mergeCell ref="BG140:BL140"/>
    <mergeCell ref="BM140:BW140"/>
    <mergeCell ref="BX140:CH140"/>
    <mergeCell ref="CI140:CS140"/>
    <mergeCell ref="CT140:DK140"/>
    <mergeCell ref="DL140:DW140"/>
    <mergeCell ref="DX140:EF140"/>
    <mergeCell ref="I139:AT141"/>
    <mergeCell ref="AU139:BF141"/>
    <mergeCell ref="BG139:BL139"/>
    <mergeCell ref="BM139:BW139"/>
    <mergeCell ref="BX139:CH139"/>
    <mergeCell ref="CI139:CS139"/>
    <mergeCell ref="BG141:BL141"/>
    <mergeCell ref="BM141:BW141"/>
    <mergeCell ref="BX141:CH141"/>
    <mergeCell ref="CI141:CS141"/>
    <mergeCell ref="DX144:EF144"/>
    <mergeCell ref="I145:AT147"/>
    <mergeCell ref="AU145:BF147"/>
    <mergeCell ref="BG145:BL145"/>
    <mergeCell ref="BM145:BW145"/>
    <mergeCell ref="BX145:CH145"/>
    <mergeCell ref="CI145:CS145"/>
    <mergeCell ref="CT145:DK145"/>
    <mergeCell ref="DL145:DW145"/>
    <mergeCell ref="DX145:EF145"/>
    <mergeCell ref="BG144:BL144"/>
    <mergeCell ref="BM144:BW144"/>
    <mergeCell ref="BX144:CH144"/>
    <mergeCell ref="CI144:CS144"/>
    <mergeCell ref="CT144:DK144"/>
    <mergeCell ref="DL144:DW144"/>
    <mergeCell ref="DL142:DW142"/>
    <mergeCell ref="DX142:EF142"/>
    <mergeCell ref="BG143:BL143"/>
    <mergeCell ref="BM143:BW143"/>
    <mergeCell ref="BX143:CH143"/>
    <mergeCell ref="CI143:CS143"/>
    <mergeCell ref="CT143:DK143"/>
    <mergeCell ref="DL143:DW143"/>
    <mergeCell ref="DX143:EF143"/>
    <mergeCell ref="DX146:EF146"/>
    <mergeCell ref="BG147:BL147"/>
    <mergeCell ref="BM147:BW147"/>
    <mergeCell ref="BX147:CH147"/>
    <mergeCell ref="CI147:CS147"/>
    <mergeCell ref="CT147:DK147"/>
    <mergeCell ref="DL147:DW147"/>
    <mergeCell ref="DX147:EF147"/>
    <mergeCell ref="BG146:BL146"/>
    <mergeCell ref="BM146:BW146"/>
    <mergeCell ref="BX146:CH146"/>
    <mergeCell ref="CI146:CS146"/>
    <mergeCell ref="CT146:DK146"/>
    <mergeCell ref="DL146:DW146"/>
    <mergeCell ref="DJ149:DU150"/>
    <mergeCell ref="DV149:ED150"/>
    <mergeCell ref="BB151:BI151"/>
    <mergeCell ref="BJ151:BU151"/>
    <mergeCell ref="BV151:CD151"/>
    <mergeCell ref="CE151:CP151"/>
    <mergeCell ref="CQ151:DI151"/>
    <mergeCell ref="DJ151:DU151"/>
    <mergeCell ref="DV151:ED151"/>
    <mergeCell ref="CE148:CP148"/>
    <mergeCell ref="CQ148:DI148"/>
    <mergeCell ref="DJ148:DU148"/>
    <mergeCell ref="DV148:ED148"/>
    <mergeCell ref="EG148:EP151"/>
    <mergeCell ref="BB149:BI150"/>
    <mergeCell ref="BJ149:BU150"/>
    <mergeCell ref="BV149:CD150"/>
    <mergeCell ref="CE149:CP150"/>
    <mergeCell ref="CQ149:DI150"/>
    <mergeCell ref="DX153:EF153"/>
    <mergeCell ref="BG154:BL154"/>
    <mergeCell ref="BM154:BW154"/>
    <mergeCell ref="BX154:CH154"/>
    <mergeCell ref="CI154:CS154"/>
    <mergeCell ref="CT154:DK154"/>
    <mergeCell ref="DL154:DW154"/>
    <mergeCell ref="DX154:EF154"/>
    <mergeCell ref="A152:H155"/>
    <mergeCell ref="I152:BF152"/>
    <mergeCell ref="BG152:EF152"/>
    <mergeCell ref="EG152:EP155"/>
    <mergeCell ref="I153:AT155"/>
    <mergeCell ref="AU153:BF155"/>
    <mergeCell ref="BG153:BL153"/>
    <mergeCell ref="BM153:BW153"/>
    <mergeCell ref="BX153:CH153"/>
    <mergeCell ref="CI153:CS153"/>
    <mergeCell ref="A148:AC151"/>
    <mergeCell ref="AD148:AP149"/>
    <mergeCell ref="AR148:BA151"/>
    <mergeCell ref="BB148:BI148"/>
    <mergeCell ref="BJ148:BU148"/>
    <mergeCell ref="BV148:CD148"/>
    <mergeCell ref="A156:AC159"/>
    <mergeCell ref="AD156:AP157"/>
    <mergeCell ref="AR156:BA159"/>
    <mergeCell ref="BB156:BI156"/>
    <mergeCell ref="BJ156:BU156"/>
    <mergeCell ref="BV156:CD156"/>
    <mergeCell ref="CE156:CP156"/>
    <mergeCell ref="CQ156:DI156"/>
    <mergeCell ref="DJ156:DU156"/>
    <mergeCell ref="BG155:BL155"/>
    <mergeCell ref="BM155:BW155"/>
    <mergeCell ref="BX155:CH155"/>
    <mergeCell ref="CI155:CS155"/>
    <mergeCell ref="CT155:DK155"/>
    <mergeCell ref="DL155:DW155"/>
    <mergeCell ref="CT153:DK153"/>
    <mergeCell ref="DL153:DW153"/>
    <mergeCell ref="BJ159:BU159"/>
    <mergeCell ref="BV159:CD159"/>
    <mergeCell ref="CE159:CP159"/>
    <mergeCell ref="CQ159:DI159"/>
    <mergeCell ref="DJ159:DU159"/>
    <mergeCell ref="DV159:ED159"/>
    <mergeCell ref="DV156:ED156"/>
    <mergeCell ref="EG156:EP159"/>
    <mergeCell ref="BB157:BI158"/>
    <mergeCell ref="BJ157:BU158"/>
    <mergeCell ref="BV157:CD158"/>
    <mergeCell ref="CE157:CP158"/>
    <mergeCell ref="CQ157:DI158"/>
    <mergeCell ref="DJ157:DU158"/>
    <mergeCell ref="DV157:ED158"/>
    <mergeCell ref="BB159:BI159"/>
    <mergeCell ref="DX155:EF155"/>
    <mergeCell ref="CT161:DK161"/>
    <mergeCell ref="DL161:DW161"/>
    <mergeCell ref="DX161:EF161"/>
    <mergeCell ref="BG162:BL162"/>
    <mergeCell ref="BM162:BW162"/>
    <mergeCell ref="BX162:CH162"/>
    <mergeCell ref="CI162:CS162"/>
    <mergeCell ref="CT162:DK162"/>
    <mergeCell ref="DL162:DW162"/>
    <mergeCell ref="DX162:EF162"/>
    <mergeCell ref="A160:H163"/>
    <mergeCell ref="I160:BF160"/>
    <mergeCell ref="BG160:EF160"/>
    <mergeCell ref="EG160:EP163"/>
    <mergeCell ref="I161:AT163"/>
    <mergeCell ref="AU161:BF163"/>
    <mergeCell ref="BG161:BL161"/>
    <mergeCell ref="BM161:BW161"/>
    <mergeCell ref="BX161:CH161"/>
    <mergeCell ref="CI161:CS161"/>
    <mergeCell ref="DJ165:DU165"/>
    <mergeCell ref="DV165:ED165"/>
    <mergeCell ref="EG165:EP165"/>
    <mergeCell ref="A166:AC169"/>
    <mergeCell ref="AD166:AP167"/>
    <mergeCell ref="AR166:BA169"/>
    <mergeCell ref="BB166:BI166"/>
    <mergeCell ref="BJ166:BU166"/>
    <mergeCell ref="BV166:CD166"/>
    <mergeCell ref="CE166:CP166"/>
    <mergeCell ref="DX163:EF163"/>
    <mergeCell ref="A164:EP164"/>
    <mergeCell ref="A165:AC165"/>
    <mergeCell ref="AD165:AP165"/>
    <mergeCell ref="AR165:BA165"/>
    <mergeCell ref="BB165:BI165"/>
    <mergeCell ref="BJ165:BU165"/>
    <mergeCell ref="BV165:CD165"/>
    <mergeCell ref="CE165:CP165"/>
    <mergeCell ref="CQ165:DI165"/>
    <mergeCell ref="BG163:BL163"/>
    <mergeCell ref="BM163:BW163"/>
    <mergeCell ref="BX163:CH163"/>
    <mergeCell ref="CI163:CS163"/>
    <mergeCell ref="CT163:DK163"/>
    <mergeCell ref="DL163:DW163"/>
    <mergeCell ref="DV167:ED168"/>
    <mergeCell ref="BB169:BI169"/>
    <mergeCell ref="BJ169:BU169"/>
    <mergeCell ref="BV169:CD169"/>
    <mergeCell ref="CE169:CP169"/>
    <mergeCell ref="CQ169:DI169"/>
    <mergeCell ref="DJ169:DU169"/>
    <mergeCell ref="DV169:ED169"/>
    <mergeCell ref="CQ166:DI166"/>
    <mergeCell ref="DJ166:DU166"/>
    <mergeCell ref="DV166:ED166"/>
    <mergeCell ref="EG166:EP169"/>
    <mergeCell ref="BB167:BI168"/>
    <mergeCell ref="BJ167:BU168"/>
    <mergeCell ref="BV167:CD168"/>
    <mergeCell ref="CE167:CP168"/>
    <mergeCell ref="CQ167:DI168"/>
    <mergeCell ref="DJ167:DU168"/>
    <mergeCell ref="CT171:DK171"/>
    <mergeCell ref="DL171:DW171"/>
    <mergeCell ref="DX171:EF171"/>
    <mergeCell ref="BG172:BL172"/>
    <mergeCell ref="BM172:BW172"/>
    <mergeCell ref="BX172:CH172"/>
    <mergeCell ref="CI172:CS172"/>
    <mergeCell ref="CT172:DK172"/>
    <mergeCell ref="DL172:DW172"/>
    <mergeCell ref="DX172:EF172"/>
    <mergeCell ref="A170:H176"/>
    <mergeCell ref="I170:BF170"/>
    <mergeCell ref="BG170:EF170"/>
    <mergeCell ref="EG170:EP176"/>
    <mergeCell ref="I171:AT173"/>
    <mergeCell ref="AU171:BF173"/>
    <mergeCell ref="BG171:BL171"/>
    <mergeCell ref="BM171:BW171"/>
    <mergeCell ref="BX171:CH171"/>
    <mergeCell ref="CI171:CS171"/>
    <mergeCell ref="DX175:EF175"/>
    <mergeCell ref="BG176:BL176"/>
    <mergeCell ref="BM176:BW176"/>
    <mergeCell ref="BX176:CH176"/>
    <mergeCell ref="CI176:CS176"/>
    <mergeCell ref="CT176:DK176"/>
    <mergeCell ref="DL176:DW176"/>
    <mergeCell ref="DX176:EF176"/>
    <mergeCell ref="BG175:BL175"/>
    <mergeCell ref="BM175:BW175"/>
    <mergeCell ref="BX175:CH175"/>
    <mergeCell ref="CI175:CS175"/>
    <mergeCell ref="CT175:DK175"/>
    <mergeCell ref="DL175:DW175"/>
    <mergeCell ref="DX173:EF173"/>
    <mergeCell ref="I174:AT176"/>
    <mergeCell ref="AU174:BF176"/>
    <mergeCell ref="BG174:BL174"/>
    <mergeCell ref="BM174:BW174"/>
    <mergeCell ref="BX174:CH174"/>
    <mergeCell ref="CI174:CS174"/>
    <mergeCell ref="CT174:DK174"/>
    <mergeCell ref="DL174:DW174"/>
    <mergeCell ref="DX174:EF174"/>
    <mergeCell ref="BG173:BL173"/>
    <mergeCell ref="BM173:BW173"/>
    <mergeCell ref="BX173:CH173"/>
    <mergeCell ref="CI173:CS173"/>
    <mergeCell ref="CT173:DK173"/>
    <mergeCell ref="DL173:DW173"/>
    <mergeCell ref="EG181:EP184"/>
    <mergeCell ref="I182:AT184"/>
    <mergeCell ref="AU182:BF184"/>
    <mergeCell ref="BG182:BL182"/>
    <mergeCell ref="BM182:BW182"/>
    <mergeCell ref="BX182:CH182"/>
    <mergeCell ref="CI182:CS182"/>
    <mergeCell ref="DJ178:DU179"/>
    <mergeCell ref="DV178:ED179"/>
    <mergeCell ref="BB180:BI180"/>
    <mergeCell ref="BJ180:BU180"/>
    <mergeCell ref="BV180:CD180"/>
    <mergeCell ref="CE180:CP180"/>
    <mergeCell ref="CQ180:DI180"/>
    <mergeCell ref="DJ180:DU180"/>
    <mergeCell ref="DV180:ED180"/>
    <mergeCell ref="CE177:CP177"/>
    <mergeCell ref="CQ177:DI177"/>
    <mergeCell ref="DJ177:DU177"/>
    <mergeCell ref="DV177:ED177"/>
    <mergeCell ref="EG177:EP180"/>
    <mergeCell ref="BB178:BI179"/>
    <mergeCell ref="BJ178:BU179"/>
    <mergeCell ref="BV178:CD179"/>
    <mergeCell ref="CE178:CP179"/>
    <mergeCell ref="CQ178:DI179"/>
    <mergeCell ref="A177:AC180"/>
    <mergeCell ref="AD177:AP178"/>
    <mergeCell ref="AR177:BA180"/>
    <mergeCell ref="BB177:BI177"/>
    <mergeCell ref="BJ177:BU177"/>
    <mergeCell ref="BV177:CD177"/>
    <mergeCell ref="DX184:EF184"/>
    <mergeCell ref="A185:AC188"/>
    <mergeCell ref="AD185:AP186"/>
    <mergeCell ref="AR185:BA188"/>
    <mergeCell ref="BB185:BI185"/>
    <mergeCell ref="BJ185:BU185"/>
    <mergeCell ref="BV185:CD185"/>
    <mergeCell ref="CE185:CP185"/>
    <mergeCell ref="CQ185:DI185"/>
    <mergeCell ref="DJ185:DU185"/>
    <mergeCell ref="BG184:BL184"/>
    <mergeCell ref="BM184:BW184"/>
    <mergeCell ref="BX184:CH184"/>
    <mergeCell ref="CI184:CS184"/>
    <mergeCell ref="CT184:DK184"/>
    <mergeCell ref="DL184:DW184"/>
    <mergeCell ref="CT182:DK182"/>
    <mergeCell ref="DL182:DW182"/>
    <mergeCell ref="DX182:EF182"/>
    <mergeCell ref="BG183:BL183"/>
    <mergeCell ref="BM183:BW183"/>
    <mergeCell ref="BX183:CH183"/>
    <mergeCell ref="CI183:CS183"/>
    <mergeCell ref="CT183:DK183"/>
    <mergeCell ref="DL183:DW183"/>
    <mergeCell ref="DX183:EF183"/>
    <mergeCell ref="A181:H184"/>
    <mergeCell ref="I181:BF181"/>
    <mergeCell ref="BG181:EF181"/>
    <mergeCell ref="A189:AC192"/>
    <mergeCell ref="AD189:AP190"/>
    <mergeCell ref="AR189:BA192"/>
    <mergeCell ref="BB189:BI189"/>
    <mergeCell ref="BJ189:BU189"/>
    <mergeCell ref="BV189:CD189"/>
    <mergeCell ref="BJ188:BU188"/>
    <mergeCell ref="BV188:CD188"/>
    <mergeCell ref="CE188:CP188"/>
    <mergeCell ref="CQ188:DI188"/>
    <mergeCell ref="DJ188:DU188"/>
    <mergeCell ref="DV188:ED188"/>
    <mergeCell ref="DV185:ED185"/>
    <mergeCell ref="EG185:EP188"/>
    <mergeCell ref="BB186:BI187"/>
    <mergeCell ref="BJ186:BU187"/>
    <mergeCell ref="BV186:CD187"/>
    <mergeCell ref="CE186:CP187"/>
    <mergeCell ref="CQ186:DI187"/>
    <mergeCell ref="DJ186:DU187"/>
    <mergeCell ref="DV186:ED187"/>
    <mergeCell ref="BB188:BI188"/>
    <mergeCell ref="DJ190:DU191"/>
    <mergeCell ref="DV190:ED191"/>
    <mergeCell ref="BB192:BI192"/>
    <mergeCell ref="BJ192:BU192"/>
    <mergeCell ref="BV192:CD192"/>
    <mergeCell ref="CE192:CP192"/>
    <mergeCell ref="CQ192:DI192"/>
    <mergeCell ref="DJ192:DU192"/>
    <mergeCell ref="DV192:ED192"/>
    <mergeCell ref="CE189:CP189"/>
    <mergeCell ref="CQ189:DI189"/>
    <mergeCell ref="DJ189:DU189"/>
    <mergeCell ref="DV189:ED189"/>
    <mergeCell ref="EG189:EP192"/>
    <mergeCell ref="BB190:BI191"/>
    <mergeCell ref="BJ190:BU191"/>
    <mergeCell ref="BV190:CD191"/>
    <mergeCell ref="CE190:CP191"/>
    <mergeCell ref="CQ190:DI191"/>
    <mergeCell ref="DX194:EF194"/>
    <mergeCell ref="BG195:BL195"/>
    <mergeCell ref="BM195:BW195"/>
    <mergeCell ref="BX195:CH195"/>
    <mergeCell ref="CI195:CS195"/>
    <mergeCell ref="CT195:DK195"/>
    <mergeCell ref="DL195:DW195"/>
    <mergeCell ref="DX195:EF195"/>
    <mergeCell ref="A193:H196"/>
    <mergeCell ref="I193:BF193"/>
    <mergeCell ref="BG193:EF193"/>
    <mergeCell ref="EG193:EP196"/>
    <mergeCell ref="I194:AT196"/>
    <mergeCell ref="AU194:BF196"/>
    <mergeCell ref="BG194:BL194"/>
    <mergeCell ref="BM194:BW194"/>
    <mergeCell ref="BX194:CH194"/>
    <mergeCell ref="CI194:CS194"/>
    <mergeCell ref="A197:AC200"/>
    <mergeCell ref="AD197:AP198"/>
    <mergeCell ref="AR197:BA200"/>
    <mergeCell ref="BB197:BI197"/>
    <mergeCell ref="BJ197:BU197"/>
    <mergeCell ref="BV197:CD197"/>
    <mergeCell ref="CE197:CP197"/>
    <mergeCell ref="CQ197:DI197"/>
    <mergeCell ref="DJ197:DU197"/>
    <mergeCell ref="BG196:BL196"/>
    <mergeCell ref="BM196:BW196"/>
    <mergeCell ref="BX196:CH196"/>
    <mergeCell ref="CI196:CS196"/>
    <mergeCell ref="CT196:DK196"/>
    <mergeCell ref="DL196:DW196"/>
    <mergeCell ref="CT194:DK194"/>
    <mergeCell ref="DL194:DW194"/>
    <mergeCell ref="BJ200:BU200"/>
    <mergeCell ref="BV200:CD200"/>
    <mergeCell ref="CE200:CP200"/>
    <mergeCell ref="CQ200:DI200"/>
    <mergeCell ref="DJ200:DU200"/>
    <mergeCell ref="DV200:ED200"/>
    <mergeCell ref="DV197:ED197"/>
    <mergeCell ref="EG197:EP200"/>
    <mergeCell ref="BB198:BI199"/>
    <mergeCell ref="BJ198:BU199"/>
    <mergeCell ref="BV198:CD199"/>
    <mergeCell ref="CE198:CP199"/>
    <mergeCell ref="CQ198:DI199"/>
    <mergeCell ref="DJ198:DU199"/>
    <mergeCell ref="DV198:ED199"/>
    <mergeCell ref="BB200:BI200"/>
    <mergeCell ref="DX196:EF196"/>
    <mergeCell ref="DX202:EF202"/>
    <mergeCell ref="BG203:BL203"/>
    <mergeCell ref="BM203:BW203"/>
    <mergeCell ref="BX203:CH203"/>
    <mergeCell ref="CI203:CS203"/>
    <mergeCell ref="CT203:DK203"/>
    <mergeCell ref="DL203:DW203"/>
    <mergeCell ref="DX203:EF203"/>
    <mergeCell ref="A201:H204"/>
    <mergeCell ref="I201:BF201"/>
    <mergeCell ref="BG201:EF201"/>
    <mergeCell ref="EG201:EP204"/>
    <mergeCell ref="I202:AT204"/>
    <mergeCell ref="AU202:BF204"/>
    <mergeCell ref="BG202:BL202"/>
    <mergeCell ref="BM202:BW202"/>
    <mergeCell ref="BX202:CH202"/>
    <mergeCell ref="CI202:CS202"/>
    <mergeCell ref="A205:AC208"/>
    <mergeCell ref="AD205:AP206"/>
    <mergeCell ref="AR205:BA208"/>
    <mergeCell ref="BB205:BI205"/>
    <mergeCell ref="BJ205:BU205"/>
    <mergeCell ref="BV205:CD205"/>
    <mergeCell ref="CE205:CP205"/>
    <mergeCell ref="CQ205:DI205"/>
    <mergeCell ref="DJ205:DU205"/>
    <mergeCell ref="BG204:BL204"/>
    <mergeCell ref="BM204:BW204"/>
    <mergeCell ref="BX204:CH204"/>
    <mergeCell ref="CI204:CS204"/>
    <mergeCell ref="CT204:DK204"/>
    <mergeCell ref="DL204:DW204"/>
    <mergeCell ref="CT202:DK202"/>
    <mergeCell ref="DL202:DW202"/>
    <mergeCell ref="BJ208:BU208"/>
    <mergeCell ref="BV208:CD208"/>
    <mergeCell ref="CE208:CP208"/>
    <mergeCell ref="CQ208:DI208"/>
    <mergeCell ref="DJ208:DU208"/>
    <mergeCell ref="DV208:ED208"/>
    <mergeCell ref="DV205:ED205"/>
    <mergeCell ref="EG205:EP208"/>
    <mergeCell ref="BB206:BI207"/>
    <mergeCell ref="BJ206:BU207"/>
    <mergeCell ref="BV206:CD207"/>
    <mergeCell ref="CE206:CP207"/>
    <mergeCell ref="CQ206:DI207"/>
    <mergeCell ref="DJ206:DU207"/>
    <mergeCell ref="DV206:ED207"/>
    <mergeCell ref="BB208:BI208"/>
    <mergeCell ref="DX204:EF204"/>
    <mergeCell ref="DX210:EF210"/>
    <mergeCell ref="BG211:BL211"/>
    <mergeCell ref="BM211:BW211"/>
    <mergeCell ref="BX211:CH211"/>
    <mergeCell ref="CI211:CS211"/>
    <mergeCell ref="CT211:DK211"/>
    <mergeCell ref="DL211:DW211"/>
    <mergeCell ref="DX211:EF211"/>
    <mergeCell ref="A209:H212"/>
    <mergeCell ref="I209:BF209"/>
    <mergeCell ref="BG209:EF209"/>
    <mergeCell ref="EG209:EP212"/>
    <mergeCell ref="I210:AT212"/>
    <mergeCell ref="AU210:BF212"/>
    <mergeCell ref="BG210:BL210"/>
    <mergeCell ref="BM210:BW210"/>
    <mergeCell ref="BX210:CH210"/>
    <mergeCell ref="CI210:CS210"/>
    <mergeCell ref="A213:AC216"/>
    <mergeCell ref="AD213:AP214"/>
    <mergeCell ref="AR213:BA216"/>
    <mergeCell ref="BB213:BI213"/>
    <mergeCell ref="BJ213:BU213"/>
    <mergeCell ref="BV213:CD213"/>
    <mergeCell ref="CE213:CP213"/>
    <mergeCell ref="CQ213:DI213"/>
    <mergeCell ref="DJ213:DU213"/>
    <mergeCell ref="BG212:BL212"/>
    <mergeCell ref="BM212:BW212"/>
    <mergeCell ref="BX212:CH212"/>
    <mergeCell ref="CI212:CS212"/>
    <mergeCell ref="CT212:DK212"/>
    <mergeCell ref="DL212:DW212"/>
    <mergeCell ref="CT210:DK210"/>
    <mergeCell ref="DL210:DW210"/>
    <mergeCell ref="BJ216:BU216"/>
    <mergeCell ref="BV216:CD216"/>
    <mergeCell ref="CE216:CP216"/>
    <mergeCell ref="CQ216:DI216"/>
    <mergeCell ref="DJ216:DU216"/>
    <mergeCell ref="DV216:ED216"/>
    <mergeCell ref="DV213:ED213"/>
    <mergeCell ref="EG213:EP216"/>
    <mergeCell ref="BB214:BI215"/>
    <mergeCell ref="BJ214:BU215"/>
    <mergeCell ref="BV214:CD215"/>
    <mergeCell ref="CE214:CP215"/>
    <mergeCell ref="CQ214:DI215"/>
    <mergeCell ref="DJ214:DU215"/>
    <mergeCell ref="DV214:ED215"/>
    <mergeCell ref="BB216:BI216"/>
    <mergeCell ref="DX212:EF212"/>
    <mergeCell ref="DV218:ED218"/>
    <mergeCell ref="EG218:EP218"/>
    <mergeCell ref="A219:AC222"/>
    <mergeCell ref="AD219:AP220"/>
    <mergeCell ref="AR219:BA222"/>
    <mergeCell ref="BB219:BI219"/>
    <mergeCell ref="BJ219:BU219"/>
    <mergeCell ref="BV219:CD219"/>
    <mergeCell ref="CE219:CP219"/>
    <mergeCell ref="CQ219:DI219"/>
    <mergeCell ref="A217:EP217"/>
    <mergeCell ref="A218:AC218"/>
    <mergeCell ref="AD218:AP218"/>
    <mergeCell ref="AR218:BA218"/>
    <mergeCell ref="BB218:BI218"/>
    <mergeCell ref="BJ218:BU218"/>
    <mergeCell ref="BV218:CD218"/>
    <mergeCell ref="CE218:CP218"/>
    <mergeCell ref="CQ218:DI218"/>
    <mergeCell ref="DJ218:DU218"/>
    <mergeCell ref="DV222:ED222"/>
    <mergeCell ref="A223:H229"/>
    <mergeCell ref="I223:BF223"/>
    <mergeCell ref="BG223:EF223"/>
    <mergeCell ref="EG223:EP229"/>
    <mergeCell ref="I224:AT226"/>
    <mergeCell ref="AU224:BF226"/>
    <mergeCell ref="BG224:BL224"/>
    <mergeCell ref="BM224:BW224"/>
    <mergeCell ref="BX224:CH224"/>
    <mergeCell ref="BB222:BI222"/>
    <mergeCell ref="BJ222:BU222"/>
    <mergeCell ref="BV222:CD222"/>
    <mergeCell ref="CE222:CP222"/>
    <mergeCell ref="CQ222:DI222"/>
    <mergeCell ref="DJ222:DU222"/>
    <mergeCell ref="DJ219:DU219"/>
    <mergeCell ref="DV219:ED219"/>
    <mergeCell ref="EG219:EP222"/>
    <mergeCell ref="BB220:BI221"/>
    <mergeCell ref="BJ220:BU221"/>
    <mergeCell ref="BV220:CD221"/>
    <mergeCell ref="CE220:CP221"/>
    <mergeCell ref="CQ220:DI221"/>
    <mergeCell ref="DJ220:DU221"/>
    <mergeCell ref="DV220:ED221"/>
    <mergeCell ref="DX225:EF225"/>
    <mergeCell ref="BG226:BL226"/>
    <mergeCell ref="BM226:BW226"/>
    <mergeCell ref="BX226:CH226"/>
    <mergeCell ref="CI226:CS226"/>
    <mergeCell ref="CT226:DK226"/>
    <mergeCell ref="DL226:DW226"/>
    <mergeCell ref="DX226:EF226"/>
    <mergeCell ref="CI224:CS224"/>
    <mergeCell ref="CT224:DK224"/>
    <mergeCell ref="DL224:DW224"/>
    <mergeCell ref="DX224:EF224"/>
    <mergeCell ref="BG225:BL225"/>
    <mergeCell ref="BM225:BW225"/>
    <mergeCell ref="BX225:CH225"/>
    <mergeCell ref="CI225:CS225"/>
    <mergeCell ref="CT225:DK225"/>
    <mergeCell ref="DL225:DW225"/>
    <mergeCell ref="CT229:DK229"/>
    <mergeCell ref="DL229:DW229"/>
    <mergeCell ref="DX229:EF229"/>
    <mergeCell ref="A230:AC233"/>
    <mergeCell ref="AD230:AP231"/>
    <mergeCell ref="AR230:BA233"/>
    <mergeCell ref="BB230:BI230"/>
    <mergeCell ref="BJ230:BU230"/>
    <mergeCell ref="BV230:CD230"/>
    <mergeCell ref="CE230:CP230"/>
    <mergeCell ref="CT227:DK227"/>
    <mergeCell ref="DL227:DW227"/>
    <mergeCell ref="DX227:EF227"/>
    <mergeCell ref="BG228:BL228"/>
    <mergeCell ref="BM228:BW228"/>
    <mergeCell ref="BX228:CH228"/>
    <mergeCell ref="CI228:CS228"/>
    <mergeCell ref="CT228:DK228"/>
    <mergeCell ref="DL228:DW228"/>
    <mergeCell ref="DX228:EF228"/>
    <mergeCell ref="I227:AT229"/>
    <mergeCell ref="AU227:BF229"/>
    <mergeCell ref="BG227:BL227"/>
    <mergeCell ref="BM227:BW227"/>
    <mergeCell ref="BX227:CH227"/>
    <mergeCell ref="CI227:CS227"/>
    <mergeCell ref="BG229:BL229"/>
    <mergeCell ref="BM229:BW229"/>
    <mergeCell ref="BX229:CH229"/>
    <mergeCell ref="CI229:CS229"/>
    <mergeCell ref="EG234:EP237"/>
    <mergeCell ref="I235:AT237"/>
    <mergeCell ref="AU235:BF237"/>
    <mergeCell ref="BG235:BL235"/>
    <mergeCell ref="BM235:BW235"/>
    <mergeCell ref="BX235:CH235"/>
    <mergeCell ref="CI235:CS235"/>
    <mergeCell ref="DV231:ED232"/>
    <mergeCell ref="BB233:BI233"/>
    <mergeCell ref="BJ233:BU233"/>
    <mergeCell ref="BV233:CD233"/>
    <mergeCell ref="CE233:CP233"/>
    <mergeCell ref="CQ233:DI233"/>
    <mergeCell ref="DJ233:DU233"/>
    <mergeCell ref="DV233:ED233"/>
    <mergeCell ref="CQ230:DI230"/>
    <mergeCell ref="DJ230:DU230"/>
    <mergeCell ref="DV230:ED230"/>
    <mergeCell ref="EG230:EP233"/>
    <mergeCell ref="BB231:BI232"/>
    <mergeCell ref="BJ231:BU232"/>
    <mergeCell ref="BV231:CD232"/>
    <mergeCell ref="CE231:CP232"/>
    <mergeCell ref="CQ231:DI232"/>
    <mergeCell ref="DJ231:DU232"/>
    <mergeCell ref="DX237:EF237"/>
    <mergeCell ref="A238:AC241"/>
    <mergeCell ref="AD238:AP239"/>
    <mergeCell ref="AR238:BA241"/>
    <mergeCell ref="BB238:BI238"/>
    <mergeCell ref="BJ238:BU238"/>
    <mergeCell ref="BV238:CD238"/>
    <mergeCell ref="CE238:CP238"/>
    <mergeCell ref="CQ238:DI238"/>
    <mergeCell ref="DJ238:DU238"/>
    <mergeCell ref="BG237:BL237"/>
    <mergeCell ref="BM237:BW237"/>
    <mergeCell ref="BX237:CH237"/>
    <mergeCell ref="CI237:CS237"/>
    <mergeCell ref="CT237:DK237"/>
    <mergeCell ref="DL237:DW237"/>
    <mergeCell ref="CT235:DK235"/>
    <mergeCell ref="DL235:DW235"/>
    <mergeCell ref="DX235:EF235"/>
    <mergeCell ref="BG236:BL236"/>
    <mergeCell ref="BM236:BW236"/>
    <mergeCell ref="BX236:CH236"/>
    <mergeCell ref="CI236:CS236"/>
    <mergeCell ref="CT236:DK236"/>
    <mergeCell ref="DL236:DW236"/>
    <mergeCell ref="DX236:EF236"/>
    <mergeCell ref="A234:H237"/>
    <mergeCell ref="I234:BF234"/>
    <mergeCell ref="BG234:EF234"/>
    <mergeCell ref="EG242:EP245"/>
    <mergeCell ref="I243:AT245"/>
    <mergeCell ref="AU243:BF245"/>
    <mergeCell ref="BG243:BL243"/>
    <mergeCell ref="BM243:BW243"/>
    <mergeCell ref="BX243:CH243"/>
    <mergeCell ref="CI243:CS243"/>
    <mergeCell ref="BJ241:BU241"/>
    <mergeCell ref="BV241:CD241"/>
    <mergeCell ref="CE241:CP241"/>
    <mergeCell ref="CQ241:DI241"/>
    <mergeCell ref="DJ241:DU241"/>
    <mergeCell ref="DV241:ED241"/>
    <mergeCell ref="DV238:ED238"/>
    <mergeCell ref="EG238:EP241"/>
    <mergeCell ref="BB239:BI240"/>
    <mergeCell ref="BJ239:BU240"/>
    <mergeCell ref="BV239:CD240"/>
    <mergeCell ref="CE239:CP240"/>
    <mergeCell ref="CQ239:DI240"/>
    <mergeCell ref="DJ239:DU240"/>
    <mergeCell ref="DV239:ED240"/>
    <mergeCell ref="BB241:BI241"/>
    <mergeCell ref="DX245:EF245"/>
    <mergeCell ref="DX243:EF243"/>
    <mergeCell ref="DX244:EF244"/>
    <mergeCell ref="DJ246:DU246"/>
    <mergeCell ref="BG245:BL245"/>
    <mergeCell ref="BM245:BW245"/>
    <mergeCell ref="BX245:CH245"/>
    <mergeCell ref="CI245:CS245"/>
    <mergeCell ref="CT245:DK245"/>
    <mergeCell ref="DL245:DW245"/>
    <mergeCell ref="CT243:DK243"/>
    <mergeCell ref="DL243:DW243"/>
    <mergeCell ref="BG244:BL244"/>
    <mergeCell ref="BM244:BW244"/>
    <mergeCell ref="BX244:CH244"/>
    <mergeCell ref="CI244:CS244"/>
    <mergeCell ref="CT244:DK244"/>
    <mergeCell ref="DL244:DW244"/>
    <mergeCell ref="A242:H245"/>
    <mergeCell ref="I242:BF242"/>
    <mergeCell ref="BG242:EF242"/>
    <mergeCell ref="A251:N251"/>
    <mergeCell ref="O251:AH251"/>
    <mergeCell ref="AI251:AZ251"/>
    <mergeCell ref="BA251:CF251"/>
    <mergeCell ref="A252:N252"/>
    <mergeCell ref="O252:AH252"/>
    <mergeCell ref="AI252:AZ252"/>
    <mergeCell ref="BA252:CF252"/>
    <mergeCell ref="BJ249:BU249"/>
    <mergeCell ref="BV249:CD249"/>
    <mergeCell ref="CE249:CP249"/>
    <mergeCell ref="CQ249:DI249"/>
    <mergeCell ref="DJ249:DU249"/>
    <mergeCell ref="DV249:ED249"/>
    <mergeCell ref="DV246:ED246"/>
    <mergeCell ref="EG246:EP249"/>
    <mergeCell ref="BB247:BI248"/>
    <mergeCell ref="BJ247:BU248"/>
    <mergeCell ref="BV247:CD248"/>
    <mergeCell ref="CE247:CP248"/>
    <mergeCell ref="CQ247:DI248"/>
    <mergeCell ref="DJ247:DU248"/>
    <mergeCell ref="DV247:ED248"/>
    <mergeCell ref="BB249:BI249"/>
    <mergeCell ref="A246:AC249"/>
    <mergeCell ref="AD246:AP247"/>
    <mergeCell ref="AR246:BA249"/>
    <mergeCell ref="BB246:BI246"/>
    <mergeCell ref="BJ246:BU246"/>
    <mergeCell ref="BV246:CD246"/>
    <mergeCell ref="CE246:CP246"/>
    <mergeCell ref="CQ246:DI246"/>
    <mergeCell ref="A260:DV260"/>
    <mergeCell ref="DW260:EE260"/>
    <mergeCell ref="A261:BB261"/>
    <mergeCell ref="BC261:BJ261"/>
    <mergeCell ref="BK261:BV261"/>
    <mergeCell ref="BW261:CE261"/>
    <mergeCell ref="CF261:CR261"/>
    <mergeCell ref="CS261:DJ261"/>
    <mergeCell ref="DK261:DV261"/>
    <mergeCell ref="DW261:EE261"/>
    <mergeCell ref="A253:N253"/>
    <mergeCell ref="O253:AH253"/>
    <mergeCell ref="AI253:AZ253"/>
    <mergeCell ref="BA253:CF253"/>
    <mergeCell ref="A258:EW258"/>
    <mergeCell ref="A259:DV259"/>
    <mergeCell ref="DW259:EE259"/>
    <mergeCell ref="DK262:DV262"/>
    <mergeCell ref="DW262:EE262"/>
    <mergeCell ref="BC263:BJ263"/>
    <mergeCell ref="BK263:BV263"/>
    <mergeCell ref="BW263:CE263"/>
    <mergeCell ref="CF263:CR263"/>
    <mergeCell ref="CS263:DJ263"/>
    <mergeCell ref="DK263:DV263"/>
    <mergeCell ref="DW263:EE263"/>
    <mergeCell ref="A262:BB264"/>
    <mergeCell ref="BC262:BJ262"/>
    <mergeCell ref="BK262:BV262"/>
    <mergeCell ref="BW262:CE262"/>
    <mergeCell ref="CF262:CR262"/>
    <mergeCell ref="CS262:DJ262"/>
    <mergeCell ref="BC264:BJ264"/>
    <mergeCell ref="BK264:BV264"/>
    <mergeCell ref="BW264:CE264"/>
    <mergeCell ref="CF264:CR264"/>
    <mergeCell ref="CS264:DJ264"/>
    <mergeCell ref="DK264:DV264"/>
    <mergeCell ref="DW264:EE264"/>
    <mergeCell ref="CF269:CR269"/>
    <mergeCell ref="CS269:DJ269"/>
    <mergeCell ref="DK269:DV269"/>
    <mergeCell ref="DW269:EE269"/>
    <mergeCell ref="A265:BB267"/>
    <mergeCell ref="BC265:BJ265"/>
    <mergeCell ref="BK265:BV265"/>
    <mergeCell ref="BW265:CE265"/>
    <mergeCell ref="CF265:CR265"/>
    <mergeCell ref="CS265:DJ265"/>
    <mergeCell ref="DK265:DV265"/>
    <mergeCell ref="DW267:EE267"/>
    <mergeCell ref="BC267:BJ267"/>
    <mergeCell ref="BK267:BV267"/>
    <mergeCell ref="BW267:CE267"/>
    <mergeCell ref="CF267:CR267"/>
    <mergeCell ref="CS267:DJ267"/>
    <mergeCell ref="BW272:CE272"/>
    <mergeCell ref="CF272:CR272"/>
    <mergeCell ref="CS272:DJ272"/>
    <mergeCell ref="DK272:DV272"/>
    <mergeCell ref="DW272:EE272"/>
    <mergeCell ref="A271:BB273"/>
    <mergeCell ref="BC271:BJ271"/>
    <mergeCell ref="BK271:BV271"/>
    <mergeCell ref="BW271:CE271"/>
    <mergeCell ref="CF271:CR271"/>
    <mergeCell ref="CS271:DJ271"/>
    <mergeCell ref="DK271:DV271"/>
    <mergeCell ref="DW271:EE271"/>
    <mergeCell ref="BC272:BJ272"/>
    <mergeCell ref="DK267:DV267"/>
    <mergeCell ref="DW265:EE265"/>
    <mergeCell ref="BC266:BJ266"/>
    <mergeCell ref="BK266:BV266"/>
    <mergeCell ref="BW266:CE266"/>
    <mergeCell ref="CF266:CR266"/>
    <mergeCell ref="CS266:DJ266"/>
    <mergeCell ref="DK266:DV266"/>
    <mergeCell ref="DW266:EE266"/>
    <mergeCell ref="DW270:EE270"/>
    <mergeCell ref="BC270:BJ270"/>
    <mergeCell ref="BK270:BV270"/>
    <mergeCell ref="BW270:CE270"/>
    <mergeCell ref="CF270:CR270"/>
    <mergeCell ref="CS270:DJ270"/>
    <mergeCell ref="DK270:DV270"/>
    <mergeCell ref="BK269:BV269"/>
    <mergeCell ref="BW269:CE269"/>
    <mergeCell ref="BK275:BV275"/>
    <mergeCell ref="BW275:CE275"/>
    <mergeCell ref="CF275:CR275"/>
    <mergeCell ref="CS275:DJ275"/>
    <mergeCell ref="DK275:DV275"/>
    <mergeCell ref="DW275:EE275"/>
    <mergeCell ref="DW273:EE273"/>
    <mergeCell ref="A274:BB276"/>
    <mergeCell ref="BC274:BJ274"/>
    <mergeCell ref="BK274:BV274"/>
    <mergeCell ref="BW274:CE274"/>
    <mergeCell ref="CF274:CR274"/>
    <mergeCell ref="CS274:DJ274"/>
    <mergeCell ref="DK274:DV274"/>
    <mergeCell ref="DW274:EE274"/>
    <mergeCell ref="BC275:BJ275"/>
    <mergeCell ref="A268:BB270"/>
    <mergeCell ref="BC268:BJ268"/>
    <mergeCell ref="BK268:BV268"/>
    <mergeCell ref="BW268:CE268"/>
    <mergeCell ref="CF268:CR268"/>
    <mergeCell ref="CS268:DJ268"/>
    <mergeCell ref="DK268:DV268"/>
    <mergeCell ref="DW268:EE268"/>
    <mergeCell ref="BC269:BJ269"/>
    <mergeCell ref="BC273:BJ273"/>
    <mergeCell ref="BK273:BV273"/>
    <mergeCell ref="BW273:CE273"/>
    <mergeCell ref="CF273:CR273"/>
    <mergeCell ref="CS273:DJ273"/>
    <mergeCell ref="DK273:DV273"/>
    <mergeCell ref="BK272:BV272"/>
    <mergeCell ref="BC279:BJ279"/>
    <mergeCell ref="BK279:BV279"/>
    <mergeCell ref="BW279:CE279"/>
    <mergeCell ref="CF279:CR279"/>
    <mergeCell ref="CS279:DJ279"/>
    <mergeCell ref="DK279:DV279"/>
    <mergeCell ref="BK278:BV278"/>
    <mergeCell ref="BW278:CE278"/>
    <mergeCell ref="CF278:CR278"/>
    <mergeCell ref="CS278:DJ278"/>
    <mergeCell ref="DK278:DV278"/>
    <mergeCell ref="DW278:EE278"/>
    <mergeCell ref="DW276:EE276"/>
    <mergeCell ref="A277:BB279"/>
    <mergeCell ref="BC277:BJ277"/>
    <mergeCell ref="BK277:BV277"/>
    <mergeCell ref="BW277:CE277"/>
    <mergeCell ref="CF277:CR277"/>
    <mergeCell ref="CS277:DJ277"/>
    <mergeCell ref="DK277:DV277"/>
    <mergeCell ref="DW277:EE277"/>
    <mergeCell ref="BC278:BJ278"/>
    <mergeCell ref="DW279:EE279"/>
    <mergeCell ref="BC276:BJ276"/>
    <mergeCell ref="BK276:BV276"/>
    <mergeCell ref="BW276:CE276"/>
    <mergeCell ref="CF276:CR276"/>
    <mergeCell ref="CS276:DJ276"/>
    <mergeCell ref="DK276:DV276"/>
    <mergeCell ref="CS282:DJ282"/>
    <mergeCell ref="DK282:DV282"/>
    <mergeCell ref="BK281:BV281"/>
    <mergeCell ref="BW281:CE281"/>
    <mergeCell ref="CF281:CR281"/>
    <mergeCell ref="CS281:DJ281"/>
    <mergeCell ref="DK281:DV281"/>
    <mergeCell ref="DW281:EE281"/>
    <mergeCell ref="A280:BB282"/>
    <mergeCell ref="BC280:BJ280"/>
    <mergeCell ref="BK280:BV280"/>
    <mergeCell ref="BW280:CE280"/>
    <mergeCell ref="CF280:CR280"/>
    <mergeCell ref="CS280:DJ280"/>
    <mergeCell ref="DK280:DV280"/>
    <mergeCell ref="DW280:EE280"/>
    <mergeCell ref="BC281:BJ281"/>
    <mergeCell ref="DW286:EE286"/>
    <mergeCell ref="BC287:BJ287"/>
    <mergeCell ref="BK287:BV287"/>
    <mergeCell ref="BW287:CE287"/>
    <mergeCell ref="CF287:CR287"/>
    <mergeCell ref="CS287:DJ287"/>
    <mergeCell ref="DK287:DV287"/>
    <mergeCell ref="DW287:EE287"/>
    <mergeCell ref="CS285:DJ285"/>
    <mergeCell ref="DK285:DV285"/>
    <mergeCell ref="DW285:EE285"/>
    <mergeCell ref="DW282:EE282"/>
    <mergeCell ref="A286:BB288"/>
    <mergeCell ref="BC286:BJ286"/>
    <mergeCell ref="BK286:BV286"/>
    <mergeCell ref="BW286:CE286"/>
    <mergeCell ref="CF286:CR286"/>
    <mergeCell ref="CS286:DJ286"/>
    <mergeCell ref="DK286:DV286"/>
    <mergeCell ref="A283:DV283"/>
    <mergeCell ref="DW283:EE283"/>
    <mergeCell ref="A284:DV284"/>
    <mergeCell ref="DW284:EE284"/>
    <mergeCell ref="A285:BB285"/>
    <mergeCell ref="BC285:BJ285"/>
    <mergeCell ref="BK285:BV285"/>
    <mergeCell ref="BW285:CE285"/>
    <mergeCell ref="CF285:CR285"/>
    <mergeCell ref="BC282:BJ282"/>
    <mergeCell ref="BK282:BV282"/>
    <mergeCell ref="BW282:CE282"/>
    <mergeCell ref="CF282:CR282"/>
    <mergeCell ref="BK290:BV290"/>
    <mergeCell ref="BW290:CE290"/>
    <mergeCell ref="CF290:CR290"/>
    <mergeCell ref="CS290:DJ290"/>
    <mergeCell ref="DK290:DV290"/>
    <mergeCell ref="DW290:EE290"/>
    <mergeCell ref="DW288:EE288"/>
    <mergeCell ref="A289:BB291"/>
    <mergeCell ref="BC289:BJ289"/>
    <mergeCell ref="BK289:BV289"/>
    <mergeCell ref="BW289:CE289"/>
    <mergeCell ref="CF289:CR289"/>
    <mergeCell ref="CS289:DJ289"/>
    <mergeCell ref="DK289:DV289"/>
    <mergeCell ref="DW289:EE289"/>
    <mergeCell ref="BC290:BJ290"/>
    <mergeCell ref="BC288:BJ288"/>
    <mergeCell ref="BK288:BV288"/>
    <mergeCell ref="BW288:CE288"/>
    <mergeCell ref="CF288:CR288"/>
    <mergeCell ref="CS288:DJ288"/>
    <mergeCell ref="DK288:DV288"/>
    <mergeCell ref="BK293:BV293"/>
    <mergeCell ref="BW293:CE293"/>
    <mergeCell ref="CF293:CR293"/>
    <mergeCell ref="CS293:DJ293"/>
    <mergeCell ref="DK293:DV293"/>
    <mergeCell ref="DW293:EE293"/>
    <mergeCell ref="DW291:EE291"/>
    <mergeCell ref="A292:BB294"/>
    <mergeCell ref="BC292:BJ292"/>
    <mergeCell ref="BK292:BV292"/>
    <mergeCell ref="BW292:CE292"/>
    <mergeCell ref="CF292:CR292"/>
    <mergeCell ref="CS292:DJ292"/>
    <mergeCell ref="DK292:DV292"/>
    <mergeCell ref="DW292:EE292"/>
    <mergeCell ref="BC293:BJ293"/>
    <mergeCell ref="BC291:BJ291"/>
    <mergeCell ref="BK291:BV291"/>
    <mergeCell ref="BW291:CE291"/>
    <mergeCell ref="CF291:CR291"/>
    <mergeCell ref="CS291:DJ291"/>
    <mergeCell ref="DK291:DV291"/>
    <mergeCell ref="BK296:BV296"/>
    <mergeCell ref="BW296:CE296"/>
    <mergeCell ref="CF296:CR296"/>
    <mergeCell ref="CS296:DJ296"/>
    <mergeCell ref="DK296:DV296"/>
    <mergeCell ref="DW296:EE296"/>
    <mergeCell ref="DW294:EE294"/>
    <mergeCell ref="A295:BB297"/>
    <mergeCell ref="BC295:BJ295"/>
    <mergeCell ref="BK295:BV295"/>
    <mergeCell ref="BW295:CE295"/>
    <mergeCell ref="CF295:CR295"/>
    <mergeCell ref="CS295:DJ295"/>
    <mergeCell ref="DK295:DV295"/>
    <mergeCell ref="DW295:EE295"/>
    <mergeCell ref="BC296:BJ296"/>
    <mergeCell ref="BC294:BJ294"/>
    <mergeCell ref="BK294:BV294"/>
    <mergeCell ref="BW294:CE294"/>
    <mergeCell ref="CF294:CR294"/>
    <mergeCell ref="CS294:DJ294"/>
    <mergeCell ref="DK294:DV294"/>
    <mergeCell ref="BK299:BV299"/>
    <mergeCell ref="BW299:CE299"/>
    <mergeCell ref="CF299:CR299"/>
    <mergeCell ref="CS299:DJ299"/>
    <mergeCell ref="DK299:DV299"/>
    <mergeCell ref="DW299:EE299"/>
    <mergeCell ref="DW297:EE297"/>
    <mergeCell ref="A298:BB300"/>
    <mergeCell ref="BC298:BJ298"/>
    <mergeCell ref="BK298:BV298"/>
    <mergeCell ref="BW298:CE298"/>
    <mergeCell ref="CF298:CR298"/>
    <mergeCell ref="CS298:DJ298"/>
    <mergeCell ref="DK298:DV298"/>
    <mergeCell ref="DW298:EE298"/>
    <mergeCell ref="BC299:BJ299"/>
    <mergeCell ref="BC297:BJ297"/>
    <mergeCell ref="BK297:BV297"/>
    <mergeCell ref="BW297:CE297"/>
    <mergeCell ref="CF297:CR297"/>
    <mergeCell ref="CS297:DJ297"/>
    <mergeCell ref="DK297:DV297"/>
    <mergeCell ref="BK302:BV302"/>
    <mergeCell ref="BW302:CE302"/>
    <mergeCell ref="CF302:CR302"/>
    <mergeCell ref="CS302:DJ302"/>
    <mergeCell ref="DK302:DV302"/>
    <mergeCell ref="DW302:EE302"/>
    <mergeCell ref="DW300:EE300"/>
    <mergeCell ref="A301:BB303"/>
    <mergeCell ref="BC301:BJ301"/>
    <mergeCell ref="BK301:BV301"/>
    <mergeCell ref="BW301:CE301"/>
    <mergeCell ref="CF301:CR301"/>
    <mergeCell ref="CS301:DJ301"/>
    <mergeCell ref="DK301:DV301"/>
    <mergeCell ref="DW301:EE301"/>
    <mergeCell ref="BC302:BJ302"/>
    <mergeCell ref="BC300:BJ300"/>
    <mergeCell ref="BK300:BV300"/>
    <mergeCell ref="BW300:CE300"/>
    <mergeCell ref="CF300:CR300"/>
    <mergeCell ref="CS300:DJ300"/>
    <mergeCell ref="DK300:DV300"/>
    <mergeCell ref="BK305:BV305"/>
    <mergeCell ref="BW305:CE305"/>
    <mergeCell ref="CF305:CR305"/>
    <mergeCell ref="CS305:DJ305"/>
    <mergeCell ref="DK305:DV305"/>
    <mergeCell ref="DW305:EE305"/>
    <mergeCell ref="DW303:EE303"/>
    <mergeCell ref="A304:BB306"/>
    <mergeCell ref="BC304:BJ304"/>
    <mergeCell ref="BK304:BV304"/>
    <mergeCell ref="BW304:CE304"/>
    <mergeCell ref="CF304:CR304"/>
    <mergeCell ref="CS304:DJ304"/>
    <mergeCell ref="DK304:DV304"/>
    <mergeCell ref="DW304:EE304"/>
    <mergeCell ref="BC305:BJ305"/>
    <mergeCell ref="BC303:BJ303"/>
    <mergeCell ref="BK303:BV303"/>
    <mergeCell ref="BW303:CE303"/>
    <mergeCell ref="CF303:CR303"/>
    <mergeCell ref="CS303:DJ303"/>
    <mergeCell ref="DK303:DV303"/>
    <mergeCell ref="A310:BB312"/>
    <mergeCell ref="BC310:BJ310"/>
    <mergeCell ref="BK310:BV310"/>
    <mergeCell ref="BW310:CE310"/>
    <mergeCell ref="CF310:CR310"/>
    <mergeCell ref="CS310:DJ310"/>
    <mergeCell ref="DK310:DV310"/>
    <mergeCell ref="DW306:EE306"/>
    <mergeCell ref="A307:DV307"/>
    <mergeCell ref="DW307:EE307"/>
    <mergeCell ref="A308:DV308"/>
    <mergeCell ref="DW308:EE308"/>
    <mergeCell ref="A309:BB309"/>
    <mergeCell ref="BC309:BJ309"/>
    <mergeCell ref="BK309:BV309"/>
    <mergeCell ref="BW309:CE309"/>
    <mergeCell ref="CF309:CR309"/>
    <mergeCell ref="BC306:BJ306"/>
    <mergeCell ref="BK306:BV306"/>
    <mergeCell ref="BW306:CE306"/>
    <mergeCell ref="CF306:CR306"/>
    <mergeCell ref="CS306:DJ306"/>
    <mergeCell ref="DK306:DV306"/>
    <mergeCell ref="DW312:EE312"/>
    <mergeCell ref="BC312:BJ312"/>
    <mergeCell ref="BK312:BV312"/>
    <mergeCell ref="BW312:CE312"/>
    <mergeCell ref="CF312:CR312"/>
    <mergeCell ref="CS312:DJ312"/>
    <mergeCell ref="DK312:DV312"/>
    <mergeCell ref="DW310:EE310"/>
    <mergeCell ref="BC311:BJ311"/>
    <mergeCell ref="BK311:BV311"/>
    <mergeCell ref="BW311:CE311"/>
    <mergeCell ref="CF311:CR311"/>
    <mergeCell ref="CS311:DJ311"/>
    <mergeCell ref="DK311:DV311"/>
    <mergeCell ref="DW311:EE311"/>
    <mergeCell ref="DW315:EE315"/>
    <mergeCell ref="CS309:DJ309"/>
    <mergeCell ref="DK309:DV309"/>
    <mergeCell ref="DW309:EE309"/>
    <mergeCell ref="BC315:BJ315"/>
    <mergeCell ref="BK315:BV315"/>
    <mergeCell ref="BW315:CE315"/>
    <mergeCell ref="CF315:CR315"/>
    <mergeCell ref="CS315:DJ315"/>
    <mergeCell ref="DK315:DV315"/>
    <mergeCell ref="BK314:BV314"/>
    <mergeCell ref="BW314:CE314"/>
    <mergeCell ref="CF314:CR314"/>
    <mergeCell ref="CS314:DJ314"/>
    <mergeCell ref="DK314:DV314"/>
    <mergeCell ref="DW314:EE314"/>
    <mergeCell ref="DW318:EE318"/>
    <mergeCell ref="A313:BB315"/>
    <mergeCell ref="BC313:BJ313"/>
    <mergeCell ref="BK313:BV313"/>
    <mergeCell ref="BW313:CE313"/>
    <mergeCell ref="CF313:CR313"/>
    <mergeCell ref="CS313:DJ313"/>
    <mergeCell ref="DK313:DV313"/>
    <mergeCell ref="DW313:EE313"/>
    <mergeCell ref="BC314:BJ314"/>
    <mergeCell ref="BC318:BJ318"/>
    <mergeCell ref="BK318:BV318"/>
    <mergeCell ref="BW318:CE318"/>
    <mergeCell ref="CF318:CR318"/>
    <mergeCell ref="CS318:DJ318"/>
    <mergeCell ref="DK318:DV318"/>
    <mergeCell ref="BK317:BV317"/>
    <mergeCell ref="BW317:CE317"/>
    <mergeCell ref="CF317:CR317"/>
    <mergeCell ref="CS317:DJ317"/>
    <mergeCell ref="DK317:DV317"/>
    <mergeCell ref="DW317:EE317"/>
    <mergeCell ref="DW321:EE321"/>
    <mergeCell ref="A316:BB318"/>
    <mergeCell ref="BC316:BJ316"/>
    <mergeCell ref="BK316:BV316"/>
    <mergeCell ref="BW316:CE316"/>
    <mergeCell ref="CF316:CR316"/>
    <mergeCell ref="CS316:DJ316"/>
    <mergeCell ref="DK316:DV316"/>
    <mergeCell ref="DW316:EE316"/>
    <mergeCell ref="BC317:BJ317"/>
    <mergeCell ref="A323:BB323"/>
    <mergeCell ref="BC323:BJ323"/>
    <mergeCell ref="BK323:BV323"/>
    <mergeCell ref="BW323:CE323"/>
    <mergeCell ref="CF323:CR323"/>
    <mergeCell ref="CS323:DJ323"/>
    <mergeCell ref="DK323:DV323"/>
    <mergeCell ref="DW323:EG323"/>
    <mergeCell ref="BC321:BJ321"/>
    <mergeCell ref="BK321:BV321"/>
    <mergeCell ref="BW321:CE321"/>
    <mergeCell ref="CF321:CR321"/>
    <mergeCell ref="CS321:DJ321"/>
    <mergeCell ref="DK321:DV321"/>
    <mergeCell ref="BK320:BV320"/>
    <mergeCell ref="BW320:CE320"/>
    <mergeCell ref="CF320:CR320"/>
    <mergeCell ref="CS320:DJ320"/>
    <mergeCell ref="DK320:DV320"/>
    <mergeCell ref="DW320:EE320"/>
    <mergeCell ref="A319:BB321"/>
    <mergeCell ref="BC319:BJ319"/>
    <mergeCell ref="BK319:BV319"/>
    <mergeCell ref="BW319:CE319"/>
    <mergeCell ref="CF319:CR319"/>
    <mergeCell ref="CS319:DJ319"/>
    <mergeCell ref="DK319:DV319"/>
    <mergeCell ref="DW319:EE319"/>
    <mergeCell ref="BC320:BJ320"/>
    <mergeCell ref="A327:BB329"/>
    <mergeCell ref="BC327:BJ327"/>
    <mergeCell ref="BK327:BV327"/>
    <mergeCell ref="BW327:CE327"/>
    <mergeCell ref="CF327:CR327"/>
    <mergeCell ref="CS327:DJ327"/>
    <mergeCell ref="DK327:DV327"/>
    <mergeCell ref="DK324:DV324"/>
    <mergeCell ref="DW324:EG324"/>
    <mergeCell ref="BC325:BJ325"/>
    <mergeCell ref="BK325:BV325"/>
    <mergeCell ref="BW325:CE325"/>
    <mergeCell ref="CF325:CR325"/>
    <mergeCell ref="CS325:DJ325"/>
    <mergeCell ref="DK325:DV325"/>
    <mergeCell ref="DW325:EG325"/>
    <mergeCell ref="A324:BB326"/>
    <mergeCell ref="BC324:BJ324"/>
    <mergeCell ref="BK324:BV324"/>
    <mergeCell ref="BW324:CE324"/>
    <mergeCell ref="CF324:CR324"/>
    <mergeCell ref="CS324:DJ324"/>
    <mergeCell ref="BC326:BJ326"/>
    <mergeCell ref="BK326:BV326"/>
    <mergeCell ref="BW326:CE326"/>
    <mergeCell ref="CF326:CR326"/>
    <mergeCell ref="DW329:EG329"/>
    <mergeCell ref="BC329:BJ329"/>
    <mergeCell ref="BK329:BV329"/>
    <mergeCell ref="BW329:CE329"/>
    <mergeCell ref="CF329:CR329"/>
    <mergeCell ref="CS329:DJ329"/>
    <mergeCell ref="DK329:DV329"/>
    <mergeCell ref="DW327:EG327"/>
    <mergeCell ref="BC328:BJ328"/>
    <mergeCell ref="BK328:BV328"/>
    <mergeCell ref="BW328:CE328"/>
    <mergeCell ref="CF328:CR328"/>
    <mergeCell ref="CS328:DJ328"/>
    <mergeCell ref="DK328:DV328"/>
    <mergeCell ref="DW328:EG328"/>
    <mergeCell ref="DW332:EG332"/>
    <mergeCell ref="CS326:DJ326"/>
    <mergeCell ref="DK326:DV326"/>
    <mergeCell ref="DW326:EG326"/>
    <mergeCell ref="A334:BB334"/>
    <mergeCell ref="BC334:BJ334"/>
    <mergeCell ref="BK334:BV334"/>
    <mergeCell ref="BW334:CE334"/>
    <mergeCell ref="CF334:CR334"/>
    <mergeCell ref="CS334:DJ334"/>
    <mergeCell ref="DK334:DV334"/>
    <mergeCell ref="DW334:EG334"/>
    <mergeCell ref="BC332:BJ332"/>
    <mergeCell ref="BK332:BV332"/>
    <mergeCell ref="BW332:CE332"/>
    <mergeCell ref="CF332:CR332"/>
    <mergeCell ref="CS332:DJ332"/>
    <mergeCell ref="DK332:DV332"/>
    <mergeCell ref="BK331:BV331"/>
    <mergeCell ref="BW331:CE331"/>
    <mergeCell ref="CF331:CR331"/>
    <mergeCell ref="CS331:DJ331"/>
    <mergeCell ref="DK331:DV331"/>
    <mergeCell ref="DW331:EG331"/>
    <mergeCell ref="A330:BB332"/>
    <mergeCell ref="BC330:BJ330"/>
    <mergeCell ref="BK330:BV330"/>
    <mergeCell ref="BW330:CE330"/>
    <mergeCell ref="CF330:CR330"/>
    <mergeCell ref="CS330:DJ330"/>
    <mergeCell ref="DK330:DV330"/>
    <mergeCell ref="DW330:EG330"/>
    <mergeCell ref="BC331:BJ331"/>
    <mergeCell ref="CS337:DJ337"/>
    <mergeCell ref="DK337:DV337"/>
    <mergeCell ref="DW337:EG337"/>
    <mergeCell ref="A338:EW338"/>
    <mergeCell ref="A339:AK339"/>
    <mergeCell ref="AL339:CX339"/>
    <mergeCell ref="CY339:CZ339"/>
    <mergeCell ref="DA339:EY339"/>
    <mergeCell ref="DK335:DV335"/>
    <mergeCell ref="DW335:EG335"/>
    <mergeCell ref="BC336:BJ336"/>
    <mergeCell ref="BK336:BV336"/>
    <mergeCell ref="BW336:CE336"/>
    <mergeCell ref="CF336:CR336"/>
    <mergeCell ref="CS336:DJ336"/>
    <mergeCell ref="DK336:DV336"/>
    <mergeCell ref="DW336:EG336"/>
    <mergeCell ref="A335:BB337"/>
    <mergeCell ref="BC335:BJ335"/>
    <mergeCell ref="BK335:BV335"/>
    <mergeCell ref="BW335:CE335"/>
    <mergeCell ref="CF335:CR335"/>
    <mergeCell ref="CS335:DJ335"/>
    <mergeCell ref="BC337:BJ337"/>
    <mergeCell ref="BK337:BV337"/>
    <mergeCell ref="BW337:CE337"/>
    <mergeCell ref="CF337:CR337"/>
    <mergeCell ref="A341:X343"/>
    <mergeCell ref="Y341:AK343"/>
    <mergeCell ref="AL341:AR341"/>
    <mergeCell ref="AS341:AX341"/>
    <mergeCell ref="AY341:BK341"/>
    <mergeCell ref="BU340:CB340"/>
    <mergeCell ref="CC340:CK340"/>
    <mergeCell ref="CL340:CX340"/>
    <mergeCell ref="CY340:CZ340"/>
    <mergeCell ref="DA340:DD340"/>
    <mergeCell ref="DE340:DQ340"/>
    <mergeCell ref="A340:X340"/>
    <mergeCell ref="Y340:AK340"/>
    <mergeCell ref="AL340:AR340"/>
    <mergeCell ref="AS340:AX340"/>
    <mergeCell ref="AY340:BK340"/>
    <mergeCell ref="BL340:BT340"/>
    <mergeCell ref="DE341:DQ341"/>
    <mergeCell ref="AL343:AR343"/>
    <mergeCell ref="AS343:AX343"/>
    <mergeCell ref="AY343:BK343"/>
    <mergeCell ref="DR340:EB340"/>
    <mergeCell ref="EC340:EJ340"/>
    <mergeCell ref="EK340:EO340"/>
    <mergeCell ref="EP340:EV340"/>
    <mergeCell ref="EW340:EY340"/>
    <mergeCell ref="DE343:DQ343"/>
    <mergeCell ref="DR343:EB343"/>
    <mergeCell ref="EC343:EJ343"/>
    <mergeCell ref="EK343:EO343"/>
    <mergeCell ref="EP343:EV343"/>
    <mergeCell ref="EW343:EY343"/>
    <mergeCell ref="BL343:BT343"/>
    <mergeCell ref="BU343:CB343"/>
    <mergeCell ref="CC343:CK343"/>
    <mergeCell ref="DE342:DQ342"/>
    <mergeCell ref="DR342:EB342"/>
    <mergeCell ref="EC342:EJ342"/>
    <mergeCell ref="DA344:DD344"/>
    <mergeCell ref="DE344:DQ344"/>
    <mergeCell ref="CC345:CK345"/>
    <mergeCell ref="CL345:CX345"/>
    <mergeCell ref="DA345:DD345"/>
    <mergeCell ref="DE345:DQ345"/>
    <mergeCell ref="AL344:AR344"/>
    <mergeCell ref="AS344:AX344"/>
    <mergeCell ref="AY344:BK344"/>
    <mergeCell ref="DR341:EB341"/>
    <mergeCell ref="EC341:EJ341"/>
    <mergeCell ref="EK341:EO341"/>
    <mergeCell ref="EP341:EV341"/>
    <mergeCell ref="EW341:EY341"/>
    <mergeCell ref="BL341:BT341"/>
    <mergeCell ref="BU341:CB341"/>
    <mergeCell ref="CC341:CK341"/>
    <mergeCell ref="CL341:CX341"/>
    <mergeCell ref="CY341:CZ343"/>
    <mergeCell ref="DA341:DD341"/>
    <mergeCell ref="CL342:CX342"/>
    <mergeCell ref="DA342:DD342"/>
    <mergeCell ref="CL343:CX343"/>
    <mergeCell ref="DA343:DD343"/>
    <mergeCell ref="AS346:AX346"/>
    <mergeCell ref="AY346:BK346"/>
    <mergeCell ref="BL346:BT346"/>
    <mergeCell ref="BU346:CB346"/>
    <mergeCell ref="A344:X346"/>
    <mergeCell ref="Y344:AK346"/>
    <mergeCell ref="EC347:EJ347"/>
    <mergeCell ref="EK347:EO347"/>
    <mergeCell ref="EP347:EV347"/>
    <mergeCell ref="EK342:EO342"/>
    <mergeCell ref="EP342:EV342"/>
    <mergeCell ref="EW342:EY342"/>
    <mergeCell ref="AL342:AR342"/>
    <mergeCell ref="AS342:AX342"/>
    <mergeCell ref="AY342:BK342"/>
    <mergeCell ref="BL342:BT342"/>
    <mergeCell ref="BU342:CB342"/>
    <mergeCell ref="CC342:CK342"/>
    <mergeCell ref="DR344:EB344"/>
    <mergeCell ref="EC344:EJ344"/>
    <mergeCell ref="EK344:EO344"/>
    <mergeCell ref="EP344:EV344"/>
    <mergeCell ref="EW344:EY344"/>
    <mergeCell ref="AL345:AR345"/>
    <mergeCell ref="AS345:AX345"/>
    <mergeCell ref="AY345:BK345"/>
    <mergeCell ref="BL345:BT345"/>
    <mergeCell ref="BU345:CB345"/>
    <mergeCell ref="BU344:CB344"/>
    <mergeCell ref="CC344:CK344"/>
    <mergeCell ref="CL344:CX344"/>
    <mergeCell ref="CY344:CZ346"/>
    <mergeCell ref="DR349:EB349"/>
    <mergeCell ref="EC349:EJ349"/>
    <mergeCell ref="EK349:EO349"/>
    <mergeCell ref="EC348:EJ348"/>
    <mergeCell ref="EK348:EO348"/>
    <mergeCell ref="EP348:EV348"/>
    <mergeCell ref="AL349:AR349"/>
    <mergeCell ref="AS349:AX349"/>
    <mergeCell ref="AY349:BK349"/>
    <mergeCell ref="BL344:BT344"/>
    <mergeCell ref="EK346:EO346"/>
    <mergeCell ref="EP346:EV346"/>
    <mergeCell ref="EW346:EY346"/>
    <mergeCell ref="A347:X349"/>
    <mergeCell ref="Y347:AK349"/>
    <mergeCell ref="AL347:AR347"/>
    <mergeCell ref="AS347:AX347"/>
    <mergeCell ref="AY347:BK347"/>
    <mergeCell ref="BL347:BT347"/>
    <mergeCell ref="BU347:CB347"/>
    <mergeCell ref="CC346:CK346"/>
    <mergeCell ref="CL346:CX346"/>
    <mergeCell ref="DA346:DD346"/>
    <mergeCell ref="DE346:DQ346"/>
    <mergeCell ref="DR346:EB346"/>
    <mergeCell ref="EC346:EJ346"/>
    <mergeCell ref="DR345:EB345"/>
    <mergeCell ref="EC345:EJ345"/>
    <mergeCell ref="EK345:EO345"/>
    <mergeCell ref="EP345:EV345"/>
    <mergeCell ref="EW345:EY345"/>
    <mergeCell ref="AL346:AR346"/>
    <mergeCell ref="CL350:CX350"/>
    <mergeCell ref="CY350:CZ352"/>
    <mergeCell ref="DA350:DD350"/>
    <mergeCell ref="DE350:DQ350"/>
    <mergeCell ref="DR350:EB350"/>
    <mergeCell ref="EC350:EJ350"/>
    <mergeCell ref="DA351:DD351"/>
    <mergeCell ref="DE351:DQ351"/>
    <mergeCell ref="DR351:EB351"/>
    <mergeCell ref="EW347:EY347"/>
    <mergeCell ref="AL348:AR348"/>
    <mergeCell ref="AS348:AX348"/>
    <mergeCell ref="AY348:BK348"/>
    <mergeCell ref="BL348:BT348"/>
    <mergeCell ref="BU348:CB348"/>
    <mergeCell ref="CC348:CK348"/>
    <mergeCell ref="CC347:CK347"/>
    <mergeCell ref="CL347:CX347"/>
    <mergeCell ref="CY347:CZ349"/>
    <mergeCell ref="DA347:DD347"/>
    <mergeCell ref="DE347:DQ347"/>
    <mergeCell ref="DR347:EB347"/>
    <mergeCell ref="CL348:CX348"/>
    <mergeCell ref="DA348:DD348"/>
    <mergeCell ref="DE348:DQ348"/>
    <mergeCell ref="DR348:EB348"/>
    <mergeCell ref="EP349:EV349"/>
    <mergeCell ref="EW349:EY349"/>
    <mergeCell ref="EW348:EY348"/>
    <mergeCell ref="CL349:CX349"/>
    <mergeCell ref="DA349:DD349"/>
    <mergeCell ref="DE349:DQ349"/>
    <mergeCell ref="EW355:EY355"/>
    <mergeCell ref="EP354:EV354"/>
    <mergeCell ref="EW354:EY354"/>
    <mergeCell ref="AL355:AR355"/>
    <mergeCell ref="AS355:AX355"/>
    <mergeCell ref="AY355:BK355"/>
    <mergeCell ref="BL355:BT355"/>
    <mergeCell ref="A350:X352"/>
    <mergeCell ref="Y350:AK352"/>
    <mergeCell ref="BL349:BT349"/>
    <mergeCell ref="BU349:CB349"/>
    <mergeCell ref="CC349:CK349"/>
    <mergeCell ref="EK351:EO351"/>
    <mergeCell ref="EP351:EV351"/>
    <mergeCell ref="EW351:EY351"/>
    <mergeCell ref="AL352:AR352"/>
    <mergeCell ref="AS352:AX352"/>
    <mergeCell ref="AY352:BK352"/>
    <mergeCell ref="BL352:BT352"/>
    <mergeCell ref="BU352:CB352"/>
    <mergeCell ref="CC352:CK352"/>
    <mergeCell ref="CL352:CX352"/>
    <mergeCell ref="EK350:EO350"/>
    <mergeCell ref="EP350:EV350"/>
    <mergeCell ref="EW350:EY350"/>
    <mergeCell ref="AL351:AR351"/>
    <mergeCell ref="AS351:AX351"/>
    <mergeCell ref="AY351:BK351"/>
    <mergeCell ref="BL351:BT351"/>
    <mergeCell ref="BU351:CB351"/>
    <mergeCell ref="CC351:CK351"/>
    <mergeCell ref="CL351:CX351"/>
    <mergeCell ref="A353:X355"/>
    <mergeCell ref="Y353:AK355"/>
    <mergeCell ref="AL353:AR353"/>
    <mergeCell ref="AS353:AX353"/>
    <mergeCell ref="AY353:BK353"/>
    <mergeCell ref="BL353:BT353"/>
    <mergeCell ref="BU353:CB353"/>
    <mergeCell ref="CC353:CK353"/>
    <mergeCell ref="CL353:CX353"/>
    <mergeCell ref="DA352:DD352"/>
    <mergeCell ref="DE352:DQ352"/>
    <mergeCell ref="DR352:EB352"/>
    <mergeCell ref="EC352:EJ352"/>
    <mergeCell ref="EK352:EO352"/>
    <mergeCell ref="EP352:EV352"/>
    <mergeCell ref="DE355:DQ355"/>
    <mergeCell ref="DR355:EB355"/>
    <mergeCell ref="EC355:EJ355"/>
    <mergeCell ref="EK355:EO355"/>
    <mergeCell ref="EP355:EV355"/>
    <mergeCell ref="BU350:CB350"/>
    <mergeCell ref="CC350:CK350"/>
    <mergeCell ref="BU355:CB355"/>
    <mergeCell ref="CC355:CK355"/>
    <mergeCell ref="CL355:CX355"/>
    <mergeCell ref="DA355:DD355"/>
    <mergeCell ref="EP353:EV353"/>
    <mergeCell ref="EW353:EY353"/>
    <mergeCell ref="AL354:AR354"/>
    <mergeCell ref="AS354:AX354"/>
    <mergeCell ref="AY354:BK354"/>
    <mergeCell ref="BL354:BT354"/>
    <mergeCell ref="BU354:CB354"/>
    <mergeCell ref="CC354:CK354"/>
    <mergeCell ref="CL354:CX354"/>
    <mergeCell ref="DA354:DD354"/>
    <mergeCell ref="CY353:CZ355"/>
    <mergeCell ref="DA353:DD353"/>
    <mergeCell ref="DE353:DQ353"/>
    <mergeCell ref="DR353:EB353"/>
    <mergeCell ref="EC353:EJ353"/>
    <mergeCell ref="EK353:EO353"/>
    <mergeCell ref="DE354:DQ354"/>
    <mergeCell ref="DR354:EB354"/>
    <mergeCell ref="EC354:EJ354"/>
    <mergeCell ref="EK354:EO354"/>
    <mergeCell ref="EC351:EJ351"/>
    <mergeCell ref="AL350:AR350"/>
    <mergeCell ref="AS350:AX350"/>
    <mergeCell ref="AY350:BK350"/>
    <mergeCell ref="BL350:BT350"/>
    <mergeCell ref="EW352:EY352"/>
    <mergeCell ref="EW356:EY356"/>
    <mergeCell ref="AL357:AR357"/>
    <mergeCell ref="AS357:AX357"/>
    <mergeCell ref="AY357:BK357"/>
    <mergeCell ref="BL357:BT357"/>
    <mergeCell ref="BU357:CB357"/>
    <mergeCell ref="BU356:CB356"/>
    <mergeCell ref="CC356:CK356"/>
    <mergeCell ref="CL356:CX356"/>
    <mergeCell ref="CY356:CZ358"/>
    <mergeCell ref="DA356:DD356"/>
    <mergeCell ref="DE356:DQ356"/>
    <mergeCell ref="CC357:CK357"/>
    <mergeCell ref="CL357:CX357"/>
    <mergeCell ref="DA357:DD357"/>
    <mergeCell ref="DE357:DQ357"/>
    <mergeCell ref="AL356:AR356"/>
    <mergeCell ref="AS356:AX356"/>
    <mergeCell ref="AY356:BK356"/>
    <mergeCell ref="BL356:BT356"/>
    <mergeCell ref="EK358:EO358"/>
    <mergeCell ref="EP358:EV358"/>
    <mergeCell ref="EW358:EY358"/>
    <mergeCell ref="EW357:EY357"/>
    <mergeCell ref="CC358:CK358"/>
    <mergeCell ref="CL358:CX358"/>
    <mergeCell ref="DA358:DD358"/>
    <mergeCell ref="DE358:DQ358"/>
    <mergeCell ref="DR358:EB358"/>
    <mergeCell ref="EC358:EJ358"/>
    <mergeCell ref="DR357:EB357"/>
    <mergeCell ref="EC357:EJ357"/>
    <mergeCell ref="EK357:EO357"/>
    <mergeCell ref="EP357:EV357"/>
    <mergeCell ref="AL358:AR358"/>
    <mergeCell ref="AS358:AX358"/>
    <mergeCell ref="AY358:BK358"/>
    <mergeCell ref="BL358:BT358"/>
    <mergeCell ref="BU358:CB358"/>
    <mergeCell ref="A356:X358"/>
    <mergeCell ref="Y356:AK358"/>
    <mergeCell ref="DR356:EB356"/>
    <mergeCell ref="EC356:EJ356"/>
    <mergeCell ref="EK356:EO356"/>
    <mergeCell ref="EP356:EV356"/>
    <mergeCell ref="EW359:EY359"/>
    <mergeCell ref="AL360:AR360"/>
    <mergeCell ref="AS360:AX360"/>
    <mergeCell ref="AY360:BK360"/>
    <mergeCell ref="BL360:BT360"/>
    <mergeCell ref="BU360:CB360"/>
    <mergeCell ref="CC360:CK360"/>
    <mergeCell ref="CC359:CK359"/>
    <mergeCell ref="CL359:CX359"/>
    <mergeCell ref="CY359:CZ361"/>
    <mergeCell ref="DA359:DD359"/>
    <mergeCell ref="DE359:DQ359"/>
    <mergeCell ref="DR359:EB359"/>
    <mergeCell ref="CL360:CX360"/>
    <mergeCell ref="DA360:DD360"/>
    <mergeCell ref="DE360:DQ360"/>
    <mergeCell ref="DR360:EB360"/>
    <mergeCell ref="EP361:EV361"/>
    <mergeCell ref="EW361:EY361"/>
    <mergeCell ref="AL359:AR359"/>
    <mergeCell ref="AS359:AX359"/>
    <mergeCell ref="AY359:BK359"/>
    <mergeCell ref="BL359:BT359"/>
    <mergeCell ref="BU359:CB359"/>
    <mergeCell ref="EC359:EJ359"/>
    <mergeCell ref="EK359:EO359"/>
    <mergeCell ref="EP359:EV359"/>
    <mergeCell ref="A362:AK362"/>
    <mergeCell ref="AL362:CX362"/>
    <mergeCell ref="CY362:CZ362"/>
    <mergeCell ref="DA362:EY362"/>
    <mergeCell ref="CL361:CX361"/>
    <mergeCell ref="DA361:DD361"/>
    <mergeCell ref="DE361:DQ361"/>
    <mergeCell ref="DR361:EB361"/>
    <mergeCell ref="EC361:EJ361"/>
    <mergeCell ref="EK361:EO361"/>
    <mergeCell ref="EC360:EJ360"/>
    <mergeCell ref="EK360:EO360"/>
    <mergeCell ref="EP360:EV360"/>
    <mergeCell ref="EW360:EY360"/>
    <mergeCell ref="AL361:AR361"/>
    <mergeCell ref="AS361:AX361"/>
    <mergeCell ref="AY361:BK361"/>
    <mergeCell ref="BL361:BT361"/>
    <mergeCell ref="BU361:CB361"/>
    <mergeCell ref="CC361:CK361"/>
    <mergeCell ref="A359:X361"/>
    <mergeCell ref="Y359:AK361"/>
    <mergeCell ref="A364:X366"/>
    <mergeCell ref="Y364:AK366"/>
    <mergeCell ref="AL364:AR364"/>
    <mergeCell ref="AS364:AX364"/>
    <mergeCell ref="AY364:BK364"/>
    <mergeCell ref="BU363:CB363"/>
    <mergeCell ref="CC363:CK363"/>
    <mergeCell ref="CL363:CX363"/>
    <mergeCell ref="CY363:CZ363"/>
    <mergeCell ref="DA363:DD363"/>
    <mergeCell ref="DE363:DQ363"/>
    <mergeCell ref="A363:X363"/>
    <mergeCell ref="Y363:AK363"/>
    <mergeCell ref="AL363:AR363"/>
    <mergeCell ref="AS363:AX363"/>
    <mergeCell ref="AY363:BK363"/>
    <mergeCell ref="BL363:BT363"/>
    <mergeCell ref="DE364:DQ364"/>
    <mergeCell ref="AL366:AR366"/>
    <mergeCell ref="AS366:AX366"/>
    <mergeCell ref="AY366:BK366"/>
    <mergeCell ref="DR363:EB363"/>
    <mergeCell ref="EC363:EJ363"/>
    <mergeCell ref="EK363:EO363"/>
    <mergeCell ref="EP363:EV363"/>
    <mergeCell ref="EW363:EY363"/>
    <mergeCell ref="DE366:DQ366"/>
    <mergeCell ref="DR366:EB366"/>
    <mergeCell ref="EC366:EJ366"/>
    <mergeCell ref="EK366:EO366"/>
    <mergeCell ref="EP366:EV366"/>
    <mergeCell ref="EW366:EY366"/>
    <mergeCell ref="BL366:BT366"/>
    <mergeCell ref="BU366:CB366"/>
    <mergeCell ref="CC366:CK366"/>
    <mergeCell ref="DE365:DQ365"/>
    <mergeCell ref="DR365:EB365"/>
    <mergeCell ref="EC365:EJ365"/>
    <mergeCell ref="DA367:DD367"/>
    <mergeCell ref="DE367:DQ367"/>
    <mergeCell ref="CC368:CK368"/>
    <mergeCell ref="CL368:CX368"/>
    <mergeCell ref="DA368:DD368"/>
    <mergeCell ref="DE368:DQ368"/>
    <mergeCell ref="AL367:AR367"/>
    <mergeCell ref="AS367:AX367"/>
    <mergeCell ref="AY367:BK367"/>
    <mergeCell ref="DR364:EB364"/>
    <mergeCell ref="EC364:EJ364"/>
    <mergeCell ref="EK364:EO364"/>
    <mergeCell ref="EP364:EV364"/>
    <mergeCell ref="EW364:EY364"/>
    <mergeCell ref="BL364:BT364"/>
    <mergeCell ref="BU364:CB364"/>
    <mergeCell ref="CC364:CK364"/>
    <mergeCell ref="CL364:CX364"/>
    <mergeCell ref="CY364:CZ366"/>
    <mergeCell ref="DA364:DD364"/>
    <mergeCell ref="CL365:CX365"/>
    <mergeCell ref="DA365:DD365"/>
    <mergeCell ref="CL366:CX366"/>
    <mergeCell ref="DA366:DD366"/>
    <mergeCell ref="AS369:AX369"/>
    <mergeCell ref="AY369:BK369"/>
    <mergeCell ref="BL369:BT369"/>
    <mergeCell ref="BU369:CB369"/>
    <mergeCell ref="A367:X369"/>
    <mergeCell ref="Y367:AK369"/>
    <mergeCell ref="EC370:EJ370"/>
    <mergeCell ref="EK370:EO370"/>
    <mergeCell ref="EP370:EV370"/>
    <mergeCell ref="EK365:EO365"/>
    <mergeCell ref="EP365:EV365"/>
    <mergeCell ref="EW365:EY365"/>
    <mergeCell ref="AL365:AR365"/>
    <mergeCell ref="AS365:AX365"/>
    <mergeCell ref="AY365:BK365"/>
    <mergeCell ref="BL365:BT365"/>
    <mergeCell ref="BU365:CB365"/>
    <mergeCell ref="CC365:CK365"/>
    <mergeCell ref="DR367:EB367"/>
    <mergeCell ref="EC367:EJ367"/>
    <mergeCell ref="EK367:EO367"/>
    <mergeCell ref="EP367:EV367"/>
    <mergeCell ref="EW367:EY367"/>
    <mergeCell ref="AL368:AR368"/>
    <mergeCell ref="AS368:AX368"/>
    <mergeCell ref="AY368:BK368"/>
    <mergeCell ref="BL368:BT368"/>
    <mergeCell ref="BU368:CB368"/>
    <mergeCell ref="BU367:CB367"/>
    <mergeCell ref="CC367:CK367"/>
    <mergeCell ref="CL367:CX367"/>
    <mergeCell ref="CY367:CZ369"/>
    <mergeCell ref="DR372:EB372"/>
    <mergeCell ref="EC372:EJ372"/>
    <mergeCell ref="EK372:EO372"/>
    <mergeCell ref="EC371:EJ371"/>
    <mergeCell ref="EK371:EO371"/>
    <mergeCell ref="EP371:EV371"/>
    <mergeCell ref="AL372:AR372"/>
    <mergeCell ref="AS372:AX372"/>
    <mergeCell ref="AY372:BK372"/>
    <mergeCell ref="BL367:BT367"/>
    <mergeCell ref="EK369:EO369"/>
    <mergeCell ref="EP369:EV369"/>
    <mergeCell ref="EW369:EY369"/>
    <mergeCell ref="A370:X372"/>
    <mergeCell ref="Y370:AK372"/>
    <mergeCell ref="AL370:AR370"/>
    <mergeCell ref="AS370:AX370"/>
    <mergeCell ref="AY370:BK370"/>
    <mergeCell ref="BL370:BT370"/>
    <mergeCell ref="BU370:CB370"/>
    <mergeCell ref="CC369:CK369"/>
    <mergeCell ref="CL369:CX369"/>
    <mergeCell ref="DA369:DD369"/>
    <mergeCell ref="DE369:DQ369"/>
    <mergeCell ref="DR369:EB369"/>
    <mergeCell ref="EC369:EJ369"/>
    <mergeCell ref="DR368:EB368"/>
    <mergeCell ref="EC368:EJ368"/>
    <mergeCell ref="EK368:EO368"/>
    <mergeCell ref="EP368:EV368"/>
    <mergeCell ref="EW368:EY368"/>
    <mergeCell ref="AL369:AR369"/>
    <mergeCell ref="CL373:CX373"/>
    <mergeCell ref="CY373:CZ375"/>
    <mergeCell ref="DA373:DD373"/>
    <mergeCell ref="DE373:DQ373"/>
    <mergeCell ref="DR373:EB373"/>
    <mergeCell ref="EC373:EJ373"/>
    <mergeCell ref="DA374:DD374"/>
    <mergeCell ref="DE374:DQ374"/>
    <mergeCell ref="DR374:EB374"/>
    <mergeCell ref="EW370:EY370"/>
    <mergeCell ref="AL371:AR371"/>
    <mergeCell ref="AS371:AX371"/>
    <mergeCell ref="AY371:BK371"/>
    <mergeCell ref="BL371:BT371"/>
    <mergeCell ref="BU371:CB371"/>
    <mergeCell ref="CC371:CK371"/>
    <mergeCell ref="CC370:CK370"/>
    <mergeCell ref="CL370:CX370"/>
    <mergeCell ref="CY370:CZ372"/>
    <mergeCell ref="DA370:DD370"/>
    <mergeCell ref="DE370:DQ370"/>
    <mergeCell ref="DR370:EB370"/>
    <mergeCell ref="CL371:CX371"/>
    <mergeCell ref="DA371:DD371"/>
    <mergeCell ref="DE371:DQ371"/>
    <mergeCell ref="DR371:EB371"/>
    <mergeCell ref="EP372:EV372"/>
    <mergeCell ref="EW372:EY372"/>
    <mergeCell ref="EW371:EY371"/>
    <mergeCell ref="CL372:CX372"/>
    <mergeCell ref="DA372:DD372"/>
    <mergeCell ref="DE372:DQ372"/>
    <mergeCell ref="EW378:EY378"/>
    <mergeCell ref="EP377:EV377"/>
    <mergeCell ref="EW377:EY377"/>
    <mergeCell ref="AL378:AR378"/>
    <mergeCell ref="AS378:AX378"/>
    <mergeCell ref="AY378:BK378"/>
    <mergeCell ref="BL378:BT378"/>
    <mergeCell ref="A373:X375"/>
    <mergeCell ref="Y373:AK375"/>
    <mergeCell ref="BL372:BT372"/>
    <mergeCell ref="BU372:CB372"/>
    <mergeCell ref="CC372:CK372"/>
    <mergeCell ref="EK374:EO374"/>
    <mergeCell ref="EP374:EV374"/>
    <mergeCell ref="EW374:EY374"/>
    <mergeCell ref="AL375:AR375"/>
    <mergeCell ref="AS375:AX375"/>
    <mergeCell ref="AY375:BK375"/>
    <mergeCell ref="BL375:BT375"/>
    <mergeCell ref="BU375:CB375"/>
    <mergeCell ref="CC375:CK375"/>
    <mergeCell ref="CL375:CX375"/>
    <mergeCell ref="EK373:EO373"/>
    <mergeCell ref="EP373:EV373"/>
    <mergeCell ref="EW373:EY373"/>
    <mergeCell ref="AL374:AR374"/>
    <mergeCell ref="AS374:AX374"/>
    <mergeCell ref="AY374:BK374"/>
    <mergeCell ref="BL374:BT374"/>
    <mergeCell ref="BU374:CB374"/>
    <mergeCell ref="CC374:CK374"/>
    <mergeCell ref="CL374:CX374"/>
    <mergeCell ref="A376:X378"/>
    <mergeCell ref="Y376:AK378"/>
    <mergeCell ref="AL376:AR376"/>
    <mergeCell ref="AS376:AX376"/>
    <mergeCell ref="AY376:BK376"/>
    <mergeCell ref="BL376:BT376"/>
    <mergeCell ref="BU376:CB376"/>
    <mergeCell ref="CC376:CK376"/>
    <mergeCell ref="CL376:CX376"/>
    <mergeCell ref="DA375:DD375"/>
    <mergeCell ref="DE375:DQ375"/>
    <mergeCell ref="DR375:EB375"/>
    <mergeCell ref="EC375:EJ375"/>
    <mergeCell ref="EK375:EO375"/>
    <mergeCell ref="EP375:EV375"/>
    <mergeCell ref="DE378:DQ378"/>
    <mergeCell ref="DR378:EB378"/>
    <mergeCell ref="EC378:EJ378"/>
    <mergeCell ref="EK378:EO378"/>
    <mergeCell ref="EP378:EV378"/>
    <mergeCell ref="BU373:CB373"/>
    <mergeCell ref="CC373:CK373"/>
    <mergeCell ref="BU378:CB378"/>
    <mergeCell ref="CC378:CK378"/>
    <mergeCell ref="CL378:CX378"/>
    <mergeCell ref="DA378:DD378"/>
    <mergeCell ref="EP376:EV376"/>
    <mergeCell ref="EW376:EY376"/>
    <mergeCell ref="AL377:AR377"/>
    <mergeCell ref="AS377:AX377"/>
    <mergeCell ref="AY377:BK377"/>
    <mergeCell ref="BL377:BT377"/>
    <mergeCell ref="BU377:CB377"/>
    <mergeCell ref="CC377:CK377"/>
    <mergeCell ref="CL377:CX377"/>
    <mergeCell ref="DA377:DD377"/>
    <mergeCell ref="CY376:CZ378"/>
    <mergeCell ref="DA376:DD376"/>
    <mergeCell ref="DE376:DQ376"/>
    <mergeCell ref="DR376:EB376"/>
    <mergeCell ref="EC376:EJ376"/>
    <mergeCell ref="EK376:EO376"/>
    <mergeCell ref="DE377:DQ377"/>
    <mergeCell ref="DR377:EB377"/>
    <mergeCell ref="EC377:EJ377"/>
    <mergeCell ref="EK377:EO377"/>
    <mergeCell ref="EC374:EJ374"/>
    <mergeCell ref="AL373:AR373"/>
    <mergeCell ref="AS373:AX373"/>
    <mergeCell ref="AY373:BK373"/>
    <mergeCell ref="BL373:BT373"/>
    <mergeCell ref="EW375:EY375"/>
    <mergeCell ref="EW379:EY379"/>
    <mergeCell ref="AL380:AR380"/>
    <mergeCell ref="AS380:AX380"/>
    <mergeCell ref="AY380:BK380"/>
    <mergeCell ref="BL380:BT380"/>
    <mergeCell ref="BU380:CB380"/>
    <mergeCell ref="BU379:CB379"/>
    <mergeCell ref="CC379:CK379"/>
    <mergeCell ref="CL379:CX379"/>
    <mergeCell ref="CY379:CZ381"/>
    <mergeCell ref="DA379:DD379"/>
    <mergeCell ref="DE379:DQ379"/>
    <mergeCell ref="CC380:CK380"/>
    <mergeCell ref="CL380:CX380"/>
    <mergeCell ref="DA380:DD380"/>
    <mergeCell ref="DE380:DQ380"/>
    <mergeCell ref="AL379:AR379"/>
    <mergeCell ref="AS379:AX379"/>
    <mergeCell ref="AY379:BK379"/>
    <mergeCell ref="BL379:BT379"/>
    <mergeCell ref="EK381:EO381"/>
    <mergeCell ref="EP381:EV381"/>
    <mergeCell ref="EW381:EY381"/>
    <mergeCell ref="EW380:EY380"/>
    <mergeCell ref="CC381:CK381"/>
    <mergeCell ref="CL381:CX381"/>
    <mergeCell ref="DA381:DD381"/>
    <mergeCell ref="DE381:DQ381"/>
    <mergeCell ref="DR381:EB381"/>
    <mergeCell ref="EC381:EJ381"/>
    <mergeCell ref="DR380:EB380"/>
    <mergeCell ref="EC380:EJ380"/>
    <mergeCell ref="EK380:EO380"/>
    <mergeCell ref="EP380:EV380"/>
    <mergeCell ref="AL381:AR381"/>
    <mergeCell ref="AS381:AX381"/>
    <mergeCell ref="AY381:BK381"/>
    <mergeCell ref="BL381:BT381"/>
    <mergeCell ref="BU381:CB381"/>
    <mergeCell ref="A379:X381"/>
    <mergeCell ref="Y379:AK381"/>
    <mergeCell ref="DR379:EB379"/>
    <mergeCell ref="EC379:EJ379"/>
    <mergeCell ref="EK379:EO379"/>
    <mergeCell ref="EP379:EV379"/>
    <mergeCell ref="EW382:EY382"/>
    <mergeCell ref="AL383:AR383"/>
    <mergeCell ref="AS383:AX383"/>
    <mergeCell ref="AY383:BK383"/>
    <mergeCell ref="BL383:BT383"/>
    <mergeCell ref="BU383:CB383"/>
    <mergeCell ref="CC383:CK383"/>
    <mergeCell ref="CC382:CK382"/>
    <mergeCell ref="CL382:CX382"/>
    <mergeCell ref="CY382:CZ384"/>
    <mergeCell ref="DA382:DD382"/>
    <mergeCell ref="DE382:DQ382"/>
    <mergeCell ref="DR382:EB382"/>
    <mergeCell ref="CL383:CX383"/>
    <mergeCell ref="DA383:DD383"/>
    <mergeCell ref="DE383:DQ383"/>
    <mergeCell ref="DR383:EB383"/>
    <mergeCell ref="EP384:EV384"/>
    <mergeCell ref="EW384:EY384"/>
    <mergeCell ref="AL382:AR382"/>
    <mergeCell ref="AS382:AX382"/>
    <mergeCell ref="AY382:BK382"/>
    <mergeCell ref="BL382:BT382"/>
    <mergeCell ref="BU382:CB382"/>
    <mergeCell ref="EC382:EJ382"/>
    <mergeCell ref="EK382:EO382"/>
    <mergeCell ref="EP382:EV382"/>
    <mergeCell ref="A385:AK385"/>
    <mergeCell ref="AL385:CX385"/>
    <mergeCell ref="CY385:CZ385"/>
    <mergeCell ref="DA385:EY385"/>
    <mergeCell ref="CL384:CX384"/>
    <mergeCell ref="DA384:DD384"/>
    <mergeCell ref="DE384:DQ384"/>
    <mergeCell ref="DR384:EB384"/>
    <mergeCell ref="EC384:EJ384"/>
    <mergeCell ref="EK384:EO384"/>
    <mergeCell ref="EC383:EJ383"/>
    <mergeCell ref="EK383:EO383"/>
    <mergeCell ref="EP383:EV383"/>
    <mergeCell ref="EW383:EY383"/>
    <mergeCell ref="AL384:AR384"/>
    <mergeCell ref="AS384:AX384"/>
    <mergeCell ref="AY384:BK384"/>
    <mergeCell ref="BL384:BT384"/>
    <mergeCell ref="BU384:CB384"/>
    <mergeCell ref="CC384:CK384"/>
    <mergeCell ref="A382:X384"/>
    <mergeCell ref="Y382:AK384"/>
    <mergeCell ref="A387:X389"/>
    <mergeCell ref="Y387:AK389"/>
    <mergeCell ref="AL387:AR387"/>
    <mergeCell ref="AS387:AX387"/>
    <mergeCell ref="AY387:BK387"/>
    <mergeCell ref="BU386:CB386"/>
    <mergeCell ref="CC386:CK386"/>
    <mergeCell ref="CL386:CX386"/>
    <mergeCell ref="CY386:CZ386"/>
    <mergeCell ref="DA386:DD386"/>
    <mergeCell ref="DE386:DQ386"/>
    <mergeCell ref="A386:X386"/>
    <mergeCell ref="Y386:AK386"/>
    <mergeCell ref="AL386:AR386"/>
    <mergeCell ref="AS386:AX386"/>
    <mergeCell ref="AY386:BK386"/>
    <mergeCell ref="BL386:BT386"/>
    <mergeCell ref="DE387:DQ387"/>
    <mergeCell ref="AL389:AR389"/>
    <mergeCell ref="AS389:AX389"/>
    <mergeCell ref="AY389:BK389"/>
    <mergeCell ref="DR387:EB387"/>
    <mergeCell ref="EC387:EJ387"/>
    <mergeCell ref="EK387:EO387"/>
    <mergeCell ref="EP387:EV387"/>
    <mergeCell ref="EW387:EY387"/>
    <mergeCell ref="BL387:BT387"/>
    <mergeCell ref="BU387:CB387"/>
    <mergeCell ref="CC387:CK387"/>
    <mergeCell ref="CL387:CX387"/>
    <mergeCell ref="CY387:CZ389"/>
    <mergeCell ref="DA387:DD387"/>
    <mergeCell ref="CL388:CX388"/>
    <mergeCell ref="DA388:DD388"/>
    <mergeCell ref="CL389:CX389"/>
    <mergeCell ref="DA389:DD389"/>
    <mergeCell ref="DR386:EB386"/>
    <mergeCell ref="EC386:EJ386"/>
    <mergeCell ref="EK386:EO386"/>
    <mergeCell ref="EP386:EV386"/>
    <mergeCell ref="EW386:EY386"/>
    <mergeCell ref="DE389:DQ389"/>
    <mergeCell ref="DR389:EB389"/>
    <mergeCell ref="EC389:EJ389"/>
    <mergeCell ref="EK389:EO389"/>
    <mergeCell ref="EP389:EV389"/>
    <mergeCell ref="EW389:EY389"/>
    <mergeCell ref="BL389:BT389"/>
    <mergeCell ref="BU389:CB389"/>
    <mergeCell ref="CC389:CK389"/>
    <mergeCell ref="DE388:DQ388"/>
    <mergeCell ref="DR388:EB388"/>
    <mergeCell ref="EC388:EJ388"/>
    <mergeCell ref="EK388:EO388"/>
    <mergeCell ref="EP388:EV388"/>
    <mergeCell ref="EW388:EY388"/>
    <mergeCell ref="AL388:AR388"/>
    <mergeCell ref="AS388:AX388"/>
    <mergeCell ref="AY388:BK388"/>
    <mergeCell ref="BL388:BT388"/>
    <mergeCell ref="BU388:CB388"/>
    <mergeCell ref="CC388:CK388"/>
    <mergeCell ref="DR390:EB390"/>
    <mergeCell ref="EC390:EJ390"/>
    <mergeCell ref="EK390:EO390"/>
    <mergeCell ref="EP390:EV390"/>
    <mergeCell ref="EW390:EY390"/>
    <mergeCell ref="AL391:AR391"/>
    <mergeCell ref="AS391:AX391"/>
    <mergeCell ref="AY391:BK391"/>
    <mergeCell ref="BL391:BT391"/>
    <mergeCell ref="BU391:CB391"/>
    <mergeCell ref="BU390:CB390"/>
    <mergeCell ref="CC390:CK390"/>
    <mergeCell ref="CL390:CX390"/>
    <mergeCell ref="CY390:CZ392"/>
    <mergeCell ref="DA390:DD390"/>
    <mergeCell ref="DE390:DQ390"/>
    <mergeCell ref="CC391:CK391"/>
    <mergeCell ref="CL391:CX391"/>
    <mergeCell ref="DA391:DD391"/>
    <mergeCell ref="DE391:DQ391"/>
    <mergeCell ref="AL390:AR390"/>
    <mergeCell ref="AS390:AX390"/>
    <mergeCell ref="AY390:BK390"/>
    <mergeCell ref="BL390:BT390"/>
    <mergeCell ref="EK392:EO392"/>
    <mergeCell ref="EP392:EV392"/>
    <mergeCell ref="EW392:EY392"/>
    <mergeCell ref="A393:X395"/>
    <mergeCell ref="Y393:AK395"/>
    <mergeCell ref="AL393:AR393"/>
    <mergeCell ref="AS393:AX393"/>
    <mergeCell ref="AY393:BK393"/>
    <mergeCell ref="BL393:BT393"/>
    <mergeCell ref="BU393:CB393"/>
    <mergeCell ref="CC392:CK392"/>
    <mergeCell ref="CL392:CX392"/>
    <mergeCell ref="DA392:DD392"/>
    <mergeCell ref="DE392:DQ392"/>
    <mergeCell ref="DR392:EB392"/>
    <mergeCell ref="EC392:EJ392"/>
    <mergeCell ref="DR391:EB391"/>
    <mergeCell ref="EC391:EJ391"/>
    <mergeCell ref="EK391:EO391"/>
    <mergeCell ref="EP391:EV391"/>
    <mergeCell ref="EW391:EY391"/>
    <mergeCell ref="AL392:AR392"/>
    <mergeCell ref="AS392:AX392"/>
    <mergeCell ref="AY392:BK392"/>
    <mergeCell ref="BL392:BT392"/>
    <mergeCell ref="BU392:CB392"/>
    <mergeCell ref="A390:X392"/>
    <mergeCell ref="Y390:AK392"/>
    <mergeCell ref="EC393:EJ393"/>
    <mergeCell ref="EK393:EO393"/>
    <mergeCell ref="EP393:EV393"/>
    <mergeCell ref="EW393:EY393"/>
    <mergeCell ref="AL394:AR394"/>
    <mergeCell ref="AS394:AX394"/>
    <mergeCell ref="AY394:BK394"/>
    <mergeCell ref="BL394:BT394"/>
    <mergeCell ref="BU394:CB394"/>
    <mergeCell ref="CC394:CK394"/>
    <mergeCell ref="CC393:CK393"/>
    <mergeCell ref="CL393:CX393"/>
    <mergeCell ref="CY393:CZ395"/>
    <mergeCell ref="DA393:DD393"/>
    <mergeCell ref="DE393:DQ393"/>
    <mergeCell ref="DR393:EB393"/>
    <mergeCell ref="CL394:CX394"/>
    <mergeCell ref="DA394:DD394"/>
    <mergeCell ref="DE394:DQ394"/>
    <mergeCell ref="DR394:EB394"/>
    <mergeCell ref="EP395:EV395"/>
    <mergeCell ref="EW395:EY395"/>
    <mergeCell ref="EW394:EY394"/>
    <mergeCell ref="CL395:CX395"/>
    <mergeCell ref="DA395:DD395"/>
    <mergeCell ref="DE395:DQ395"/>
    <mergeCell ref="DR395:EB395"/>
    <mergeCell ref="EC395:EJ395"/>
    <mergeCell ref="EK395:EO395"/>
    <mergeCell ref="EC394:EJ394"/>
    <mergeCell ref="EK394:EO394"/>
    <mergeCell ref="EP394:EV394"/>
    <mergeCell ref="AL395:AR395"/>
    <mergeCell ref="AS395:AX395"/>
    <mergeCell ref="AY395:BK395"/>
    <mergeCell ref="BL395:BT395"/>
    <mergeCell ref="BU395:CB395"/>
    <mergeCell ref="CC395:CK395"/>
    <mergeCell ref="EK396:EO396"/>
    <mergeCell ref="EP396:EV396"/>
    <mergeCell ref="EW396:EY396"/>
    <mergeCell ref="AL397:AR397"/>
    <mergeCell ref="AS397:AX397"/>
    <mergeCell ref="AY397:BK397"/>
    <mergeCell ref="BL397:BT397"/>
    <mergeCell ref="BU397:CB397"/>
    <mergeCell ref="CC397:CK397"/>
    <mergeCell ref="CL397:CX397"/>
    <mergeCell ref="CL396:CX396"/>
    <mergeCell ref="CY396:CZ398"/>
    <mergeCell ref="DA396:DD396"/>
    <mergeCell ref="DE396:DQ396"/>
    <mergeCell ref="DR396:EB396"/>
    <mergeCell ref="EC396:EJ396"/>
    <mergeCell ref="DA397:DD397"/>
    <mergeCell ref="DE397:DQ397"/>
    <mergeCell ref="DR397:EB397"/>
    <mergeCell ref="EC397:EJ397"/>
    <mergeCell ref="EW398:EY398"/>
    <mergeCell ref="AL396:AR396"/>
    <mergeCell ref="AS396:AX396"/>
    <mergeCell ref="AY396:BK396"/>
    <mergeCell ref="BL396:BT396"/>
    <mergeCell ref="BU396:CB396"/>
    <mergeCell ref="CC396:CK396"/>
    <mergeCell ref="A399:EY399"/>
    <mergeCell ref="A400:EY400"/>
    <mergeCell ref="DA398:DD398"/>
    <mergeCell ref="DE398:DQ398"/>
    <mergeCell ref="DR398:EB398"/>
    <mergeCell ref="EC398:EJ398"/>
    <mergeCell ref="EK398:EO398"/>
    <mergeCell ref="EP398:EV398"/>
    <mergeCell ref="EK397:EO397"/>
    <mergeCell ref="EP397:EV397"/>
    <mergeCell ref="EW397:EY397"/>
    <mergeCell ref="AL398:AR398"/>
    <mergeCell ref="AS398:AX398"/>
    <mergeCell ref="AY398:BK398"/>
    <mergeCell ref="BL398:BT398"/>
    <mergeCell ref="BU398:CB398"/>
    <mergeCell ref="CC398:CK398"/>
    <mergeCell ref="CL398:CX398"/>
    <mergeCell ref="A396:X398"/>
    <mergeCell ref="Y396:AK398"/>
  </mergeCells>
  <pageMargins left="0.2" right="0.2" top="0.2" bottom="0.67222007874015799" header="0.2" footer="0.2"/>
  <pageSetup orientation="landscape" horizontalDpi="300" verticalDpi="300"/>
  <headerFooter alignWithMargins="0">
    <oddFooter>&amp;C&amp;"Arial,Regular"&amp;10 Please note that the Overall Stage represents the stage of the operation at the time of this report’s publication, which might not necessarily match the stage of the operation during the PMR Cycle to which the report pertains.</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66477-476F-4EED-81AD-3B505429B11C}">
  <sheetPr>
    <pageSetUpPr fitToPage="1"/>
  </sheetPr>
  <dimension ref="A1:BB134"/>
  <sheetViews>
    <sheetView showGridLines="0" zoomScaleNormal="100" workbookViewId="0">
      <selection activeCell="AZ117" sqref="AZ117"/>
    </sheetView>
  </sheetViews>
  <sheetFormatPr baseColWidth="10" defaultColWidth="11.5" defaultRowHeight="15" outlineLevelCol="1" x14ac:dyDescent="0.2"/>
  <cols>
    <col min="1" max="4" width="6.6640625" customWidth="1" outlineLevel="1"/>
    <col min="5" max="5" width="6.6640625" style="57" customWidth="1"/>
    <col min="6" max="6" width="6.6640625" customWidth="1" outlineLevel="1"/>
    <col min="7" max="7" width="30.6640625" customWidth="1" outlineLevel="1"/>
    <col min="8" max="8" width="6.6640625" customWidth="1" outlineLevel="1"/>
    <col min="9" max="9" width="30.6640625" customWidth="1" outlineLevel="1"/>
    <col min="10" max="10" width="6.6640625" customWidth="1" outlineLevel="1"/>
    <col min="11" max="12" width="30.6640625" customWidth="1" outlineLevel="1"/>
    <col min="13" max="13" width="6.6640625" customWidth="1"/>
    <col min="14" max="14" width="18.6640625" customWidth="1"/>
    <col min="15" max="15" width="30.6640625" customWidth="1"/>
    <col min="16" max="16" width="11.5" customWidth="1"/>
    <col min="17" max="18" width="21.6640625" hidden="1" customWidth="1" outlineLevel="1"/>
    <col min="19" max="19" width="21.6640625" customWidth="1" collapsed="1"/>
    <col min="20" max="20" width="21.6640625" customWidth="1"/>
    <col min="21" max="21" width="12.6640625" customWidth="1"/>
    <col min="22" max="22" width="12.6640625" customWidth="1" collapsed="1"/>
    <col min="23" max="24" width="12.6640625" hidden="1" customWidth="1" outlineLevel="1"/>
    <col min="25" max="25" width="12.6640625" customWidth="1" collapsed="1"/>
    <col min="26" max="30" width="12.6640625" hidden="1" customWidth="1" outlineLevel="1"/>
    <col min="31" max="31" width="12.6640625" customWidth="1" collapsed="1"/>
    <col min="32" max="33" width="12.6640625" hidden="1" customWidth="1" outlineLevel="1"/>
    <col min="34" max="34" width="12.6640625" customWidth="1" collapsed="1"/>
    <col min="35" max="36" width="12.6640625" hidden="1" customWidth="1" outlineLevel="1"/>
    <col min="37" max="37" width="6.6640625" customWidth="1" collapsed="1"/>
    <col min="38" max="39" width="40.6640625" style="58" customWidth="1"/>
    <col min="40" max="41" width="18.6640625" hidden="1" customWidth="1" outlineLevel="1"/>
    <col min="42" max="42" width="24.6640625" customWidth="1" collapsed="1"/>
    <col min="43" max="43" width="6.6640625" style="57" customWidth="1"/>
    <col min="44" max="44" width="24.6640625" customWidth="1"/>
    <col min="45" max="45" width="6.6640625" style="57" customWidth="1"/>
    <col min="46" max="46" width="24.6640625" customWidth="1"/>
    <col min="47" max="47" width="6.6640625" style="57" customWidth="1"/>
    <col min="48" max="48" width="24.6640625" customWidth="1"/>
    <col min="49" max="49" width="21.6640625" customWidth="1"/>
    <col min="50" max="50" width="6.6640625" style="57" customWidth="1"/>
    <col min="51" max="52" width="6.6640625" style="58" customWidth="1"/>
    <col min="53" max="54" width="6.6640625" style="58" customWidth="1" collapsed="1"/>
  </cols>
  <sheetData>
    <row r="1" spans="1:54" s="12" customFormat="1" ht="25" customHeight="1" x14ac:dyDescent="0.2">
      <c r="A1" s="1" t="s">
        <v>221</v>
      </c>
      <c r="B1" s="1" t="s">
        <v>222</v>
      </c>
      <c r="C1" s="1" t="s">
        <v>223</v>
      </c>
      <c r="D1" s="1" t="s">
        <v>224</v>
      </c>
      <c r="E1" s="2" t="s">
        <v>225</v>
      </c>
      <c r="F1" s="2" t="s">
        <v>226</v>
      </c>
      <c r="G1" s="2" t="s">
        <v>227</v>
      </c>
      <c r="H1" s="2" t="s">
        <v>228</v>
      </c>
      <c r="I1" s="2" t="s">
        <v>229</v>
      </c>
      <c r="J1" s="2" t="s">
        <v>230</v>
      </c>
      <c r="K1" s="2" t="s">
        <v>231</v>
      </c>
      <c r="L1" s="2" t="s">
        <v>232</v>
      </c>
      <c r="M1" s="2" t="s">
        <v>233</v>
      </c>
      <c r="N1" s="2" t="s">
        <v>234</v>
      </c>
      <c r="O1" s="2" t="s">
        <v>235</v>
      </c>
      <c r="P1" s="3" t="s">
        <v>236</v>
      </c>
      <c r="Q1" s="3" t="s">
        <v>237</v>
      </c>
      <c r="R1" s="3" t="s">
        <v>238</v>
      </c>
      <c r="S1" s="3" t="s">
        <v>239</v>
      </c>
      <c r="T1" s="3" t="s">
        <v>240</v>
      </c>
      <c r="U1" s="4" t="s">
        <v>241</v>
      </c>
      <c r="V1" s="3" t="s">
        <v>242</v>
      </c>
      <c r="W1" s="3" t="s">
        <v>243</v>
      </c>
      <c r="X1" s="3" t="s">
        <v>244</v>
      </c>
      <c r="Y1" s="3" t="s">
        <v>245</v>
      </c>
      <c r="Z1" s="3" t="s">
        <v>246</v>
      </c>
      <c r="AA1" s="3" t="s">
        <v>247</v>
      </c>
      <c r="AB1" s="3" t="s">
        <v>248</v>
      </c>
      <c r="AC1" s="3" t="s">
        <v>249</v>
      </c>
      <c r="AD1" s="3" t="s">
        <v>250</v>
      </c>
      <c r="AE1" s="3" t="s">
        <v>251</v>
      </c>
      <c r="AF1" s="3" t="s">
        <v>252</v>
      </c>
      <c r="AG1" s="3" t="s">
        <v>253</v>
      </c>
      <c r="AH1" s="3" t="s">
        <v>254</v>
      </c>
      <c r="AI1" s="3" t="s">
        <v>255</v>
      </c>
      <c r="AJ1" s="3" t="s">
        <v>256</v>
      </c>
      <c r="AK1" s="5" t="s">
        <v>257</v>
      </c>
      <c r="AL1" s="204" t="s">
        <v>258</v>
      </c>
      <c r="AM1" s="204" t="s">
        <v>200</v>
      </c>
      <c r="AN1" s="6" t="s">
        <v>259</v>
      </c>
      <c r="AO1" s="5" t="s">
        <v>260</v>
      </c>
      <c r="AP1" s="7">
        <v>2021</v>
      </c>
      <c r="AQ1" s="8" t="s">
        <v>261</v>
      </c>
      <c r="AR1" s="9">
        <v>2022</v>
      </c>
      <c r="AS1" s="8" t="s">
        <v>262</v>
      </c>
      <c r="AT1" s="9">
        <v>2023</v>
      </c>
      <c r="AU1" s="8" t="s">
        <v>263</v>
      </c>
      <c r="AV1" s="10" t="s">
        <v>264</v>
      </c>
      <c r="AW1" s="11" t="s">
        <v>265</v>
      </c>
      <c r="AX1" s="8" t="s">
        <v>266</v>
      </c>
      <c r="AY1" s="3" t="s">
        <v>267</v>
      </c>
      <c r="AZ1" s="3" t="s">
        <v>268</v>
      </c>
      <c r="BA1" s="3" t="s">
        <v>269</v>
      </c>
      <c r="BB1" s="3" t="s">
        <v>270</v>
      </c>
    </row>
    <row r="2" spans="1:54" s="12" customFormat="1" ht="60" customHeight="1" x14ac:dyDescent="0.2">
      <c r="A2" s="13" t="s">
        <v>271</v>
      </c>
      <c r="B2" s="13" t="s">
        <v>272</v>
      </c>
      <c r="C2" s="13" t="s">
        <v>273</v>
      </c>
      <c r="D2" s="13" t="s">
        <v>274</v>
      </c>
      <c r="E2" s="14">
        <v>1</v>
      </c>
      <c r="F2" s="15">
        <v>1</v>
      </c>
      <c r="G2" s="16" t="s">
        <v>275</v>
      </c>
      <c r="H2" s="15" t="s">
        <v>201</v>
      </c>
      <c r="I2" s="16" t="s">
        <v>87</v>
      </c>
      <c r="J2" s="15" t="s">
        <v>276</v>
      </c>
      <c r="K2" s="16" t="s">
        <v>277</v>
      </c>
      <c r="L2" s="16" t="s">
        <v>278</v>
      </c>
      <c r="M2" s="13" t="s">
        <v>279</v>
      </c>
      <c r="N2" s="17" t="s">
        <v>280</v>
      </c>
      <c r="O2" s="18" t="s">
        <v>281</v>
      </c>
      <c r="P2" s="15" t="s">
        <v>282</v>
      </c>
      <c r="Q2" s="13" t="s">
        <v>283</v>
      </c>
      <c r="R2" s="13" t="s">
        <v>284</v>
      </c>
      <c r="S2" s="19">
        <f t="shared" ref="S2:S33" si="0">AV2/TRMBID</f>
        <v>0</v>
      </c>
      <c r="T2" s="19">
        <f t="shared" ref="T2:T65" si="1">S2</f>
        <v>0</v>
      </c>
      <c r="U2" s="20">
        <v>45121</v>
      </c>
      <c r="V2" s="20">
        <v>45209</v>
      </c>
      <c r="W2" s="20">
        <f t="shared" ref="W2:W42" si="2">V2</f>
        <v>45209</v>
      </c>
      <c r="X2" s="13" t="str">
        <f t="shared" ref="X2:X65" si="3">IF(V2&lt;W2,"Tarde","A tiempo")</f>
        <v>A tiempo</v>
      </c>
      <c r="Y2" s="20">
        <v>45286</v>
      </c>
      <c r="Z2" s="20">
        <f t="shared" ref="Z2:Z42" si="4">Y2</f>
        <v>45286</v>
      </c>
      <c r="AA2" s="13" t="str">
        <f t="shared" ref="AA2:AA65" si="5">IF(Y2&lt;Z2,"Tarde","A tiempo")</f>
        <v>A tiempo</v>
      </c>
      <c r="AB2" s="21">
        <f t="shared" ref="AB2:AB65" si="6">IFERROR(Z2-W2,"")</f>
        <v>77</v>
      </c>
      <c r="AC2" s="21">
        <v>145</v>
      </c>
      <c r="AD2" s="13" t="str">
        <f t="shared" ref="AD2:AD65" si="7">IF(AB2&lt;AC2,"Cumple","No cumple")</f>
        <v>Cumple</v>
      </c>
      <c r="AE2" s="20">
        <v>45306</v>
      </c>
      <c r="AF2" s="20">
        <f t="shared" ref="AF2:AF42" si="8">AE2</f>
        <v>45306</v>
      </c>
      <c r="AG2" s="21">
        <f t="shared" ref="AG2:AG65" si="9">IFERROR(AE2-Y2,"")</f>
        <v>20</v>
      </c>
      <c r="AH2" s="20">
        <v>45657</v>
      </c>
      <c r="AI2" s="20">
        <f t="shared" ref="AI2:AI65" si="10">AH2</f>
        <v>45657</v>
      </c>
      <c r="AJ2" s="21">
        <f t="shared" ref="AJ2:AJ65" si="11">IFERROR(AI2-AH2,"")</f>
        <v>0</v>
      </c>
      <c r="AK2" s="22" t="s">
        <v>285</v>
      </c>
      <c r="AL2" s="205" t="s">
        <v>286</v>
      </c>
      <c r="AM2" s="205"/>
      <c r="AN2" s="281"/>
      <c r="AO2" s="223"/>
      <c r="AP2" s="23">
        <v>0</v>
      </c>
      <c r="AQ2" s="24">
        <f>IFERROR(AP2/$AV2,0)</f>
        <v>0</v>
      </c>
      <c r="AR2" s="25">
        <v>0</v>
      </c>
      <c r="AS2" s="24">
        <f t="shared" ref="AS2:AS65" si="12">IFERROR(AR2/$AV2,0)</f>
        <v>0</v>
      </c>
      <c r="AT2" s="25">
        <v>0</v>
      </c>
      <c r="AU2" s="24">
        <f t="shared" ref="AU2:AU65" si="13">IFERROR(AT2/AV2,0)</f>
        <v>0</v>
      </c>
      <c r="AV2" s="25">
        <f t="shared" ref="AV2:AV65" si="14">SUM(AP2,AR2,AT2)</f>
        <v>0</v>
      </c>
      <c r="AW2" s="26">
        <v>32000</v>
      </c>
      <c r="AX2" s="24">
        <f t="shared" ref="AX2:AX65" si="15">IFERROR(S2/AW2,"")</f>
        <v>0</v>
      </c>
      <c r="AY2" s="27" t="s">
        <v>287</v>
      </c>
      <c r="AZ2" s="27"/>
      <c r="BA2" s="27" t="s">
        <v>288</v>
      </c>
      <c r="BB2" s="14" t="s">
        <v>289</v>
      </c>
    </row>
    <row r="3" spans="1:54" s="12" customFormat="1" ht="60" customHeight="1" x14ac:dyDescent="0.2">
      <c r="A3" s="13" t="s">
        <v>271</v>
      </c>
      <c r="B3" s="13" t="s">
        <v>272</v>
      </c>
      <c r="C3" s="13" t="s">
        <v>273</v>
      </c>
      <c r="D3" s="13" t="s">
        <v>274</v>
      </c>
      <c r="E3" s="14">
        <v>2</v>
      </c>
      <c r="F3" s="15">
        <v>1</v>
      </c>
      <c r="G3" s="16" t="s">
        <v>275</v>
      </c>
      <c r="H3" s="15" t="s">
        <v>201</v>
      </c>
      <c r="I3" s="16" t="s">
        <v>87</v>
      </c>
      <c r="J3" s="15" t="s">
        <v>290</v>
      </c>
      <c r="K3" s="16" t="s">
        <v>291</v>
      </c>
      <c r="L3" s="16" t="s">
        <v>278</v>
      </c>
      <c r="M3" s="13" t="s">
        <v>292</v>
      </c>
      <c r="N3" s="17" t="s">
        <v>293</v>
      </c>
      <c r="O3" s="18" t="s">
        <v>294</v>
      </c>
      <c r="P3" s="15" t="s">
        <v>282</v>
      </c>
      <c r="Q3" s="13" t="s">
        <v>283</v>
      </c>
      <c r="R3" s="13" t="s">
        <v>284</v>
      </c>
      <c r="S3" s="19">
        <f t="shared" si="0"/>
        <v>0</v>
      </c>
      <c r="T3" s="19">
        <f t="shared" si="1"/>
        <v>0</v>
      </c>
      <c r="U3" s="20">
        <v>45152</v>
      </c>
      <c r="V3" s="20">
        <v>45219</v>
      </c>
      <c r="W3" s="20">
        <f t="shared" si="2"/>
        <v>45219</v>
      </c>
      <c r="X3" s="13" t="str">
        <f t="shared" si="3"/>
        <v>A tiempo</v>
      </c>
      <c r="Y3" s="20">
        <v>45281</v>
      </c>
      <c r="Z3" s="20">
        <f t="shared" si="4"/>
        <v>45281</v>
      </c>
      <c r="AA3" s="13" t="str">
        <f t="shared" si="5"/>
        <v>A tiempo</v>
      </c>
      <c r="AB3" s="21">
        <f t="shared" si="6"/>
        <v>62</v>
      </c>
      <c r="AC3" s="21">
        <v>125</v>
      </c>
      <c r="AD3" s="13" t="str">
        <f t="shared" si="7"/>
        <v>Cumple</v>
      </c>
      <c r="AE3" s="20">
        <v>45306</v>
      </c>
      <c r="AF3" s="20">
        <f t="shared" si="8"/>
        <v>45306</v>
      </c>
      <c r="AG3" s="21">
        <f t="shared" si="9"/>
        <v>25</v>
      </c>
      <c r="AH3" s="20">
        <v>45657</v>
      </c>
      <c r="AI3" s="20">
        <f t="shared" si="10"/>
        <v>45657</v>
      </c>
      <c r="AJ3" s="21">
        <f t="shared" si="11"/>
        <v>0</v>
      </c>
      <c r="AK3" s="22" t="s">
        <v>285</v>
      </c>
      <c r="AL3" s="205" t="s">
        <v>286</v>
      </c>
      <c r="AM3" s="205"/>
      <c r="AN3" s="281"/>
      <c r="AO3" s="223"/>
      <c r="AP3" s="23">
        <v>0</v>
      </c>
      <c r="AQ3" s="24">
        <f t="shared" ref="AQ3:AQ66" si="16">IFERROR(AP3/AV3,0)</f>
        <v>0</v>
      </c>
      <c r="AR3" s="25">
        <v>0</v>
      </c>
      <c r="AS3" s="24">
        <f t="shared" si="12"/>
        <v>0</v>
      </c>
      <c r="AT3" s="25">
        <v>0</v>
      </c>
      <c r="AU3" s="24">
        <f t="shared" si="13"/>
        <v>0</v>
      </c>
      <c r="AV3" s="25">
        <f t="shared" si="14"/>
        <v>0</v>
      </c>
      <c r="AW3" s="26">
        <v>266666.66666666669</v>
      </c>
      <c r="AX3" s="24">
        <f t="shared" si="15"/>
        <v>0</v>
      </c>
      <c r="AY3" s="27" t="s">
        <v>287</v>
      </c>
      <c r="AZ3" s="27"/>
      <c r="BA3" s="27" t="s">
        <v>288</v>
      </c>
      <c r="BB3" s="14" t="s">
        <v>289</v>
      </c>
    </row>
    <row r="4" spans="1:54" s="12" customFormat="1" ht="60" customHeight="1" x14ac:dyDescent="0.2">
      <c r="A4" s="13" t="s">
        <v>271</v>
      </c>
      <c r="B4" s="13" t="s">
        <v>272</v>
      </c>
      <c r="C4" s="13" t="s">
        <v>273</v>
      </c>
      <c r="D4" s="13" t="s">
        <v>274</v>
      </c>
      <c r="E4" s="14">
        <v>3</v>
      </c>
      <c r="F4" s="15">
        <v>1</v>
      </c>
      <c r="G4" s="16" t="s">
        <v>275</v>
      </c>
      <c r="H4" s="15" t="s">
        <v>201</v>
      </c>
      <c r="I4" s="16" t="s">
        <v>87</v>
      </c>
      <c r="J4" s="15" t="s">
        <v>290</v>
      </c>
      <c r="K4" s="16" t="s">
        <v>291</v>
      </c>
      <c r="L4" s="16" t="s">
        <v>278</v>
      </c>
      <c r="M4" s="13" t="s">
        <v>292</v>
      </c>
      <c r="N4" s="17" t="s">
        <v>295</v>
      </c>
      <c r="O4" s="18" t="s">
        <v>296</v>
      </c>
      <c r="P4" s="15" t="s">
        <v>282</v>
      </c>
      <c r="Q4" s="13" t="s">
        <v>283</v>
      </c>
      <c r="R4" s="13" t="s">
        <v>284</v>
      </c>
      <c r="S4" s="19">
        <f t="shared" si="0"/>
        <v>0</v>
      </c>
      <c r="T4" s="19">
        <f t="shared" si="1"/>
        <v>0</v>
      </c>
      <c r="U4" s="20">
        <v>45152</v>
      </c>
      <c r="V4" s="20">
        <v>45219</v>
      </c>
      <c r="W4" s="20">
        <f t="shared" si="2"/>
        <v>45219</v>
      </c>
      <c r="X4" s="13" t="str">
        <f t="shared" si="3"/>
        <v>A tiempo</v>
      </c>
      <c r="Y4" s="20">
        <v>45281</v>
      </c>
      <c r="Z4" s="20">
        <f t="shared" si="4"/>
        <v>45281</v>
      </c>
      <c r="AA4" s="13" t="str">
        <f t="shared" si="5"/>
        <v>A tiempo</v>
      </c>
      <c r="AB4" s="21">
        <f t="shared" si="6"/>
        <v>62</v>
      </c>
      <c r="AC4" s="21">
        <v>125</v>
      </c>
      <c r="AD4" s="13" t="str">
        <f t="shared" si="7"/>
        <v>Cumple</v>
      </c>
      <c r="AE4" s="20">
        <v>45306</v>
      </c>
      <c r="AF4" s="20">
        <f t="shared" si="8"/>
        <v>45306</v>
      </c>
      <c r="AG4" s="21">
        <f t="shared" si="9"/>
        <v>25</v>
      </c>
      <c r="AH4" s="20">
        <v>45657</v>
      </c>
      <c r="AI4" s="20">
        <f t="shared" si="10"/>
        <v>45657</v>
      </c>
      <c r="AJ4" s="21">
        <f t="shared" si="11"/>
        <v>0</v>
      </c>
      <c r="AK4" s="22" t="s">
        <v>285</v>
      </c>
      <c r="AL4" s="205" t="s">
        <v>286</v>
      </c>
      <c r="AM4" s="205"/>
      <c r="AN4" s="281"/>
      <c r="AO4" s="223"/>
      <c r="AP4" s="23">
        <v>0</v>
      </c>
      <c r="AQ4" s="24">
        <f t="shared" si="16"/>
        <v>0</v>
      </c>
      <c r="AR4" s="25">
        <v>0</v>
      </c>
      <c r="AS4" s="24">
        <f t="shared" si="12"/>
        <v>0</v>
      </c>
      <c r="AT4" s="25">
        <v>0</v>
      </c>
      <c r="AU4" s="24">
        <f t="shared" si="13"/>
        <v>0</v>
      </c>
      <c r="AV4" s="25">
        <f t="shared" si="14"/>
        <v>0</v>
      </c>
      <c r="AW4" s="26">
        <v>400000</v>
      </c>
      <c r="AX4" s="24">
        <f t="shared" si="15"/>
        <v>0</v>
      </c>
      <c r="AY4" s="27" t="s">
        <v>287</v>
      </c>
      <c r="AZ4" s="27"/>
      <c r="BA4" s="27" t="s">
        <v>288</v>
      </c>
      <c r="BB4" s="14" t="s">
        <v>289</v>
      </c>
    </row>
    <row r="5" spans="1:54" s="12" customFormat="1" ht="60" customHeight="1" x14ac:dyDescent="0.2">
      <c r="A5" s="13" t="s">
        <v>271</v>
      </c>
      <c r="B5" s="13" t="s">
        <v>272</v>
      </c>
      <c r="C5" s="13" t="s">
        <v>273</v>
      </c>
      <c r="D5" s="13" t="s">
        <v>274</v>
      </c>
      <c r="E5" s="28">
        <v>4</v>
      </c>
      <c r="F5" s="15">
        <v>2</v>
      </c>
      <c r="G5" s="16" t="s">
        <v>297</v>
      </c>
      <c r="H5" s="15" t="s">
        <v>209</v>
      </c>
      <c r="I5" s="16" t="s">
        <v>133</v>
      </c>
      <c r="J5" s="15" t="s">
        <v>298</v>
      </c>
      <c r="K5" s="16" t="s">
        <v>299</v>
      </c>
      <c r="L5" s="16" t="s">
        <v>278</v>
      </c>
      <c r="M5" s="13" t="s">
        <v>300</v>
      </c>
      <c r="N5" s="13" t="s">
        <v>301</v>
      </c>
      <c r="O5" s="18" t="s">
        <v>302</v>
      </c>
      <c r="P5" s="15" t="s">
        <v>282</v>
      </c>
      <c r="Q5" s="13" t="s">
        <v>283</v>
      </c>
      <c r="R5" s="13" t="s">
        <v>284</v>
      </c>
      <c r="S5" s="19">
        <f t="shared" si="0"/>
        <v>96000.553846153853</v>
      </c>
      <c r="T5" s="19">
        <f t="shared" si="1"/>
        <v>96000.553846153853</v>
      </c>
      <c r="U5" s="20">
        <v>44575</v>
      </c>
      <c r="V5" s="20">
        <v>44669</v>
      </c>
      <c r="W5" s="20">
        <f t="shared" si="2"/>
        <v>44669</v>
      </c>
      <c r="X5" s="13" t="str">
        <f t="shared" si="3"/>
        <v>A tiempo</v>
      </c>
      <c r="Y5" s="20">
        <v>44697</v>
      </c>
      <c r="Z5" s="20">
        <f t="shared" si="4"/>
        <v>44697</v>
      </c>
      <c r="AA5" s="13" t="str">
        <f t="shared" si="5"/>
        <v>A tiempo</v>
      </c>
      <c r="AB5" s="21">
        <f t="shared" si="6"/>
        <v>28</v>
      </c>
      <c r="AC5" s="21">
        <v>20</v>
      </c>
      <c r="AD5" s="13" t="str">
        <f t="shared" si="7"/>
        <v>No cumple</v>
      </c>
      <c r="AE5" s="20">
        <v>44712</v>
      </c>
      <c r="AF5" s="20">
        <f t="shared" si="8"/>
        <v>44712</v>
      </c>
      <c r="AG5" s="21">
        <f t="shared" si="9"/>
        <v>15</v>
      </c>
      <c r="AH5" s="20">
        <v>45291</v>
      </c>
      <c r="AI5" s="20">
        <f t="shared" si="10"/>
        <v>45291</v>
      </c>
      <c r="AJ5" s="21">
        <f t="shared" si="11"/>
        <v>0</v>
      </c>
      <c r="AK5" s="22" t="s">
        <v>303</v>
      </c>
      <c r="AL5" s="205"/>
      <c r="AM5" s="205"/>
      <c r="AN5" s="281"/>
      <c r="AO5" s="223"/>
      <c r="AP5" s="23">
        <v>0</v>
      </c>
      <c r="AQ5" s="24">
        <f t="shared" si="16"/>
        <v>0</v>
      </c>
      <c r="AR5" s="25">
        <v>182635200</v>
      </c>
      <c r="AS5" s="24">
        <f t="shared" si="12"/>
        <v>0.48780487804878048</v>
      </c>
      <c r="AT5" s="25">
        <v>191766960</v>
      </c>
      <c r="AU5" s="24">
        <f t="shared" si="13"/>
        <v>0.51219512195121952</v>
      </c>
      <c r="AV5" s="25">
        <f t="shared" si="14"/>
        <v>374402160</v>
      </c>
      <c r="AW5" s="26">
        <v>117000</v>
      </c>
      <c r="AX5" s="24">
        <f t="shared" si="15"/>
        <v>0.82051755424063122</v>
      </c>
      <c r="AY5" s="27" t="s">
        <v>287</v>
      </c>
      <c r="AZ5" s="27"/>
      <c r="BA5" s="27" t="s">
        <v>304</v>
      </c>
      <c r="BB5" s="28" t="s">
        <v>55</v>
      </c>
    </row>
    <row r="6" spans="1:54" s="12" customFormat="1" ht="60" customHeight="1" x14ac:dyDescent="0.2">
      <c r="A6" s="13" t="s">
        <v>271</v>
      </c>
      <c r="B6" s="13" t="s">
        <v>272</v>
      </c>
      <c r="C6" s="13" t="s">
        <v>273</v>
      </c>
      <c r="D6" s="13" t="s">
        <v>274</v>
      </c>
      <c r="E6" s="29">
        <v>5</v>
      </c>
      <c r="F6" s="15">
        <v>1</v>
      </c>
      <c r="G6" s="16" t="s">
        <v>275</v>
      </c>
      <c r="H6" s="15" t="s">
        <v>202</v>
      </c>
      <c r="I6" s="16" t="s">
        <v>94</v>
      </c>
      <c r="J6" s="15" t="s">
        <v>305</v>
      </c>
      <c r="K6" s="16" t="s">
        <v>306</v>
      </c>
      <c r="L6" s="16" t="s">
        <v>278</v>
      </c>
      <c r="M6" s="13" t="s">
        <v>279</v>
      </c>
      <c r="N6" s="17" t="s">
        <v>307</v>
      </c>
      <c r="O6" s="18" t="s">
        <v>308</v>
      </c>
      <c r="P6" s="15" t="s">
        <v>309</v>
      </c>
      <c r="Q6" s="13" t="s">
        <v>283</v>
      </c>
      <c r="R6" s="13" t="s">
        <v>284</v>
      </c>
      <c r="S6" s="19">
        <f t="shared" si="0"/>
        <v>0</v>
      </c>
      <c r="T6" s="19">
        <f t="shared" si="1"/>
        <v>0</v>
      </c>
      <c r="U6" s="20">
        <v>44786</v>
      </c>
      <c r="V6" s="20">
        <v>44621</v>
      </c>
      <c r="W6" s="20">
        <f t="shared" si="2"/>
        <v>44621</v>
      </c>
      <c r="X6" s="13" t="str">
        <f t="shared" si="3"/>
        <v>A tiempo</v>
      </c>
      <c r="Y6" s="20">
        <v>44790</v>
      </c>
      <c r="Z6" s="20">
        <f t="shared" si="4"/>
        <v>44790</v>
      </c>
      <c r="AA6" s="13" t="str">
        <f t="shared" si="5"/>
        <v>A tiempo</v>
      </c>
      <c r="AB6" s="21">
        <f t="shared" si="6"/>
        <v>169</v>
      </c>
      <c r="AC6" s="21">
        <v>60</v>
      </c>
      <c r="AD6" s="13" t="str">
        <f t="shared" si="7"/>
        <v>No cumple</v>
      </c>
      <c r="AE6" s="20">
        <v>44805</v>
      </c>
      <c r="AF6" s="20">
        <f t="shared" si="8"/>
        <v>44805</v>
      </c>
      <c r="AG6" s="21">
        <f t="shared" si="9"/>
        <v>15</v>
      </c>
      <c r="AH6" s="20">
        <v>45199</v>
      </c>
      <c r="AI6" s="20">
        <f t="shared" si="10"/>
        <v>45199</v>
      </c>
      <c r="AJ6" s="21">
        <f t="shared" si="11"/>
        <v>0</v>
      </c>
      <c r="AK6" s="22" t="s">
        <v>310</v>
      </c>
      <c r="AL6" s="205" t="s">
        <v>311</v>
      </c>
      <c r="AM6" s="205"/>
      <c r="AN6" s="281"/>
      <c r="AO6" s="223"/>
      <c r="AP6" s="23">
        <v>0</v>
      </c>
      <c r="AQ6" s="24">
        <f t="shared" si="16"/>
        <v>0</v>
      </c>
      <c r="AR6" s="25">
        <v>0</v>
      </c>
      <c r="AS6" s="24">
        <f t="shared" si="12"/>
        <v>0</v>
      </c>
      <c r="AT6" s="25">
        <v>0</v>
      </c>
      <c r="AU6" s="24">
        <f t="shared" si="13"/>
        <v>0</v>
      </c>
      <c r="AV6" s="25">
        <f t="shared" si="14"/>
        <v>0</v>
      </c>
      <c r="AW6" s="26" t="s">
        <v>312</v>
      </c>
      <c r="AX6" s="24" t="str">
        <f t="shared" si="15"/>
        <v/>
      </c>
      <c r="AY6" s="27" t="s">
        <v>287</v>
      </c>
      <c r="AZ6" s="27"/>
      <c r="BA6" s="27" t="s">
        <v>288</v>
      </c>
      <c r="BB6" s="29" t="s">
        <v>313</v>
      </c>
    </row>
    <row r="7" spans="1:54" s="12" customFormat="1" ht="60" customHeight="1" x14ac:dyDescent="0.2">
      <c r="A7" s="13" t="s">
        <v>271</v>
      </c>
      <c r="B7" s="13" t="s">
        <v>272</v>
      </c>
      <c r="C7" s="13" t="s">
        <v>273</v>
      </c>
      <c r="D7" s="13" t="s">
        <v>274</v>
      </c>
      <c r="E7" s="14">
        <v>6</v>
      </c>
      <c r="F7" s="15">
        <v>1</v>
      </c>
      <c r="G7" s="16" t="s">
        <v>275</v>
      </c>
      <c r="H7" s="15" t="s">
        <v>202</v>
      </c>
      <c r="I7" s="16" t="s">
        <v>94</v>
      </c>
      <c r="J7" s="15" t="s">
        <v>314</v>
      </c>
      <c r="K7" s="16" t="s">
        <v>315</v>
      </c>
      <c r="L7" s="16" t="s">
        <v>278</v>
      </c>
      <c r="M7" s="30" t="s">
        <v>316</v>
      </c>
      <c r="N7" s="13" t="s">
        <v>317</v>
      </c>
      <c r="O7" s="18" t="s">
        <v>318</v>
      </c>
      <c r="P7" s="15" t="s">
        <v>282</v>
      </c>
      <c r="Q7" s="13" t="s">
        <v>283</v>
      </c>
      <c r="R7" s="13" t="s">
        <v>284</v>
      </c>
      <c r="S7" s="19">
        <f t="shared" si="0"/>
        <v>0</v>
      </c>
      <c r="T7" s="19">
        <f t="shared" si="1"/>
        <v>0</v>
      </c>
      <c r="U7" s="20">
        <v>45136</v>
      </c>
      <c r="V7" s="20">
        <v>45224</v>
      </c>
      <c r="W7" s="20">
        <f t="shared" si="2"/>
        <v>45224</v>
      </c>
      <c r="X7" s="13" t="str">
        <f t="shared" si="3"/>
        <v>A tiempo</v>
      </c>
      <c r="Y7" s="20">
        <v>45286</v>
      </c>
      <c r="Z7" s="20">
        <f t="shared" si="4"/>
        <v>45286</v>
      </c>
      <c r="AA7" s="13" t="str">
        <f t="shared" si="5"/>
        <v>A tiempo</v>
      </c>
      <c r="AB7" s="21">
        <f t="shared" si="6"/>
        <v>62</v>
      </c>
      <c r="AC7" s="21">
        <v>125</v>
      </c>
      <c r="AD7" s="13" t="str">
        <f t="shared" si="7"/>
        <v>Cumple</v>
      </c>
      <c r="AE7" s="20">
        <v>45306</v>
      </c>
      <c r="AF7" s="20">
        <f t="shared" si="8"/>
        <v>45306</v>
      </c>
      <c r="AG7" s="21">
        <f t="shared" si="9"/>
        <v>20</v>
      </c>
      <c r="AH7" s="20">
        <v>45657</v>
      </c>
      <c r="AI7" s="20">
        <f t="shared" si="10"/>
        <v>45657</v>
      </c>
      <c r="AJ7" s="21">
        <f t="shared" si="11"/>
        <v>0</v>
      </c>
      <c r="AK7" s="22" t="s">
        <v>285</v>
      </c>
      <c r="AL7" s="205" t="s">
        <v>319</v>
      </c>
      <c r="AM7" s="205"/>
      <c r="AN7" s="281"/>
      <c r="AO7" s="223"/>
      <c r="AP7" s="23">
        <v>0</v>
      </c>
      <c r="AQ7" s="24">
        <f t="shared" si="16"/>
        <v>0</v>
      </c>
      <c r="AR7" s="25">
        <v>0</v>
      </c>
      <c r="AS7" s="24">
        <f t="shared" si="12"/>
        <v>0</v>
      </c>
      <c r="AT7" s="25">
        <v>0</v>
      </c>
      <c r="AU7" s="24">
        <f t="shared" si="13"/>
        <v>0</v>
      </c>
      <c r="AV7" s="25">
        <f t="shared" si="14"/>
        <v>0</v>
      </c>
      <c r="AW7" s="26">
        <v>75000</v>
      </c>
      <c r="AX7" s="24">
        <f t="shared" si="15"/>
        <v>0</v>
      </c>
      <c r="AY7" s="27" t="s">
        <v>287</v>
      </c>
      <c r="AZ7" s="27"/>
      <c r="BA7" s="27" t="s">
        <v>320</v>
      </c>
      <c r="BB7" s="14" t="s">
        <v>289</v>
      </c>
    </row>
    <row r="8" spans="1:54" s="12" customFormat="1" ht="60" customHeight="1" x14ac:dyDescent="0.2">
      <c r="A8" s="13" t="s">
        <v>271</v>
      </c>
      <c r="B8" s="13" t="s">
        <v>272</v>
      </c>
      <c r="C8" s="13" t="s">
        <v>273</v>
      </c>
      <c r="D8" s="13" t="s">
        <v>274</v>
      </c>
      <c r="E8" s="28">
        <v>7</v>
      </c>
      <c r="F8" s="15">
        <v>1</v>
      </c>
      <c r="G8" s="16" t="s">
        <v>275</v>
      </c>
      <c r="H8" s="15" t="s">
        <v>202</v>
      </c>
      <c r="I8" s="16" t="s">
        <v>94</v>
      </c>
      <c r="J8" s="15" t="s">
        <v>314</v>
      </c>
      <c r="K8" s="16" t="s">
        <v>315</v>
      </c>
      <c r="L8" s="16" t="s">
        <v>278</v>
      </c>
      <c r="M8" s="13" t="s">
        <v>300</v>
      </c>
      <c r="N8" s="13" t="s">
        <v>321</v>
      </c>
      <c r="O8" s="31" t="s">
        <v>322</v>
      </c>
      <c r="P8" s="15" t="s">
        <v>282</v>
      </c>
      <c r="Q8" s="13" t="s">
        <v>283</v>
      </c>
      <c r="R8" s="13" t="s">
        <v>284</v>
      </c>
      <c r="S8" s="32">
        <f t="shared" si="0"/>
        <v>96000.553846153853</v>
      </c>
      <c r="T8" s="19">
        <f t="shared" si="1"/>
        <v>96000.553846153853</v>
      </c>
      <c r="U8" s="20">
        <v>44575</v>
      </c>
      <c r="V8" s="20">
        <v>44669</v>
      </c>
      <c r="W8" s="20">
        <f t="shared" si="2"/>
        <v>44669</v>
      </c>
      <c r="X8" s="13" t="str">
        <f t="shared" si="3"/>
        <v>A tiempo</v>
      </c>
      <c r="Y8" s="20">
        <v>44697</v>
      </c>
      <c r="Z8" s="20">
        <f t="shared" si="4"/>
        <v>44697</v>
      </c>
      <c r="AA8" s="13" t="str">
        <f t="shared" si="5"/>
        <v>A tiempo</v>
      </c>
      <c r="AB8" s="21">
        <f t="shared" si="6"/>
        <v>28</v>
      </c>
      <c r="AC8" s="21">
        <v>20</v>
      </c>
      <c r="AD8" s="13" t="str">
        <f t="shared" si="7"/>
        <v>No cumple</v>
      </c>
      <c r="AE8" s="20">
        <v>44712</v>
      </c>
      <c r="AF8" s="20">
        <f t="shared" si="8"/>
        <v>44712</v>
      </c>
      <c r="AG8" s="21">
        <f t="shared" si="9"/>
        <v>15</v>
      </c>
      <c r="AH8" s="20">
        <v>45291</v>
      </c>
      <c r="AI8" s="20">
        <f t="shared" si="10"/>
        <v>45291</v>
      </c>
      <c r="AJ8" s="21">
        <f t="shared" si="11"/>
        <v>0</v>
      </c>
      <c r="AK8" s="22" t="s">
        <v>303</v>
      </c>
      <c r="AL8" s="205" t="s">
        <v>323</v>
      </c>
      <c r="AM8" s="205"/>
      <c r="AN8" s="281"/>
      <c r="AO8" s="223"/>
      <c r="AP8" s="23">
        <v>0</v>
      </c>
      <c r="AQ8" s="24">
        <f t="shared" si="16"/>
        <v>0</v>
      </c>
      <c r="AR8" s="25">
        <v>182635200</v>
      </c>
      <c r="AS8" s="24">
        <f t="shared" si="12"/>
        <v>0.48780487804878048</v>
      </c>
      <c r="AT8" s="25">
        <v>191766960</v>
      </c>
      <c r="AU8" s="24">
        <f t="shared" si="13"/>
        <v>0.51219512195121952</v>
      </c>
      <c r="AV8" s="25">
        <f t="shared" si="14"/>
        <v>374402160</v>
      </c>
      <c r="AW8" s="26">
        <v>75252.222222222219</v>
      </c>
      <c r="AX8" s="24">
        <f t="shared" si="15"/>
        <v>1.2757171949375947</v>
      </c>
      <c r="AY8" s="27" t="s">
        <v>287</v>
      </c>
      <c r="AZ8" s="27"/>
      <c r="BA8" s="27" t="s">
        <v>304</v>
      </c>
      <c r="BB8" s="28" t="s">
        <v>55</v>
      </c>
    </row>
    <row r="9" spans="1:54" s="12" customFormat="1" ht="60" customHeight="1" x14ac:dyDescent="0.2">
      <c r="A9" s="13" t="s">
        <v>271</v>
      </c>
      <c r="B9" s="13" t="s">
        <v>272</v>
      </c>
      <c r="C9" s="13" t="s">
        <v>273</v>
      </c>
      <c r="D9" s="13" t="s">
        <v>274</v>
      </c>
      <c r="E9" s="28">
        <v>8</v>
      </c>
      <c r="F9" s="15">
        <v>1</v>
      </c>
      <c r="G9" s="16" t="s">
        <v>275</v>
      </c>
      <c r="H9" s="15" t="s">
        <v>202</v>
      </c>
      <c r="I9" s="16" t="s">
        <v>94</v>
      </c>
      <c r="J9" s="15" t="s">
        <v>314</v>
      </c>
      <c r="K9" s="16" t="s">
        <v>315</v>
      </c>
      <c r="L9" s="16" t="s">
        <v>278</v>
      </c>
      <c r="M9" s="13" t="s">
        <v>300</v>
      </c>
      <c r="N9" s="13" t="s">
        <v>324</v>
      </c>
      <c r="O9" s="31" t="s">
        <v>325</v>
      </c>
      <c r="P9" s="15" t="s">
        <v>282</v>
      </c>
      <c r="Q9" s="13" t="s">
        <v>283</v>
      </c>
      <c r="R9" s="13" t="s">
        <v>284</v>
      </c>
      <c r="S9" s="19">
        <f t="shared" si="0"/>
        <v>65454.923076923085</v>
      </c>
      <c r="T9" s="19">
        <f t="shared" si="1"/>
        <v>65454.923076923085</v>
      </c>
      <c r="U9" s="20">
        <v>44575</v>
      </c>
      <c r="V9" s="20">
        <v>44669</v>
      </c>
      <c r="W9" s="20">
        <f t="shared" si="2"/>
        <v>44669</v>
      </c>
      <c r="X9" s="13" t="str">
        <f t="shared" si="3"/>
        <v>A tiempo</v>
      </c>
      <c r="Y9" s="20">
        <v>44697</v>
      </c>
      <c r="Z9" s="20">
        <f t="shared" si="4"/>
        <v>44697</v>
      </c>
      <c r="AA9" s="13" t="str">
        <f t="shared" si="5"/>
        <v>A tiempo</v>
      </c>
      <c r="AB9" s="21">
        <f t="shared" si="6"/>
        <v>28</v>
      </c>
      <c r="AC9" s="21">
        <v>20</v>
      </c>
      <c r="AD9" s="13" t="str">
        <f t="shared" si="7"/>
        <v>No cumple</v>
      </c>
      <c r="AE9" s="20">
        <v>44712</v>
      </c>
      <c r="AF9" s="20">
        <f t="shared" si="8"/>
        <v>44712</v>
      </c>
      <c r="AG9" s="21">
        <f t="shared" si="9"/>
        <v>15</v>
      </c>
      <c r="AH9" s="20">
        <v>45291</v>
      </c>
      <c r="AI9" s="20">
        <f t="shared" si="10"/>
        <v>45291</v>
      </c>
      <c r="AJ9" s="21">
        <f t="shared" si="11"/>
        <v>0</v>
      </c>
      <c r="AK9" s="22" t="s">
        <v>303</v>
      </c>
      <c r="AL9" s="205" t="s">
        <v>326</v>
      </c>
      <c r="AM9" s="205"/>
      <c r="AN9" s="281"/>
      <c r="AO9" s="223"/>
      <c r="AP9" s="23">
        <v>0</v>
      </c>
      <c r="AQ9" s="24">
        <f t="shared" si="16"/>
        <v>0</v>
      </c>
      <c r="AR9" s="25">
        <v>124524000.00000001</v>
      </c>
      <c r="AS9" s="24">
        <f t="shared" si="12"/>
        <v>0.48780487804878048</v>
      </c>
      <c r="AT9" s="25">
        <v>130750200.00000001</v>
      </c>
      <c r="AU9" s="24">
        <f t="shared" si="13"/>
        <v>0.51219512195121952</v>
      </c>
      <c r="AV9" s="25">
        <f t="shared" si="14"/>
        <v>255274200.00000003</v>
      </c>
      <c r="AW9" s="26">
        <v>60201.777777777781</v>
      </c>
      <c r="AX9" s="24">
        <f t="shared" si="15"/>
        <v>1.0872589729581772</v>
      </c>
      <c r="AY9" s="27" t="s">
        <v>287</v>
      </c>
      <c r="AZ9" s="27"/>
      <c r="BA9" s="27" t="s">
        <v>304</v>
      </c>
      <c r="BB9" s="28" t="s">
        <v>55</v>
      </c>
    </row>
    <row r="10" spans="1:54" s="12" customFormat="1" ht="60" customHeight="1" x14ac:dyDescent="0.2">
      <c r="A10" s="13" t="s">
        <v>271</v>
      </c>
      <c r="B10" s="13" t="s">
        <v>272</v>
      </c>
      <c r="C10" s="13" t="s">
        <v>273</v>
      </c>
      <c r="D10" s="13" t="s">
        <v>274</v>
      </c>
      <c r="E10" s="28">
        <v>9</v>
      </c>
      <c r="F10" s="15">
        <v>1</v>
      </c>
      <c r="G10" s="16" t="s">
        <v>275</v>
      </c>
      <c r="H10" s="15" t="s">
        <v>202</v>
      </c>
      <c r="I10" s="16" t="s">
        <v>94</v>
      </c>
      <c r="J10" s="15" t="s">
        <v>314</v>
      </c>
      <c r="K10" s="16" t="s">
        <v>315</v>
      </c>
      <c r="L10" s="16" t="s">
        <v>278</v>
      </c>
      <c r="M10" s="13" t="s">
        <v>300</v>
      </c>
      <c r="N10" s="13" t="s">
        <v>327</v>
      </c>
      <c r="O10" s="31" t="s">
        <v>328</v>
      </c>
      <c r="P10" s="15" t="s">
        <v>282</v>
      </c>
      <c r="Q10" s="13" t="s">
        <v>283</v>
      </c>
      <c r="R10" s="13" t="s">
        <v>284</v>
      </c>
      <c r="S10" s="19">
        <f t="shared" si="0"/>
        <v>65454.923076923085</v>
      </c>
      <c r="T10" s="19">
        <f t="shared" si="1"/>
        <v>65454.923076923085</v>
      </c>
      <c r="U10" s="20">
        <v>44575</v>
      </c>
      <c r="V10" s="20">
        <v>44669</v>
      </c>
      <c r="W10" s="20">
        <f t="shared" si="2"/>
        <v>44669</v>
      </c>
      <c r="X10" s="13" t="str">
        <f t="shared" si="3"/>
        <v>A tiempo</v>
      </c>
      <c r="Y10" s="20">
        <v>44697</v>
      </c>
      <c r="Z10" s="20">
        <f t="shared" si="4"/>
        <v>44697</v>
      </c>
      <c r="AA10" s="13" t="str">
        <f t="shared" si="5"/>
        <v>A tiempo</v>
      </c>
      <c r="AB10" s="21">
        <f t="shared" si="6"/>
        <v>28</v>
      </c>
      <c r="AC10" s="21">
        <v>20</v>
      </c>
      <c r="AD10" s="13" t="str">
        <f t="shared" si="7"/>
        <v>No cumple</v>
      </c>
      <c r="AE10" s="20">
        <v>44712</v>
      </c>
      <c r="AF10" s="20">
        <f t="shared" si="8"/>
        <v>44712</v>
      </c>
      <c r="AG10" s="21">
        <f t="shared" si="9"/>
        <v>15</v>
      </c>
      <c r="AH10" s="20">
        <v>45291</v>
      </c>
      <c r="AI10" s="20">
        <f t="shared" si="10"/>
        <v>45291</v>
      </c>
      <c r="AJ10" s="21">
        <f t="shared" si="11"/>
        <v>0</v>
      </c>
      <c r="AK10" s="22" t="s">
        <v>303</v>
      </c>
      <c r="AL10" s="205" t="s">
        <v>326</v>
      </c>
      <c r="AM10" s="205"/>
      <c r="AN10" s="281"/>
      <c r="AO10" s="223"/>
      <c r="AP10" s="23">
        <v>0</v>
      </c>
      <c r="AQ10" s="24">
        <f t="shared" si="16"/>
        <v>0</v>
      </c>
      <c r="AR10" s="25">
        <v>124524000.00000001</v>
      </c>
      <c r="AS10" s="24">
        <f t="shared" si="12"/>
        <v>0.48780487804878048</v>
      </c>
      <c r="AT10" s="25">
        <v>130750200.00000001</v>
      </c>
      <c r="AU10" s="24">
        <f t="shared" si="13"/>
        <v>0.51219512195121952</v>
      </c>
      <c r="AV10" s="25">
        <f t="shared" si="14"/>
        <v>255274200.00000003</v>
      </c>
      <c r="AW10" s="26">
        <v>60201.777777777781</v>
      </c>
      <c r="AX10" s="24">
        <f t="shared" si="15"/>
        <v>1.0872589729581772</v>
      </c>
      <c r="AY10" s="27" t="s">
        <v>287</v>
      </c>
      <c r="AZ10" s="27"/>
      <c r="BA10" s="27" t="s">
        <v>304</v>
      </c>
      <c r="BB10" s="28" t="s">
        <v>55</v>
      </c>
    </row>
    <row r="11" spans="1:54" s="12" customFormat="1" ht="60" customHeight="1" x14ac:dyDescent="0.2">
      <c r="A11" s="13" t="s">
        <v>271</v>
      </c>
      <c r="B11" s="13" t="s">
        <v>272</v>
      </c>
      <c r="C11" s="13" t="s">
        <v>273</v>
      </c>
      <c r="D11" s="13" t="s">
        <v>274</v>
      </c>
      <c r="E11" s="28">
        <v>10</v>
      </c>
      <c r="F11" s="15">
        <v>1</v>
      </c>
      <c r="G11" s="16" t="s">
        <v>275</v>
      </c>
      <c r="H11" s="15" t="s">
        <v>202</v>
      </c>
      <c r="I11" s="16" t="s">
        <v>94</v>
      </c>
      <c r="J11" s="15" t="s">
        <v>314</v>
      </c>
      <c r="K11" s="16" t="s">
        <v>315</v>
      </c>
      <c r="L11" s="16" t="s">
        <v>278</v>
      </c>
      <c r="M11" s="13" t="s">
        <v>300</v>
      </c>
      <c r="N11" s="13" t="s">
        <v>329</v>
      </c>
      <c r="O11" s="31" t="s">
        <v>330</v>
      </c>
      <c r="P11" s="15" t="s">
        <v>282</v>
      </c>
      <c r="Q11" s="13" t="s">
        <v>283</v>
      </c>
      <c r="R11" s="13" t="s">
        <v>284</v>
      </c>
      <c r="S11" s="32">
        <f t="shared" si="0"/>
        <v>49106.803846153845</v>
      </c>
      <c r="T11" s="19">
        <f t="shared" si="1"/>
        <v>49106.803846153845</v>
      </c>
      <c r="U11" s="20">
        <v>44575</v>
      </c>
      <c r="V11" s="20">
        <v>44669</v>
      </c>
      <c r="W11" s="20">
        <f t="shared" si="2"/>
        <v>44669</v>
      </c>
      <c r="X11" s="13" t="str">
        <f t="shared" si="3"/>
        <v>A tiempo</v>
      </c>
      <c r="Y11" s="20">
        <v>44697</v>
      </c>
      <c r="Z11" s="20">
        <f t="shared" si="4"/>
        <v>44697</v>
      </c>
      <c r="AA11" s="13" t="str">
        <f t="shared" si="5"/>
        <v>A tiempo</v>
      </c>
      <c r="AB11" s="21">
        <f t="shared" si="6"/>
        <v>28</v>
      </c>
      <c r="AC11" s="21">
        <v>20</v>
      </c>
      <c r="AD11" s="13" t="str">
        <f t="shared" si="7"/>
        <v>No cumple</v>
      </c>
      <c r="AE11" s="20">
        <v>44712</v>
      </c>
      <c r="AF11" s="20">
        <f t="shared" si="8"/>
        <v>44712</v>
      </c>
      <c r="AG11" s="21">
        <f t="shared" si="9"/>
        <v>15</v>
      </c>
      <c r="AH11" s="20">
        <v>45291</v>
      </c>
      <c r="AI11" s="20">
        <f t="shared" si="10"/>
        <v>45291</v>
      </c>
      <c r="AJ11" s="21">
        <f t="shared" si="11"/>
        <v>0</v>
      </c>
      <c r="AK11" s="22" t="s">
        <v>303</v>
      </c>
      <c r="AL11" s="205" t="s">
        <v>331</v>
      </c>
      <c r="AM11" s="205"/>
      <c r="AN11" s="281"/>
      <c r="AO11" s="223"/>
      <c r="AP11" s="23">
        <v>0</v>
      </c>
      <c r="AQ11" s="24">
        <f t="shared" si="16"/>
        <v>0</v>
      </c>
      <c r="AR11" s="25">
        <v>93422700</v>
      </c>
      <c r="AS11" s="24">
        <f t="shared" si="12"/>
        <v>0.48780487804878048</v>
      </c>
      <c r="AT11" s="25">
        <v>98093835</v>
      </c>
      <c r="AU11" s="24">
        <f t="shared" si="13"/>
        <v>0.51219512195121952</v>
      </c>
      <c r="AV11" s="25">
        <f t="shared" si="14"/>
        <v>191516535</v>
      </c>
      <c r="AW11" s="26">
        <v>30100.888888888891</v>
      </c>
      <c r="AX11" s="24">
        <f t="shared" si="15"/>
        <v>1.6314070998840366</v>
      </c>
      <c r="AY11" s="27" t="s">
        <v>287</v>
      </c>
      <c r="AZ11" s="27"/>
      <c r="BA11" s="27" t="s">
        <v>304</v>
      </c>
      <c r="BB11" s="28" t="s">
        <v>55</v>
      </c>
    </row>
    <row r="12" spans="1:54" s="12" customFormat="1" ht="60" customHeight="1" x14ac:dyDescent="0.2">
      <c r="A12" s="13" t="s">
        <v>271</v>
      </c>
      <c r="B12" s="13" t="s">
        <v>272</v>
      </c>
      <c r="C12" s="13" t="s">
        <v>273</v>
      </c>
      <c r="D12" s="13" t="s">
        <v>274</v>
      </c>
      <c r="E12" s="28">
        <v>11</v>
      </c>
      <c r="F12" s="15">
        <v>1</v>
      </c>
      <c r="G12" s="16" t="s">
        <v>275</v>
      </c>
      <c r="H12" s="15" t="s">
        <v>202</v>
      </c>
      <c r="I12" s="16" t="s">
        <v>94</v>
      </c>
      <c r="J12" s="15" t="s">
        <v>314</v>
      </c>
      <c r="K12" s="16" t="s">
        <v>315</v>
      </c>
      <c r="L12" s="16" t="s">
        <v>278</v>
      </c>
      <c r="M12" s="13" t="s">
        <v>300</v>
      </c>
      <c r="N12" s="13" t="s">
        <v>332</v>
      </c>
      <c r="O12" s="31" t="s">
        <v>333</v>
      </c>
      <c r="P12" s="15" t="s">
        <v>282</v>
      </c>
      <c r="Q12" s="13" t="s">
        <v>283</v>
      </c>
      <c r="R12" s="13" t="s">
        <v>284</v>
      </c>
      <c r="S12" s="32">
        <f t="shared" si="0"/>
        <v>49106.803846153845</v>
      </c>
      <c r="T12" s="19">
        <f t="shared" si="1"/>
        <v>49106.803846153845</v>
      </c>
      <c r="U12" s="20">
        <v>44575</v>
      </c>
      <c r="V12" s="20">
        <v>44669</v>
      </c>
      <c r="W12" s="20">
        <f t="shared" si="2"/>
        <v>44669</v>
      </c>
      <c r="X12" s="13" t="str">
        <f t="shared" si="3"/>
        <v>A tiempo</v>
      </c>
      <c r="Y12" s="20">
        <v>44697</v>
      </c>
      <c r="Z12" s="20">
        <f t="shared" si="4"/>
        <v>44697</v>
      </c>
      <c r="AA12" s="13" t="str">
        <f t="shared" si="5"/>
        <v>A tiempo</v>
      </c>
      <c r="AB12" s="21">
        <f t="shared" si="6"/>
        <v>28</v>
      </c>
      <c r="AC12" s="21">
        <v>20</v>
      </c>
      <c r="AD12" s="13" t="str">
        <f t="shared" si="7"/>
        <v>No cumple</v>
      </c>
      <c r="AE12" s="20">
        <v>44712</v>
      </c>
      <c r="AF12" s="20">
        <f t="shared" si="8"/>
        <v>44712</v>
      </c>
      <c r="AG12" s="21">
        <f t="shared" si="9"/>
        <v>15</v>
      </c>
      <c r="AH12" s="20">
        <v>45291</v>
      </c>
      <c r="AI12" s="20">
        <f t="shared" si="10"/>
        <v>45291</v>
      </c>
      <c r="AJ12" s="21">
        <f t="shared" si="11"/>
        <v>0</v>
      </c>
      <c r="AK12" s="22" t="s">
        <v>303</v>
      </c>
      <c r="AL12" s="205" t="s">
        <v>331</v>
      </c>
      <c r="AM12" s="205"/>
      <c r="AN12" s="281"/>
      <c r="AO12" s="223"/>
      <c r="AP12" s="23">
        <v>0</v>
      </c>
      <c r="AQ12" s="24">
        <f t="shared" si="16"/>
        <v>0</v>
      </c>
      <c r="AR12" s="25">
        <v>93422700</v>
      </c>
      <c r="AS12" s="24">
        <f t="shared" si="12"/>
        <v>0.48780487804878048</v>
      </c>
      <c r="AT12" s="25">
        <v>98093835</v>
      </c>
      <c r="AU12" s="24">
        <f t="shared" si="13"/>
        <v>0.51219512195121952</v>
      </c>
      <c r="AV12" s="25">
        <f t="shared" si="14"/>
        <v>191516535</v>
      </c>
      <c r="AW12" s="26">
        <v>30100.888888888891</v>
      </c>
      <c r="AX12" s="24">
        <f t="shared" si="15"/>
        <v>1.6314070998840366</v>
      </c>
      <c r="AY12" s="27" t="s">
        <v>287</v>
      </c>
      <c r="AZ12" s="27"/>
      <c r="BA12" s="27" t="s">
        <v>320</v>
      </c>
      <c r="BB12" s="28" t="s">
        <v>55</v>
      </c>
    </row>
    <row r="13" spans="1:54" s="12" customFormat="1" ht="60" customHeight="1" x14ac:dyDescent="0.2">
      <c r="A13" s="13" t="s">
        <v>271</v>
      </c>
      <c r="B13" s="13" t="s">
        <v>272</v>
      </c>
      <c r="C13" s="13" t="s">
        <v>273</v>
      </c>
      <c r="D13" s="13" t="s">
        <v>274</v>
      </c>
      <c r="E13" s="28">
        <v>12</v>
      </c>
      <c r="F13" s="15">
        <v>1</v>
      </c>
      <c r="G13" s="16" t="s">
        <v>275</v>
      </c>
      <c r="H13" s="15" t="s">
        <v>202</v>
      </c>
      <c r="I13" s="16" t="s">
        <v>94</v>
      </c>
      <c r="J13" s="15" t="s">
        <v>314</v>
      </c>
      <c r="K13" s="16" t="s">
        <v>315</v>
      </c>
      <c r="L13" s="16" t="s">
        <v>278</v>
      </c>
      <c r="M13" s="13" t="s">
        <v>300</v>
      </c>
      <c r="N13" s="13" t="s">
        <v>334</v>
      </c>
      <c r="O13" s="18" t="s">
        <v>335</v>
      </c>
      <c r="P13" s="15" t="s">
        <v>282</v>
      </c>
      <c r="Q13" s="13" t="s">
        <v>283</v>
      </c>
      <c r="R13" s="13" t="s">
        <v>284</v>
      </c>
      <c r="S13" s="19">
        <f t="shared" si="0"/>
        <v>65454.923076923085</v>
      </c>
      <c r="T13" s="19">
        <f t="shared" si="1"/>
        <v>65454.923076923085</v>
      </c>
      <c r="U13" s="20">
        <v>44575</v>
      </c>
      <c r="V13" s="20">
        <v>44669</v>
      </c>
      <c r="W13" s="20">
        <f t="shared" si="2"/>
        <v>44669</v>
      </c>
      <c r="X13" s="13" t="str">
        <f t="shared" si="3"/>
        <v>A tiempo</v>
      </c>
      <c r="Y13" s="20">
        <v>44697</v>
      </c>
      <c r="Z13" s="20">
        <f t="shared" si="4"/>
        <v>44697</v>
      </c>
      <c r="AA13" s="13" t="str">
        <f t="shared" si="5"/>
        <v>A tiempo</v>
      </c>
      <c r="AB13" s="21">
        <f t="shared" si="6"/>
        <v>28</v>
      </c>
      <c r="AC13" s="21">
        <v>20</v>
      </c>
      <c r="AD13" s="13" t="str">
        <f t="shared" si="7"/>
        <v>No cumple</v>
      </c>
      <c r="AE13" s="20">
        <v>44712</v>
      </c>
      <c r="AF13" s="20">
        <f t="shared" si="8"/>
        <v>44712</v>
      </c>
      <c r="AG13" s="21">
        <f t="shared" si="9"/>
        <v>15</v>
      </c>
      <c r="AH13" s="20">
        <v>45291</v>
      </c>
      <c r="AI13" s="20">
        <f t="shared" si="10"/>
        <v>45291</v>
      </c>
      <c r="AJ13" s="21">
        <f t="shared" si="11"/>
        <v>0</v>
      </c>
      <c r="AK13" s="22" t="s">
        <v>303</v>
      </c>
      <c r="AL13" s="205"/>
      <c r="AM13" s="205"/>
      <c r="AN13" s="281"/>
      <c r="AO13" s="223"/>
      <c r="AP13" s="23">
        <v>0</v>
      </c>
      <c r="AQ13" s="24">
        <f t="shared" si="16"/>
        <v>0</v>
      </c>
      <c r="AR13" s="25">
        <v>124524000.00000001</v>
      </c>
      <c r="AS13" s="24">
        <f t="shared" si="12"/>
        <v>0.48780487804878048</v>
      </c>
      <c r="AT13" s="25">
        <v>130750200.00000001</v>
      </c>
      <c r="AU13" s="24">
        <f t="shared" si="13"/>
        <v>0.51219512195121952</v>
      </c>
      <c r="AV13" s="25">
        <f t="shared" si="14"/>
        <v>255274200.00000003</v>
      </c>
      <c r="AW13" s="26">
        <v>75252.222222222219</v>
      </c>
      <c r="AX13" s="24">
        <f t="shared" si="15"/>
        <v>0.86980717836654187</v>
      </c>
      <c r="AY13" s="27" t="s">
        <v>287</v>
      </c>
      <c r="AZ13" s="27"/>
      <c r="BA13" s="27" t="s">
        <v>320</v>
      </c>
      <c r="BB13" s="28" t="s">
        <v>55</v>
      </c>
    </row>
    <row r="14" spans="1:54" s="12" customFormat="1" ht="60" customHeight="1" x14ac:dyDescent="0.2">
      <c r="A14" s="13" t="s">
        <v>271</v>
      </c>
      <c r="B14" s="13" t="s">
        <v>272</v>
      </c>
      <c r="C14" s="13" t="s">
        <v>273</v>
      </c>
      <c r="D14" s="13" t="s">
        <v>274</v>
      </c>
      <c r="E14" s="28">
        <v>13</v>
      </c>
      <c r="F14" s="15">
        <v>1</v>
      </c>
      <c r="G14" s="16" t="s">
        <v>275</v>
      </c>
      <c r="H14" s="15" t="s">
        <v>202</v>
      </c>
      <c r="I14" s="16" t="s">
        <v>94</v>
      </c>
      <c r="J14" s="15" t="s">
        <v>314</v>
      </c>
      <c r="K14" s="16" t="s">
        <v>315</v>
      </c>
      <c r="L14" s="16" t="s">
        <v>278</v>
      </c>
      <c r="M14" s="13" t="s">
        <v>300</v>
      </c>
      <c r="N14" s="13" t="s">
        <v>336</v>
      </c>
      <c r="O14" s="18" t="s">
        <v>337</v>
      </c>
      <c r="P14" s="15" t="s">
        <v>282</v>
      </c>
      <c r="Q14" s="13" t="s">
        <v>283</v>
      </c>
      <c r="R14" s="13" t="s">
        <v>284</v>
      </c>
      <c r="S14" s="19">
        <f t="shared" si="0"/>
        <v>65454.923076923085</v>
      </c>
      <c r="T14" s="19">
        <f t="shared" si="1"/>
        <v>65454.923076923085</v>
      </c>
      <c r="U14" s="20">
        <v>44575</v>
      </c>
      <c r="V14" s="20">
        <v>44669</v>
      </c>
      <c r="W14" s="20">
        <f t="shared" si="2"/>
        <v>44669</v>
      </c>
      <c r="X14" s="13" t="str">
        <f t="shared" si="3"/>
        <v>A tiempo</v>
      </c>
      <c r="Y14" s="20">
        <v>44697</v>
      </c>
      <c r="Z14" s="20">
        <f t="shared" si="4"/>
        <v>44697</v>
      </c>
      <c r="AA14" s="13" t="str">
        <f t="shared" si="5"/>
        <v>A tiempo</v>
      </c>
      <c r="AB14" s="21">
        <f t="shared" si="6"/>
        <v>28</v>
      </c>
      <c r="AC14" s="21">
        <v>20</v>
      </c>
      <c r="AD14" s="13" t="str">
        <f t="shared" si="7"/>
        <v>No cumple</v>
      </c>
      <c r="AE14" s="20">
        <v>44712</v>
      </c>
      <c r="AF14" s="20">
        <f t="shared" si="8"/>
        <v>44712</v>
      </c>
      <c r="AG14" s="21">
        <f t="shared" si="9"/>
        <v>15</v>
      </c>
      <c r="AH14" s="20">
        <v>45291</v>
      </c>
      <c r="AI14" s="20">
        <f t="shared" si="10"/>
        <v>45291</v>
      </c>
      <c r="AJ14" s="21">
        <f t="shared" si="11"/>
        <v>0</v>
      </c>
      <c r="AK14" s="22" t="s">
        <v>303</v>
      </c>
      <c r="AL14" s="205"/>
      <c r="AM14" s="205"/>
      <c r="AN14" s="281"/>
      <c r="AO14" s="223"/>
      <c r="AP14" s="23">
        <v>0</v>
      </c>
      <c r="AQ14" s="24">
        <f t="shared" si="16"/>
        <v>0</v>
      </c>
      <c r="AR14" s="25">
        <v>124524000.00000001</v>
      </c>
      <c r="AS14" s="24">
        <f t="shared" si="12"/>
        <v>0.48780487804878048</v>
      </c>
      <c r="AT14" s="25">
        <v>130750200.00000001</v>
      </c>
      <c r="AU14" s="24">
        <f t="shared" si="13"/>
        <v>0.51219512195121952</v>
      </c>
      <c r="AV14" s="25">
        <f t="shared" si="14"/>
        <v>255274200.00000003</v>
      </c>
      <c r="AW14" s="26">
        <v>75252.222222222219</v>
      </c>
      <c r="AX14" s="24">
        <f t="shared" si="15"/>
        <v>0.86980717836654187</v>
      </c>
      <c r="AY14" s="27" t="s">
        <v>287</v>
      </c>
      <c r="AZ14" s="27"/>
      <c r="BA14" s="27" t="s">
        <v>320</v>
      </c>
      <c r="BB14" s="28" t="s">
        <v>55</v>
      </c>
    </row>
    <row r="15" spans="1:54" s="12" customFormat="1" ht="60" customHeight="1" x14ac:dyDescent="0.2">
      <c r="A15" s="13" t="s">
        <v>271</v>
      </c>
      <c r="B15" s="13" t="s">
        <v>272</v>
      </c>
      <c r="C15" s="13" t="s">
        <v>273</v>
      </c>
      <c r="D15" s="13" t="s">
        <v>274</v>
      </c>
      <c r="E15" s="29">
        <v>14</v>
      </c>
      <c r="F15" s="15">
        <v>1</v>
      </c>
      <c r="G15" s="16" t="s">
        <v>275</v>
      </c>
      <c r="H15" s="15" t="s">
        <v>202</v>
      </c>
      <c r="I15" s="16" t="s">
        <v>94</v>
      </c>
      <c r="J15" s="15" t="s">
        <v>314</v>
      </c>
      <c r="K15" s="16" t="s">
        <v>315</v>
      </c>
      <c r="L15" s="16" t="s">
        <v>278</v>
      </c>
      <c r="M15" s="13" t="s">
        <v>338</v>
      </c>
      <c r="N15" s="33" t="s">
        <v>339</v>
      </c>
      <c r="O15" s="18" t="s">
        <v>340</v>
      </c>
      <c r="P15" s="15" t="s">
        <v>309</v>
      </c>
      <c r="Q15" s="13" t="s">
        <v>283</v>
      </c>
      <c r="R15" s="13" t="s">
        <v>284</v>
      </c>
      <c r="S15" s="19">
        <f t="shared" si="0"/>
        <v>0</v>
      </c>
      <c r="T15" s="19">
        <f t="shared" si="1"/>
        <v>0</v>
      </c>
      <c r="U15" s="20">
        <v>44394</v>
      </c>
      <c r="V15" s="20">
        <v>44576</v>
      </c>
      <c r="W15" s="20">
        <f t="shared" si="2"/>
        <v>44576</v>
      </c>
      <c r="X15" s="13" t="str">
        <f t="shared" si="3"/>
        <v>A tiempo</v>
      </c>
      <c r="Y15" s="20">
        <v>44712</v>
      </c>
      <c r="Z15" s="20">
        <f t="shared" si="4"/>
        <v>44712</v>
      </c>
      <c r="AA15" s="13" t="str">
        <f t="shared" si="5"/>
        <v>A tiempo</v>
      </c>
      <c r="AB15" s="21">
        <f t="shared" si="6"/>
        <v>136</v>
      </c>
      <c r="AC15" s="21">
        <v>20</v>
      </c>
      <c r="AD15" s="13" t="str">
        <f t="shared" si="7"/>
        <v>No cumple</v>
      </c>
      <c r="AE15" s="20">
        <v>44727</v>
      </c>
      <c r="AF15" s="20">
        <f t="shared" si="8"/>
        <v>44727</v>
      </c>
      <c r="AG15" s="21">
        <f t="shared" si="9"/>
        <v>15</v>
      </c>
      <c r="AH15" s="20">
        <v>44926</v>
      </c>
      <c r="AI15" s="20">
        <f t="shared" si="10"/>
        <v>44926</v>
      </c>
      <c r="AJ15" s="21">
        <f t="shared" si="11"/>
        <v>0</v>
      </c>
      <c r="AK15" s="22" t="s">
        <v>341</v>
      </c>
      <c r="AL15" s="205" t="s">
        <v>342</v>
      </c>
      <c r="AM15" s="205" t="s">
        <v>343</v>
      </c>
      <c r="AN15" s="281"/>
      <c r="AO15" s="223"/>
      <c r="AP15" s="23">
        <v>0</v>
      </c>
      <c r="AQ15" s="24">
        <f t="shared" si="16"/>
        <v>0</v>
      </c>
      <c r="AR15" s="25">
        <v>0</v>
      </c>
      <c r="AS15" s="24">
        <f t="shared" si="12"/>
        <v>0</v>
      </c>
      <c r="AT15" s="25">
        <v>0</v>
      </c>
      <c r="AU15" s="24">
        <f t="shared" si="13"/>
        <v>0</v>
      </c>
      <c r="AV15" s="25">
        <f t="shared" si="14"/>
        <v>0</v>
      </c>
      <c r="AW15" s="26" t="s">
        <v>344</v>
      </c>
      <c r="AX15" s="24" t="str">
        <f t="shared" si="15"/>
        <v/>
      </c>
      <c r="AY15" s="27" t="s">
        <v>287</v>
      </c>
      <c r="AZ15" s="27"/>
      <c r="BA15" s="27" t="s">
        <v>288</v>
      </c>
      <c r="BB15" s="29" t="s">
        <v>313</v>
      </c>
    </row>
    <row r="16" spans="1:54" s="12" customFormat="1" ht="60" customHeight="1" x14ac:dyDescent="0.2">
      <c r="A16" s="13" t="s">
        <v>271</v>
      </c>
      <c r="B16" s="13" t="s">
        <v>272</v>
      </c>
      <c r="C16" s="13" t="s">
        <v>273</v>
      </c>
      <c r="D16" s="13" t="s">
        <v>274</v>
      </c>
      <c r="E16" s="29">
        <v>15</v>
      </c>
      <c r="F16" s="15">
        <v>1</v>
      </c>
      <c r="G16" s="16" t="s">
        <v>275</v>
      </c>
      <c r="H16" s="15" t="s">
        <v>202</v>
      </c>
      <c r="I16" s="16" t="s">
        <v>94</v>
      </c>
      <c r="J16" s="15" t="s">
        <v>305</v>
      </c>
      <c r="K16" s="16" t="s">
        <v>306</v>
      </c>
      <c r="L16" s="16" t="s">
        <v>278</v>
      </c>
      <c r="M16" s="13" t="s">
        <v>316</v>
      </c>
      <c r="N16" s="17" t="s">
        <v>345</v>
      </c>
      <c r="O16" s="18" t="s">
        <v>346</v>
      </c>
      <c r="P16" s="15" t="s">
        <v>309</v>
      </c>
      <c r="Q16" s="13" t="s">
        <v>283</v>
      </c>
      <c r="R16" s="13" t="s">
        <v>284</v>
      </c>
      <c r="S16" s="19">
        <f t="shared" si="0"/>
        <v>0</v>
      </c>
      <c r="T16" s="19">
        <f t="shared" si="1"/>
        <v>0</v>
      </c>
      <c r="U16" s="20">
        <v>44543</v>
      </c>
      <c r="V16" s="20">
        <v>44774</v>
      </c>
      <c r="W16" s="20">
        <f t="shared" si="2"/>
        <v>44774</v>
      </c>
      <c r="X16" s="13" t="str">
        <f t="shared" si="3"/>
        <v>A tiempo</v>
      </c>
      <c r="Y16" s="20">
        <v>44851</v>
      </c>
      <c r="Z16" s="20">
        <f t="shared" si="4"/>
        <v>44851</v>
      </c>
      <c r="AA16" s="13" t="str">
        <f t="shared" si="5"/>
        <v>A tiempo</v>
      </c>
      <c r="AB16" s="21">
        <f t="shared" si="6"/>
        <v>77</v>
      </c>
      <c r="AC16" s="21">
        <v>60</v>
      </c>
      <c r="AD16" s="13" t="str">
        <f t="shared" si="7"/>
        <v>No cumple</v>
      </c>
      <c r="AE16" s="20">
        <v>44866</v>
      </c>
      <c r="AF16" s="20">
        <f t="shared" si="8"/>
        <v>44866</v>
      </c>
      <c r="AG16" s="21">
        <f t="shared" si="9"/>
        <v>15</v>
      </c>
      <c r="AH16" s="20">
        <v>45170</v>
      </c>
      <c r="AI16" s="20">
        <f t="shared" si="10"/>
        <v>45170</v>
      </c>
      <c r="AJ16" s="21">
        <f t="shared" si="11"/>
        <v>0</v>
      </c>
      <c r="AK16" s="22" t="s">
        <v>347</v>
      </c>
      <c r="AL16" s="205" t="s">
        <v>311</v>
      </c>
      <c r="AM16" s="205"/>
      <c r="AN16" s="281"/>
      <c r="AO16" s="223"/>
      <c r="AP16" s="23">
        <v>0</v>
      </c>
      <c r="AQ16" s="24">
        <f t="shared" si="16"/>
        <v>0</v>
      </c>
      <c r="AR16" s="25">
        <v>0</v>
      </c>
      <c r="AS16" s="24">
        <f t="shared" si="12"/>
        <v>0</v>
      </c>
      <c r="AT16" s="25">
        <v>0</v>
      </c>
      <c r="AU16" s="24">
        <f t="shared" si="13"/>
        <v>0</v>
      </c>
      <c r="AV16" s="25">
        <f t="shared" si="14"/>
        <v>0</v>
      </c>
      <c r="AW16" s="26" t="s">
        <v>348</v>
      </c>
      <c r="AX16" s="24" t="str">
        <f t="shared" si="15"/>
        <v/>
      </c>
      <c r="AY16" s="27" t="s">
        <v>287</v>
      </c>
      <c r="AZ16" s="27"/>
      <c r="BA16" s="27" t="s">
        <v>288</v>
      </c>
      <c r="BB16" s="29" t="s">
        <v>313</v>
      </c>
    </row>
    <row r="17" spans="1:54" s="12" customFormat="1" ht="60" customHeight="1" x14ac:dyDescent="0.2">
      <c r="A17" s="13" t="s">
        <v>271</v>
      </c>
      <c r="B17" s="13" t="s">
        <v>272</v>
      </c>
      <c r="C17" s="13" t="s">
        <v>273</v>
      </c>
      <c r="D17" s="13" t="s">
        <v>274</v>
      </c>
      <c r="E17" s="29">
        <v>16</v>
      </c>
      <c r="F17" s="15">
        <v>1</v>
      </c>
      <c r="G17" s="16" t="s">
        <v>275</v>
      </c>
      <c r="H17" s="15" t="s">
        <v>202</v>
      </c>
      <c r="I17" s="16" t="s">
        <v>94</v>
      </c>
      <c r="J17" s="15" t="s">
        <v>349</v>
      </c>
      <c r="K17" s="16" t="s">
        <v>350</v>
      </c>
      <c r="L17" s="16" t="s">
        <v>278</v>
      </c>
      <c r="M17" s="13" t="s">
        <v>279</v>
      </c>
      <c r="N17" s="17" t="s">
        <v>351</v>
      </c>
      <c r="O17" s="18" t="s">
        <v>352</v>
      </c>
      <c r="P17" s="15" t="s">
        <v>309</v>
      </c>
      <c r="Q17" s="13" t="s">
        <v>283</v>
      </c>
      <c r="R17" s="13" t="s">
        <v>284</v>
      </c>
      <c r="S17" s="34">
        <f t="shared" si="0"/>
        <v>0</v>
      </c>
      <c r="T17" s="34">
        <f t="shared" si="1"/>
        <v>0</v>
      </c>
      <c r="U17" s="20">
        <v>44543</v>
      </c>
      <c r="V17" s="20">
        <v>44593</v>
      </c>
      <c r="W17" s="20">
        <f t="shared" si="2"/>
        <v>44593</v>
      </c>
      <c r="X17" s="13" t="str">
        <f t="shared" si="3"/>
        <v>A tiempo</v>
      </c>
      <c r="Y17" s="20">
        <v>44759</v>
      </c>
      <c r="Z17" s="20">
        <f t="shared" si="4"/>
        <v>44759</v>
      </c>
      <c r="AA17" s="13" t="str">
        <f t="shared" si="5"/>
        <v>A tiempo</v>
      </c>
      <c r="AB17" s="21">
        <f t="shared" si="6"/>
        <v>166</v>
      </c>
      <c r="AC17" s="21">
        <v>60</v>
      </c>
      <c r="AD17" s="13" t="str">
        <f t="shared" si="7"/>
        <v>No cumple</v>
      </c>
      <c r="AE17" s="20">
        <v>44774</v>
      </c>
      <c r="AF17" s="20">
        <f t="shared" si="8"/>
        <v>44774</v>
      </c>
      <c r="AG17" s="21">
        <f t="shared" si="9"/>
        <v>15</v>
      </c>
      <c r="AH17" s="20">
        <v>45291</v>
      </c>
      <c r="AI17" s="20">
        <f t="shared" si="10"/>
        <v>45291</v>
      </c>
      <c r="AJ17" s="21">
        <f t="shared" si="11"/>
        <v>0</v>
      </c>
      <c r="AK17" s="22" t="s">
        <v>303</v>
      </c>
      <c r="AL17" s="205" t="s">
        <v>353</v>
      </c>
      <c r="AM17" s="205" t="s">
        <v>354</v>
      </c>
      <c r="AN17" s="281"/>
      <c r="AO17" s="223"/>
      <c r="AP17" s="23">
        <v>0</v>
      </c>
      <c r="AQ17" s="24">
        <f t="shared" si="16"/>
        <v>0</v>
      </c>
      <c r="AR17" s="25">
        <v>0</v>
      </c>
      <c r="AS17" s="24">
        <f t="shared" si="12"/>
        <v>0</v>
      </c>
      <c r="AT17" s="25">
        <v>0</v>
      </c>
      <c r="AU17" s="24">
        <f t="shared" si="13"/>
        <v>0</v>
      </c>
      <c r="AV17" s="25">
        <f t="shared" si="14"/>
        <v>0</v>
      </c>
      <c r="AW17" s="26" t="s">
        <v>355</v>
      </c>
      <c r="AX17" s="24" t="str">
        <f t="shared" si="15"/>
        <v/>
      </c>
      <c r="AY17" s="27" t="s">
        <v>287</v>
      </c>
      <c r="AZ17" s="27"/>
      <c r="BA17" s="27" t="s">
        <v>288</v>
      </c>
      <c r="BB17" s="29" t="s">
        <v>313</v>
      </c>
    </row>
    <row r="18" spans="1:54" s="12" customFormat="1" ht="60" customHeight="1" x14ac:dyDescent="0.2">
      <c r="A18" s="13" t="s">
        <v>271</v>
      </c>
      <c r="B18" s="13" t="s">
        <v>272</v>
      </c>
      <c r="C18" s="13" t="s">
        <v>273</v>
      </c>
      <c r="D18" s="13" t="s">
        <v>274</v>
      </c>
      <c r="E18" s="35">
        <v>17</v>
      </c>
      <c r="F18" s="15">
        <v>1</v>
      </c>
      <c r="G18" s="16" t="s">
        <v>275</v>
      </c>
      <c r="H18" s="15" t="s">
        <v>202</v>
      </c>
      <c r="I18" s="16" t="s">
        <v>94</v>
      </c>
      <c r="J18" s="15" t="s">
        <v>356</v>
      </c>
      <c r="K18" s="16" t="s">
        <v>350</v>
      </c>
      <c r="L18" s="16" t="s">
        <v>278</v>
      </c>
      <c r="M18" s="13" t="s">
        <v>279</v>
      </c>
      <c r="N18" s="33" t="s">
        <v>357</v>
      </c>
      <c r="O18" s="36" t="s">
        <v>358</v>
      </c>
      <c r="P18" s="15" t="s">
        <v>282</v>
      </c>
      <c r="Q18" s="13" t="s">
        <v>283</v>
      </c>
      <c r="R18" s="13" t="s">
        <v>284</v>
      </c>
      <c r="S18" s="19">
        <f t="shared" si="0"/>
        <v>271794.87179487181</v>
      </c>
      <c r="T18" s="19">
        <f t="shared" si="1"/>
        <v>271794.87179487181</v>
      </c>
      <c r="U18" s="20">
        <v>44528</v>
      </c>
      <c r="V18" s="20">
        <v>44616</v>
      </c>
      <c r="W18" s="20">
        <f t="shared" si="2"/>
        <v>44616</v>
      </c>
      <c r="X18" s="13" t="str">
        <f t="shared" si="3"/>
        <v>A tiempo</v>
      </c>
      <c r="Y18" s="20">
        <v>44693</v>
      </c>
      <c r="Z18" s="20">
        <f t="shared" si="4"/>
        <v>44693</v>
      </c>
      <c r="AA18" s="13" t="str">
        <f t="shared" si="5"/>
        <v>A tiempo</v>
      </c>
      <c r="AB18" s="21">
        <f t="shared" si="6"/>
        <v>77</v>
      </c>
      <c r="AC18" s="21">
        <v>145</v>
      </c>
      <c r="AD18" s="13" t="str">
        <f t="shared" si="7"/>
        <v>Cumple</v>
      </c>
      <c r="AE18" s="20">
        <v>44713</v>
      </c>
      <c r="AF18" s="20">
        <f t="shared" si="8"/>
        <v>44713</v>
      </c>
      <c r="AG18" s="21">
        <f t="shared" si="9"/>
        <v>20</v>
      </c>
      <c r="AH18" s="20">
        <v>44926</v>
      </c>
      <c r="AI18" s="20">
        <f t="shared" si="10"/>
        <v>44926</v>
      </c>
      <c r="AJ18" s="21">
        <f t="shared" si="11"/>
        <v>0</v>
      </c>
      <c r="AK18" s="22" t="s">
        <v>303</v>
      </c>
      <c r="AL18" s="205" t="s">
        <v>359</v>
      </c>
      <c r="AM18" s="205"/>
      <c r="AN18" s="281"/>
      <c r="AO18" s="223"/>
      <c r="AP18" s="23">
        <v>0</v>
      </c>
      <c r="AQ18" s="24">
        <f t="shared" si="16"/>
        <v>0</v>
      </c>
      <c r="AR18" s="25">
        <v>1060000000</v>
      </c>
      <c r="AS18" s="24">
        <f t="shared" si="12"/>
        <v>1</v>
      </c>
      <c r="AT18" s="25">
        <v>0</v>
      </c>
      <c r="AU18" s="24">
        <f t="shared" si="13"/>
        <v>0</v>
      </c>
      <c r="AV18" s="25">
        <f t="shared" si="14"/>
        <v>1060000000</v>
      </c>
      <c r="AW18" s="26">
        <v>297196.26168224303</v>
      </c>
      <c r="AX18" s="24">
        <f t="shared" si="15"/>
        <v>0.9145299145299145</v>
      </c>
      <c r="AY18" s="27" t="s">
        <v>360</v>
      </c>
      <c r="AZ18" s="27"/>
      <c r="BA18" s="27" t="s">
        <v>304</v>
      </c>
      <c r="BB18" s="28" t="s">
        <v>55</v>
      </c>
    </row>
    <row r="19" spans="1:54" s="12" customFormat="1" ht="60" customHeight="1" x14ac:dyDescent="0.2">
      <c r="A19" s="13" t="s">
        <v>271</v>
      </c>
      <c r="B19" s="13" t="s">
        <v>272</v>
      </c>
      <c r="C19" s="13" t="s">
        <v>273</v>
      </c>
      <c r="D19" s="13" t="s">
        <v>274</v>
      </c>
      <c r="E19" s="14">
        <v>18</v>
      </c>
      <c r="F19" s="15">
        <v>1</v>
      </c>
      <c r="G19" s="16" t="s">
        <v>275</v>
      </c>
      <c r="H19" s="15" t="s">
        <v>202</v>
      </c>
      <c r="I19" s="16" t="s">
        <v>94</v>
      </c>
      <c r="J19" s="15" t="s">
        <v>361</v>
      </c>
      <c r="K19" s="16" t="s">
        <v>362</v>
      </c>
      <c r="L19" s="16" t="s">
        <v>278</v>
      </c>
      <c r="M19" s="13" t="s">
        <v>279</v>
      </c>
      <c r="N19" s="13" t="s">
        <v>363</v>
      </c>
      <c r="O19" s="18" t="s">
        <v>364</v>
      </c>
      <c r="P19" s="15" t="s">
        <v>282</v>
      </c>
      <c r="Q19" s="13" t="s">
        <v>283</v>
      </c>
      <c r="R19" s="13" t="s">
        <v>284</v>
      </c>
      <c r="S19" s="19">
        <f t="shared" si="0"/>
        <v>0</v>
      </c>
      <c r="T19" s="19">
        <f t="shared" si="1"/>
        <v>0</v>
      </c>
      <c r="U19" s="20">
        <v>45121</v>
      </c>
      <c r="V19" s="20">
        <v>45209</v>
      </c>
      <c r="W19" s="20">
        <f t="shared" si="2"/>
        <v>45209</v>
      </c>
      <c r="X19" s="13" t="str">
        <f t="shared" si="3"/>
        <v>A tiempo</v>
      </c>
      <c r="Y19" s="20">
        <v>45286</v>
      </c>
      <c r="Z19" s="20">
        <f t="shared" si="4"/>
        <v>45286</v>
      </c>
      <c r="AA19" s="13" t="str">
        <f t="shared" si="5"/>
        <v>A tiempo</v>
      </c>
      <c r="AB19" s="21">
        <f t="shared" si="6"/>
        <v>77</v>
      </c>
      <c r="AC19" s="21">
        <v>125</v>
      </c>
      <c r="AD19" s="13" t="str">
        <f t="shared" si="7"/>
        <v>Cumple</v>
      </c>
      <c r="AE19" s="20">
        <v>45306</v>
      </c>
      <c r="AF19" s="20">
        <f t="shared" si="8"/>
        <v>45306</v>
      </c>
      <c r="AG19" s="21">
        <f t="shared" si="9"/>
        <v>20</v>
      </c>
      <c r="AH19" s="20">
        <v>45657</v>
      </c>
      <c r="AI19" s="20">
        <f t="shared" si="10"/>
        <v>45657</v>
      </c>
      <c r="AJ19" s="21">
        <f t="shared" si="11"/>
        <v>0</v>
      </c>
      <c r="AK19" s="22" t="s">
        <v>285</v>
      </c>
      <c r="AL19" s="205" t="s">
        <v>319</v>
      </c>
      <c r="AM19" s="205" t="s">
        <v>365</v>
      </c>
      <c r="AN19" s="281"/>
      <c r="AO19" s="223"/>
      <c r="AP19" s="23">
        <v>0</v>
      </c>
      <c r="AQ19" s="24">
        <f t="shared" si="16"/>
        <v>0</v>
      </c>
      <c r="AR19" s="25">
        <v>0</v>
      </c>
      <c r="AS19" s="24">
        <f t="shared" si="12"/>
        <v>0</v>
      </c>
      <c r="AT19" s="25">
        <v>0</v>
      </c>
      <c r="AU19" s="24">
        <f t="shared" si="13"/>
        <v>0</v>
      </c>
      <c r="AV19" s="25">
        <f t="shared" si="14"/>
        <v>0</v>
      </c>
      <c r="AW19" s="26">
        <v>2496000</v>
      </c>
      <c r="AX19" s="24">
        <f t="shared" si="15"/>
        <v>0</v>
      </c>
      <c r="AY19" s="27" t="s">
        <v>287</v>
      </c>
      <c r="AZ19" s="27"/>
      <c r="BA19" s="27" t="s">
        <v>304</v>
      </c>
      <c r="BB19" s="14" t="s">
        <v>289</v>
      </c>
    </row>
    <row r="20" spans="1:54" s="12" customFormat="1" ht="60" customHeight="1" x14ac:dyDescent="0.2">
      <c r="A20" s="13" t="s">
        <v>271</v>
      </c>
      <c r="B20" s="13" t="s">
        <v>272</v>
      </c>
      <c r="C20" s="13" t="s">
        <v>273</v>
      </c>
      <c r="D20" s="13" t="s">
        <v>366</v>
      </c>
      <c r="E20" s="35">
        <v>19</v>
      </c>
      <c r="F20" s="15">
        <v>1</v>
      </c>
      <c r="G20" s="16" t="s">
        <v>275</v>
      </c>
      <c r="H20" s="15" t="s">
        <v>202</v>
      </c>
      <c r="I20" s="16" t="s">
        <v>94</v>
      </c>
      <c r="J20" s="15" t="s">
        <v>367</v>
      </c>
      <c r="K20" s="16" t="s">
        <v>368</v>
      </c>
      <c r="L20" s="16" t="s">
        <v>278</v>
      </c>
      <c r="M20" s="13" t="s">
        <v>316</v>
      </c>
      <c r="N20" s="13" t="s">
        <v>369</v>
      </c>
      <c r="O20" s="37" t="s">
        <v>370</v>
      </c>
      <c r="P20" s="15" t="s">
        <v>282</v>
      </c>
      <c r="Q20" s="13" t="s">
        <v>283</v>
      </c>
      <c r="R20" s="13" t="s">
        <v>284</v>
      </c>
      <c r="S20" s="19">
        <f t="shared" si="0"/>
        <v>161538.46153846153</v>
      </c>
      <c r="T20" s="19">
        <f t="shared" si="1"/>
        <v>161538.46153846153</v>
      </c>
      <c r="U20" s="20">
        <v>44526</v>
      </c>
      <c r="V20" s="20">
        <v>44691</v>
      </c>
      <c r="W20" s="20">
        <f t="shared" si="2"/>
        <v>44691</v>
      </c>
      <c r="X20" s="13" t="str">
        <f t="shared" si="3"/>
        <v>A tiempo</v>
      </c>
      <c r="Y20" s="20">
        <v>44768</v>
      </c>
      <c r="Z20" s="20">
        <f t="shared" si="4"/>
        <v>44768</v>
      </c>
      <c r="AA20" s="13" t="str">
        <f t="shared" si="5"/>
        <v>A tiempo</v>
      </c>
      <c r="AB20" s="21">
        <f t="shared" si="6"/>
        <v>77</v>
      </c>
      <c r="AC20" s="21">
        <v>60</v>
      </c>
      <c r="AD20" s="13" t="str">
        <f t="shared" si="7"/>
        <v>No cumple</v>
      </c>
      <c r="AE20" s="20">
        <v>44788</v>
      </c>
      <c r="AF20" s="20">
        <f t="shared" si="8"/>
        <v>44788</v>
      </c>
      <c r="AG20" s="21">
        <f t="shared" si="9"/>
        <v>20</v>
      </c>
      <c r="AH20" s="20">
        <v>44926</v>
      </c>
      <c r="AI20" s="20">
        <f t="shared" si="10"/>
        <v>44926</v>
      </c>
      <c r="AJ20" s="21">
        <f t="shared" si="11"/>
        <v>0</v>
      </c>
      <c r="AK20" s="22" t="s">
        <v>371</v>
      </c>
      <c r="AL20" s="205"/>
      <c r="AM20" s="205"/>
      <c r="AN20" s="281"/>
      <c r="AO20" s="223"/>
      <c r="AP20" s="23">
        <v>0</v>
      </c>
      <c r="AQ20" s="24">
        <f t="shared" si="16"/>
        <v>0</v>
      </c>
      <c r="AR20" s="25">
        <v>630000000</v>
      </c>
      <c r="AS20" s="24">
        <f t="shared" si="12"/>
        <v>1</v>
      </c>
      <c r="AT20" s="25">
        <v>0</v>
      </c>
      <c r="AU20" s="24">
        <f t="shared" si="13"/>
        <v>0</v>
      </c>
      <c r="AV20" s="25">
        <f t="shared" si="14"/>
        <v>630000000</v>
      </c>
      <c r="AW20" s="26">
        <v>175000</v>
      </c>
      <c r="AX20" s="24">
        <f t="shared" si="15"/>
        <v>0.92307692307692302</v>
      </c>
      <c r="AY20" s="27" t="s">
        <v>360</v>
      </c>
      <c r="AZ20" s="27"/>
      <c r="BA20" s="27" t="s">
        <v>320</v>
      </c>
      <c r="BB20" s="28" t="s">
        <v>55</v>
      </c>
    </row>
    <row r="21" spans="1:54" s="12" customFormat="1" ht="60" customHeight="1" x14ac:dyDescent="0.2">
      <c r="A21" s="13" t="s">
        <v>271</v>
      </c>
      <c r="B21" s="13" t="s">
        <v>272</v>
      </c>
      <c r="C21" s="13" t="s">
        <v>273</v>
      </c>
      <c r="D21" s="13" t="s">
        <v>274</v>
      </c>
      <c r="E21" s="38">
        <v>20</v>
      </c>
      <c r="F21" s="15">
        <v>1</v>
      </c>
      <c r="G21" s="16" t="s">
        <v>275</v>
      </c>
      <c r="H21" s="15" t="s">
        <v>202</v>
      </c>
      <c r="I21" s="16" t="s">
        <v>94</v>
      </c>
      <c r="J21" s="15" t="s">
        <v>367</v>
      </c>
      <c r="K21" s="16" t="s">
        <v>368</v>
      </c>
      <c r="L21" s="16" t="s">
        <v>278</v>
      </c>
      <c r="M21" s="13" t="s">
        <v>279</v>
      </c>
      <c r="N21" s="13" t="s">
        <v>372</v>
      </c>
      <c r="O21" s="37" t="s">
        <v>373</v>
      </c>
      <c r="P21" s="15" t="s">
        <v>282</v>
      </c>
      <c r="Q21" s="13" t="s">
        <v>283</v>
      </c>
      <c r="R21" s="13" t="s">
        <v>284</v>
      </c>
      <c r="S21" s="19">
        <f t="shared" si="0"/>
        <v>256410.25641025641</v>
      </c>
      <c r="T21" s="19">
        <f t="shared" si="1"/>
        <v>256410.25641025641</v>
      </c>
      <c r="U21" s="20">
        <v>44528</v>
      </c>
      <c r="V21" s="20">
        <v>44691</v>
      </c>
      <c r="W21" s="20">
        <f t="shared" si="2"/>
        <v>44691</v>
      </c>
      <c r="X21" s="13" t="str">
        <f t="shared" si="3"/>
        <v>A tiempo</v>
      </c>
      <c r="Y21" s="20">
        <v>44768</v>
      </c>
      <c r="Z21" s="20">
        <f t="shared" si="4"/>
        <v>44768</v>
      </c>
      <c r="AA21" s="13" t="str">
        <f t="shared" si="5"/>
        <v>A tiempo</v>
      </c>
      <c r="AB21" s="21">
        <f t="shared" si="6"/>
        <v>77</v>
      </c>
      <c r="AC21" s="21">
        <v>145</v>
      </c>
      <c r="AD21" s="13" t="str">
        <f t="shared" si="7"/>
        <v>Cumple</v>
      </c>
      <c r="AE21" s="20">
        <v>44788</v>
      </c>
      <c r="AF21" s="20">
        <f t="shared" si="8"/>
        <v>44788</v>
      </c>
      <c r="AG21" s="21">
        <f t="shared" si="9"/>
        <v>20</v>
      </c>
      <c r="AH21" s="20">
        <v>44926</v>
      </c>
      <c r="AI21" s="20">
        <f t="shared" si="10"/>
        <v>44926</v>
      </c>
      <c r="AJ21" s="21">
        <f t="shared" si="11"/>
        <v>0</v>
      </c>
      <c r="AK21" s="22" t="s">
        <v>303</v>
      </c>
      <c r="AL21" s="205"/>
      <c r="AM21" s="205" t="s">
        <v>374</v>
      </c>
      <c r="AN21" s="281"/>
      <c r="AO21" s="223"/>
      <c r="AP21" s="23">
        <v>0</v>
      </c>
      <c r="AQ21" s="24">
        <f t="shared" si="16"/>
        <v>0</v>
      </c>
      <c r="AR21" s="25">
        <v>1000000000</v>
      </c>
      <c r="AS21" s="24">
        <f t="shared" si="12"/>
        <v>1</v>
      </c>
      <c r="AT21" s="25">
        <v>0</v>
      </c>
      <c r="AU21" s="24">
        <f t="shared" si="13"/>
        <v>0</v>
      </c>
      <c r="AV21" s="25">
        <f t="shared" si="14"/>
        <v>1000000000</v>
      </c>
      <c r="AW21" s="26">
        <v>250000</v>
      </c>
      <c r="AX21" s="24">
        <f t="shared" si="15"/>
        <v>1.0256410256410255</v>
      </c>
      <c r="AY21" s="27" t="s">
        <v>360</v>
      </c>
      <c r="AZ21" s="27"/>
      <c r="BA21" s="27" t="s">
        <v>320</v>
      </c>
      <c r="BB21" s="39" t="s">
        <v>375</v>
      </c>
    </row>
    <row r="22" spans="1:54" s="12" customFormat="1" ht="60" customHeight="1" x14ac:dyDescent="0.2">
      <c r="A22" s="13" t="s">
        <v>271</v>
      </c>
      <c r="B22" s="13" t="s">
        <v>272</v>
      </c>
      <c r="C22" s="13" t="s">
        <v>273</v>
      </c>
      <c r="D22" s="13" t="s">
        <v>274</v>
      </c>
      <c r="E22" s="14">
        <v>21</v>
      </c>
      <c r="F22" s="15">
        <v>1</v>
      </c>
      <c r="G22" s="16" t="s">
        <v>275</v>
      </c>
      <c r="H22" s="15" t="s">
        <v>202</v>
      </c>
      <c r="I22" s="16" t="s">
        <v>94</v>
      </c>
      <c r="J22" s="15" t="s">
        <v>361</v>
      </c>
      <c r="K22" s="16" t="s">
        <v>362</v>
      </c>
      <c r="L22" s="16" t="s">
        <v>278</v>
      </c>
      <c r="M22" s="13" t="s">
        <v>338</v>
      </c>
      <c r="N22" s="13" t="s">
        <v>376</v>
      </c>
      <c r="O22" s="18" t="s">
        <v>377</v>
      </c>
      <c r="P22" s="15" t="s">
        <v>282</v>
      </c>
      <c r="Q22" s="13" t="s">
        <v>283</v>
      </c>
      <c r="R22" s="13" t="s">
        <v>284</v>
      </c>
      <c r="S22" s="19">
        <f t="shared" si="0"/>
        <v>0</v>
      </c>
      <c r="T22" s="19">
        <f t="shared" si="1"/>
        <v>0</v>
      </c>
      <c r="U22" s="20">
        <v>45169</v>
      </c>
      <c r="V22" s="20">
        <v>45229</v>
      </c>
      <c r="W22" s="20">
        <f t="shared" si="2"/>
        <v>45229</v>
      </c>
      <c r="X22" s="13" t="str">
        <f t="shared" si="3"/>
        <v>A tiempo</v>
      </c>
      <c r="Y22" s="20">
        <v>45291</v>
      </c>
      <c r="Z22" s="20">
        <f t="shared" si="4"/>
        <v>45291</v>
      </c>
      <c r="AA22" s="13" t="str">
        <f t="shared" si="5"/>
        <v>A tiempo</v>
      </c>
      <c r="AB22" s="21">
        <f t="shared" si="6"/>
        <v>62</v>
      </c>
      <c r="AC22" s="21">
        <v>125</v>
      </c>
      <c r="AD22" s="13" t="str">
        <f t="shared" si="7"/>
        <v>Cumple</v>
      </c>
      <c r="AE22" s="20">
        <v>45306</v>
      </c>
      <c r="AF22" s="20">
        <f t="shared" si="8"/>
        <v>45306</v>
      </c>
      <c r="AG22" s="21">
        <f t="shared" si="9"/>
        <v>15</v>
      </c>
      <c r="AH22" s="20">
        <v>45657</v>
      </c>
      <c r="AI22" s="20">
        <f t="shared" si="10"/>
        <v>45657</v>
      </c>
      <c r="AJ22" s="21">
        <f t="shared" si="11"/>
        <v>0</v>
      </c>
      <c r="AK22" s="22" t="s">
        <v>285</v>
      </c>
      <c r="AL22" s="205" t="s">
        <v>319</v>
      </c>
      <c r="AM22" s="205" t="s">
        <v>378</v>
      </c>
      <c r="AN22" s="281"/>
      <c r="AO22" s="223"/>
      <c r="AP22" s="23">
        <v>0</v>
      </c>
      <c r="AQ22" s="24">
        <f t="shared" si="16"/>
        <v>0</v>
      </c>
      <c r="AR22" s="25">
        <v>0</v>
      </c>
      <c r="AS22" s="24">
        <f t="shared" si="12"/>
        <v>0</v>
      </c>
      <c r="AT22" s="25">
        <v>0</v>
      </c>
      <c r="AU22" s="24">
        <f t="shared" si="13"/>
        <v>0</v>
      </c>
      <c r="AV22" s="25">
        <f t="shared" si="14"/>
        <v>0</v>
      </c>
      <c r="AW22" s="26">
        <v>400000</v>
      </c>
      <c r="AX22" s="24">
        <f t="shared" si="15"/>
        <v>0</v>
      </c>
      <c r="AY22" s="27" t="s">
        <v>287</v>
      </c>
      <c r="AZ22" s="27"/>
      <c r="BA22" s="27" t="s">
        <v>320</v>
      </c>
      <c r="BB22" s="14" t="s">
        <v>289</v>
      </c>
    </row>
    <row r="23" spans="1:54" s="12" customFormat="1" ht="60" customHeight="1" x14ac:dyDescent="0.2">
      <c r="A23" s="13" t="s">
        <v>271</v>
      </c>
      <c r="B23" s="13" t="s">
        <v>272</v>
      </c>
      <c r="C23" s="13" t="s">
        <v>273</v>
      </c>
      <c r="D23" s="13" t="s">
        <v>274</v>
      </c>
      <c r="E23" s="40">
        <v>22</v>
      </c>
      <c r="F23" s="15">
        <v>1</v>
      </c>
      <c r="G23" s="16" t="s">
        <v>275</v>
      </c>
      <c r="H23" s="15" t="s">
        <v>202</v>
      </c>
      <c r="I23" s="16" t="s">
        <v>94</v>
      </c>
      <c r="J23" s="15" t="s">
        <v>367</v>
      </c>
      <c r="K23" s="16" t="s">
        <v>368</v>
      </c>
      <c r="L23" s="16" t="s">
        <v>278</v>
      </c>
      <c r="M23" s="30" t="s">
        <v>316</v>
      </c>
      <c r="N23" s="33" t="s">
        <v>379</v>
      </c>
      <c r="O23" s="36" t="s">
        <v>380</v>
      </c>
      <c r="P23" s="15" t="s">
        <v>282</v>
      </c>
      <c r="Q23" s="13" t="s">
        <v>283</v>
      </c>
      <c r="R23" s="13" t="s">
        <v>284</v>
      </c>
      <c r="S23" s="19">
        <f t="shared" si="0"/>
        <v>205128.20512820513</v>
      </c>
      <c r="T23" s="19">
        <f t="shared" si="1"/>
        <v>205128.20512820513</v>
      </c>
      <c r="U23" s="20">
        <v>44512</v>
      </c>
      <c r="V23" s="20">
        <v>44600</v>
      </c>
      <c r="W23" s="20">
        <f t="shared" si="2"/>
        <v>44600</v>
      </c>
      <c r="X23" s="13" t="str">
        <f t="shared" si="3"/>
        <v>A tiempo</v>
      </c>
      <c r="Y23" s="20">
        <v>44662</v>
      </c>
      <c r="Z23" s="20">
        <f t="shared" si="4"/>
        <v>44662</v>
      </c>
      <c r="AA23" s="13" t="str">
        <f t="shared" si="5"/>
        <v>A tiempo</v>
      </c>
      <c r="AB23" s="21">
        <f t="shared" si="6"/>
        <v>62</v>
      </c>
      <c r="AC23" s="21">
        <v>60</v>
      </c>
      <c r="AD23" s="13" t="str">
        <f t="shared" si="7"/>
        <v>No cumple</v>
      </c>
      <c r="AE23" s="20">
        <v>44682</v>
      </c>
      <c r="AF23" s="20">
        <f t="shared" si="8"/>
        <v>44682</v>
      </c>
      <c r="AG23" s="21">
        <f t="shared" si="9"/>
        <v>20</v>
      </c>
      <c r="AH23" s="20">
        <v>44926</v>
      </c>
      <c r="AI23" s="20">
        <f t="shared" si="10"/>
        <v>44926</v>
      </c>
      <c r="AJ23" s="21">
        <f t="shared" si="11"/>
        <v>0</v>
      </c>
      <c r="AK23" s="22" t="s">
        <v>303</v>
      </c>
      <c r="AL23" s="205" t="s">
        <v>381</v>
      </c>
      <c r="AM23" s="205"/>
      <c r="AN23" s="281"/>
      <c r="AO23" s="223"/>
      <c r="AP23" s="23">
        <v>0</v>
      </c>
      <c r="AQ23" s="24">
        <f t="shared" si="16"/>
        <v>0</v>
      </c>
      <c r="AR23" s="25">
        <v>800000000</v>
      </c>
      <c r="AS23" s="24">
        <f t="shared" si="12"/>
        <v>1</v>
      </c>
      <c r="AT23" s="25">
        <v>0</v>
      </c>
      <c r="AU23" s="24">
        <f t="shared" si="13"/>
        <v>0</v>
      </c>
      <c r="AV23" s="25">
        <f t="shared" si="14"/>
        <v>800000000</v>
      </c>
      <c r="AW23" s="26">
        <v>255319.14893617021</v>
      </c>
      <c r="AX23" s="24">
        <f t="shared" si="15"/>
        <v>0.80341880341880345</v>
      </c>
      <c r="AY23" s="27" t="s">
        <v>360</v>
      </c>
      <c r="AZ23" s="27"/>
      <c r="BA23" s="27" t="s">
        <v>320</v>
      </c>
      <c r="BB23" s="41" t="s">
        <v>199</v>
      </c>
    </row>
    <row r="24" spans="1:54" s="12" customFormat="1" ht="60" customHeight="1" x14ac:dyDescent="0.2">
      <c r="A24" s="13" t="s">
        <v>271</v>
      </c>
      <c r="B24" s="13" t="s">
        <v>272</v>
      </c>
      <c r="C24" s="13" t="s">
        <v>273</v>
      </c>
      <c r="D24" s="13" t="s">
        <v>274</v>
      </c>
      <c r="E24" s="14">
        <v>23</v>
      </c>
      <c r="F24" s="15">
        <v>1</v>
      </c>
      <c r="G24" s="16" t="s">
        <v>275</v>
      </c>
      <c r="H24" s="15" t="s">
        <v>202</v>
      </c>
      <c r="I24" s="16" t="s">
        <v>94</v>
      </c>
      <c r="J24" s="15" t="s">
        <v>361</v>
      </c>
      <c r="K24" s="16" t="s">
        <v>362</v>
      </c>
      <c r="L24" s="16" t="s">
        <v>278</v>
      </c>
      <c r="M24" s="13" t="s">
        <v>279</v>
      </c>
      <c r="N24" s="13" t="s">
        <v>382</v>
      </c>
      <c r="O24" s="18" t="s">
        <v>383</v>
      </c>
      <c r="P24" s="15" t="s">
        <v>282</v>
      </c>
      <c r="Q24" s="13" t="s">
        <v>283</v>
      </c>
      <c r="R24" s="13" t="s">
        <v>284</v>
      </c>
      <c r="S24" s="19">
        <f t="shared" si="0"/>
        <v>0</v>
      </c>
      <c r="T24" s="19">
        <f t="shared" si="1"/>
        <v>0</v>
      </c>
      <c r="U24" s="20">
        <v>45121</v>
      </c>
      <c r="V24" s="20">
        <v>45209</v>
      </c>
      <c r="W24" s="20">
        <f t="shared" si="2"/>
        <v>45209</v>
      </c>
      <c r="X24" s="13" t="str">
        <f t="shared" si="3"/>
        <v>A tiempo</v>
      </c>
      <c r="Y24" s="20">
        <v>45286</v>
      </c>
      <c r="Z24" s="20">
        <f t="shared" si="4"/>
        <v>45286</v>
      </c>
      <c r="AA24" s="13" t="str">
        <f t="shared" si="5"/>
        <v>A tiempo</v>
      </c>
      <c r="AB24" s="21">
        <f t="shared" si="6"/>
        <v>77</v>
      </c>
      <c r="AC24" s="21">
        <v>125</v>
      </c>
      <c r="AD24" s="13" t="str">
        <f t="shared" si="7"/>
        <v>Cumple</v>
      </c>
      <c r="AE24" s="20">
        <v>45306</v>
      </c>
      <c r="AF24" s="20">
        <f t="shared" si="8"/>
        <v>45306</v>
      </c>
      <c r="AG24" s="21">
        <f t="shared" si="9"/>
        <v>20</v>
      </c>
      <c r="AH24" s="20">
        <v>45657</v>
      </c>
      <c r="AI24" s="20">
        <f t="shared" si="10"/>
        <v>45657</v>
      </c>
      <c r="AJ24" s="21">
        <f t="shared" si="11"/>
        <v>0</v>
      </c>
      <c r="AK24" s="22" t="s">
        <v>285</v>
      </c>
      <c r="AL24" s="205" t="s">
        <v>319</v>
      </c>
      <c r="AM24" s="205" t="s">
        <v>384</v>
      </c>
      <c r="AN24" s="281"/>
      <c r="AO24" s="223"/>
      <c r="AP24" s="23">
        <v>0</v>
      </c>
      <c r="AQ24" s="24">
        <f t="shared" si="16"/>
        <v>0</v>
      </c>
      <c r="AR24" s="25">
        <v>0</v>
      </c>
      <c r="AS24" s="24">
        <f t="shared" si="12"/>
        <v>0</v>
      </c>
      <c r="AT24" s="25">
        <v>0</v>
      </c>
      <c r="AU24" s="24">
        <f t="shared" si="13"/>
        <v>0</v>
      </c>
      <c r="AV24" s="25">
        <f t="shared" si="14"/>
        <v>0</v>
      </c>
      <c r="AW24" s="26">
        <v>600000</v>
      </c>
      <c r="AX24" s="24">
        <f t="shared" si="15"/>
        <v>0</v>
      </c>
      <c r="AY24" s="27" t="s">
        <v>287</v>
      </c>
      <c r="AZ24" s="27"/>
      <c r="BA24" s="27" t="s">
        <v>320</v>
      </c>
      <c r="BB24" s="14" t="s">
        <v>289</v>
      </c>
    </row>
    <row r="25" spans="1:54" s="12" customFormat="1" ht="60" customHeight="1" x14ac:dyDescent="0.2">
      <c r="A25" s="13" t="s">
        <v>271</v>
      </c>
      <c r="B25" s="13" t="s">
        <v>272</v>
      </c>
      <c r="C25" s="13" t="s">
        <v>273</v>
      </c>
      <c r="D25" s="13" t="s">
        <v>274</v>
      </c>
      <c r="E25" s="28">
        <v>24</v>
      </c>
      <c r="F25" s="15">
        <v>1</v>
      </c>
      <c r="G25" s="16" t="s">
        <v>275</v>
      </c>
      <c r="H25" s="15" t="s">
        <v>202</v>
      </c>
      <c r="I25" s="16" t="s">
        <v>94</v>
      </c>
      <c r="J25" s="15" t="s">
        <v>385</v>
      </c>
      <c r="K25" s="16" t="s">
        <v>386</v>
      </c>
      <c r="L25" s="16" t="s">
        <v>278</v>
      </c>
      <c r="M25" s="13" t="s">
        <v>300</v>
      </c>
      <c r="N25" s="13" t="s">
        <v>387</v>
      </c>
      <c r="O25" s="18" t="s">
        <v>388</v>
      </c>
      <c r="P25" s="15" t="s">
        <v>282</v>
      </c>
      <c r="Q25" s="13" t="s">
        <v>283</v>
      </c>
      <c r="R25" s="13" t="s">
        <v>284</v>
      </c>
      <c r="S25" s="19">
        <f t="shared" si="0"/>
        <v>96000.553846153853</v>
      </c>
      <c r="T25" s="19">
        <f t="shared" si="1"/>
        <v>96000.553846153853</v>
      </c>
      <c r="U25" s="20">
        <v>44575</v>
      </c>
      <c r="V25" s="20">
        <v>44669</v>
      </c>
      <c r="W25" s="20">
        <f t="shared" si="2"/>
        <v>44669</v>
      </c>
      <c r="X25" s="13" t="str">
        <f t="shared" si="3"/>
        <v>A tiempo</v>
      </c>
      <c r="Y25" s="20">
        <v>44697</v>
      </c>
      <c r="Z25" s="20">
        <f t="shared" si="4"/>
        <v>44697</v>
      </c>
      <c r="AA25" s="13" t="str">
        <f t="shared" si="5"/>
        <v>A tiempo</v>
      </c>
      <c r="AB25" s="21">
        <f t="shared" si="6"/>
        <v>28</v>
      </c>
      <c r="AC25" s="21">
        <v>20</v>
      </c>
      <c r="AD25" s="13" t="str">
        <f t="shared" si="7"/>
        <v>No cumple</v>
      </c>
      <c r="AE25" s="20">
        <v>44712</v>
      </c>
      <c r="AF25" s="20">
        <f t="shared" si="8"/>
        <v>44712</v>
      </c>
      <c r="AG25" s="21">
        <f t="shared" si="9"/>
        <v>15</v>
      </c>
      <c r="AH25" s="20">
        <v>45291</v>
      </c>
      <c r="AI25" s="20">
        <f t="shared" si="10"/>
        <v>45291</v>
      </c>
      <c r="AJ25" s="21">
        <f t="shared" si="11"/>
        <v>0</v>
      </c>
      <c r="AK25" s="22" t="s">
        <v>303</v>
      </c>
      <c r="AL25" s="205"/>
      <c r="AM25" s="205"/>
      <c r="AN25" s="281"/>
      <c r="AO25" s="223"/>
      <c r="AP25" s="23">
        <v>0</v>
      </c>
      <c r="AQ25" s="24">
        <f t="shared" si="16"/>
        <v>0</v>
      </c>
      <c r="AR25" s="25">
        <v>182635200</v>
      </c>
      <c r="AS25" s="24">
        <f t="shared" si="12"/>
        <v>0.48780487804878048</v>
      </c>
      <c r="AT25" s="25">
        <v>191766960</v>
      </c>
      <c r="AU25" s="24">
        <f t="shared" si="13"/>
        <v>0.51219512195121952</v>
      </c>
      <c r="AV25" s="25">
        <f t="shared" si="14"/>
        <v>374402160</v>
      </c>
      <c r="AW25" s="26">
        <v>117000</v>
      </c>
      <c r="AX25" s="24">
        <f t="shared" si="15"/>
        <v>0.82051755424063122</v>
      </c>
      <c r="AY25" s="27" t="s">
        <v>287</v>
      </c>
      <c r="AZ25" s="27"/>
      <c r="BA25" s="27" t="s">
        <v>304</v>
      </c>
      <c r="BB25" s="28" t="s">
        <v>55</v>
      </c>
    </row>
    <row r="26" spans="1:54" s="12" customFormat="1" ht="60" customHeight="1" x14ac:dyDescent="0.2">
      <c r="A26" s="13" t="s">
        <v>271</v>
      </c>
      <c r="B26" s="13" t="s">
        <v>272</v>
      </c>
      <c r="C26" s="13" t="s">
        <v>273</v>
      </c>
      <c r="D26" s="13" t="s">
        <v>274</v>
      </c>
      <c r="E26" s="28">
        <v>25</v>
      </c>
      <c r="F26" s="15">
        <v>2</v>
      </c>
      <c r="G26" s="16" t="s">
        <v>297</v>
      </c>
      <c r="H26" s="15" t="s">
        <v>211</v>
      </c>
      <c r="I26" s="16" t="s">
        <v>141</v>
      </c>
      <c r="J26" s="15" t="s">
        <v>389</v>
      </c>
      <c r="K26" s="16" t="s">
        <v>390</v>
      </c>
      <c r="L26" s="16" t="s">
        <v>278</v>
      </c>
      <c r="M26" s="13" t="s">
        <v>300</v>
      </c>
      <c r="N26" s="13" t="s">
        <v>391</v>
      </c>
      <c r="O26" s="18" t="s">
        <v>392</v>
      </c>
      <c r="P26" s="15" t="s">
        <v>282</v>
      </c>
      <c r="Q26" s="13" t="s">
        <v>283</v>
      </c>
      <c r="R26" s="13" t="s">
        <v>284</v>
      </c>
      <c r="S26" s="19">
        <f t="shared" si="0"/>
        <v>96000.553846153853</v>
      </c>
      <c r="T26" s="19">
        <f t="shared" si="1"/>
        <v>96000.553846153853</v>
      </c>
      <c r="U26" s="20">
        <v>44575</v>
      </c>
      <c r="V26" s="20">
        <v>44669</v>
      </c>
      <c r="W26" s="20">
        <f t="shared" si="2"/>
        <v>44669</v>
      </c>
      <c r="X26" s="13" t="str">
        <f t="shared" si="3"/>
        <v>A tiempo</v>
      </c>
      <c r="Y26" s="20">
        <v>44697</v>
      </c>
      <c r="Z26" s="20">
        <f t="shared" si="4"/>
        <v>44697</v>
      </c>
      <c r="AA26" s="13" t="str">
        <f t="shared" si="5"/>
        <v>A tiempo</v>
      </c>
      <c r="AB26" s="21">
        <f t="shared" si="6"/>
        <v>28</v>
      </c>
      <c r="AC26" s="21">
        <v>20</v>
      </c>
      <c r="AD26" s="13" t="str">
        <f t="shared" si="7"/>
        <v>No cumple</v>
      </c>
      <c r="AE26" s="20">
        <v>44712</v>
      </c>
      <c r="AF26" s="20">
        <f t="shared" si="8"/>
        <v>44712</v>
      </c>
      <c r="AG26" s="21">
        <f t="shared" si="9"/>
        <v>15</v>
      </c>
      <c r="AH26" s="20">
        <v>45291</v>
      </c>
      <c r="AI26" s="20">
        <f t="shared" si="10"/>
        <v>45291</v>
      </c>
      <c r="AJ26" s="21">
        <f t="shared" si="11"/>
        <v>0</v>
      </c>
      <c r="AK26" s="22" t="s">
        <v>303</v>
      </c>
      <c r="AL26" s="205"/>
      <c r="AM26" s="205"/>
      <c r="AN26" s="281"/>
      <c r="AO26" s="223"/>
      <c r="AP26" s="23">
        <v>0</v>
      </c>
      <c r="AQ26" s="24">
        <f t="shared" si="16"/>
        <v>0</v>
      </c>
      <c r="AR26" s="25">
        <v>182635200</v>
      </c>
      <c r="AS26" s="24">
        <f t="shared" si="12"/>
        <v>0.48780487804878048</v>
      </c>
      <c r="AT26" s="25">
        <v>191766960</v>
      </c>
      <c r="AU26" s="24">
        <f t="shared" si="13"/>
        <v>0.51219512195121952</v>
      </c>
      <c r="AV26" s="25">
        <f t="shared" si="14"/>
        <v>374402160</v>
      </c>
      <c r="AW26" s="26">
        <v>117000</v>
      </c>
      <c r="AX26" s="24">
        <f t="shared" si="15"/>
        <v>0.82051755424063122</v>
      </c>
      <c r="AY26" s="27" t="s">
        <v>287</v>
      </c>
      <c r="AZ26" s="27"/>
      <c r="BA26" s="27" t="s">
        <v>304</v>
      </c>
      <c r="BB26" s="28" t="s">
        <v>55</v>
      </c>
    </row>
    <row r="27" spans="1:54" s="12" customFormat="1" ht="60" customHeight="1" x14ac:dyDescent="0.2">
      <c r="A27" s="13" t="s">
        <v>271</v>
      </c>
      <c r="B27" s="13" t="s">
        <v>272</v>
      </c>
      <c r="C27" s="13" t="s">
        <v>273</v>
      </c>
      <c r="D27" s="13" t="s">
        <v>274</v>
      </c>
      <c r="E27" s="40">
        <v>26</v>
      </c>
      <c r="F27" s="15">
        <v>1</v>
      </c>
      <c r="G27" s="16" t="s">
        <v>275</v>
      </c>
      <c r="H27" s="15" t="s">
        <v>203</v>
      </c>
      <c r="I27" s="16" t="s">
        <v>104</v>
      </c>
      <c r="J27" s="15" t="s">
        <v>393</v>
      </c>
      <c r="K27" s="16" t="s">
        <v>394</v>
      </c>
      <c r="L27" s="16" t="s">
        <v>278</v>
      </c>
      <c r="M27" s="13" t="s">
        <v>279</v>
      </c>
      <c r="N27" s="13" t="s">
        <v>395</v>
      </c>
      <c r="O27" s="36" t="s">
        <v>396</v>
      </c>
      <c r="P27" s="15" t="s">
        <v>282</v>
      </c>
      <c r="Q27" s="13" t="s">
        <v>283</v>
      </c>
      <c r="R27" s="13" t="s">
        <v>284</v>
      </c>
      <c r="S27" s="19">
        <f t="shared" si="0"/>
        <v>646153.84615384613</v>
      </c>
      <c r="T27" s="19">
        <f t="shared" si="1"/>
        <v>646153.84615384613</v>
      </c>
      <c r="U27" s="20">
        <v>44832</v>
      </c>
      <c r="V27" s="20">
        <v>44920</v>
      </c>
      <c r="W27" s="20">
        <f t="shared" si="2"/>
        <v>44920</v>
      </c>
      <c r="X27" s="13" t="str">
        <f t="shared" si="3"/>
        <v>A tiempo</v>
      </c>
      <c r="Y27" s="20">
        <v>44997</v>
      </c>
      <c r="Z27" s="20">
        <f t="shared" si="4"/>
        <v>44997</v>
      </c>
      <c r="AA27" s="13" t="str">
        <f t="shared" si="5"/>
        <v>A tiempo</v>
      </c>
      <c r="AB27" s="21">
        <f t="shared" si="6"/>
        <v>77</v>
      </c>
      <c r="AC27" s="21">
        <v>145</v>
      </c>
      <c r="AD27" s="13" t="str">
        <f t="shared" si="7"/>
        <v>Cumple</v>
      </c>
      <c r="AE27" s="20">
        <v>45017</v>
      </c>
      <c r="AF27" s="20">
        <f t="shared" si="8"/>
        <v>45017</v>
      </c>
      <c r="AG27" s="21">
        <f t="shared" si="9"/>
        <v>20</v>
      </c>
      <c r="AH27" s="20">
        <v>45291</v>
      </c>
      <c r="AI27" s="20">
        <f t="shared" si="10"/>
        <v>45291</v>
      </c>
      <c r="AJ27" s="21">
        <f t="shared" si="11"/>
        <v>0</v>
      </c>
      <c r="AK27" s="22" t="s">
        <v>397</v>
      </c>
      <c r="AL27" s="205"/>
      <c r="AM27" s="205" t="s">
        <v>398</v>
      </c>
      <c r="AN27" s="281"/>
      <c r="AO27" s="223"/>
      <c r="AP27" s="23">
        <v>0</v>
      </c>
      <c r="AQ27" s="24">
        <f t="shared" si="16"/>
        <v>0</v>
      </c>
      <c r="AR27" s="25">
        <v>0</v>
      </c>
      <c r="AS27" s="24">
        <f t="shared" si="12"/>
        <v>0</v>
      </c>
      <c r="AT27" s="25">
        <v>2520000000</v>
      </c>
      <c r="AU27" s="24">
        <f t="shared" si="13"/>
        <v>1</v>
      </c>
      <c r="AV27" s="25">
        <f t="shared" si="14"/>
        <v>2520000000</v>
      </c>
      <c r="AW27" s="26">
        <v>700000</v>
      </c>
      <c r="AX27" s="24">
        <f t="shared" si="15"/>
        <v>0.92307692307692302</v>
      </c>
      <c r="AY27" s="27" t="s">
        <v>360</v>
      </c>
      <c r="AZ27" s="27"/>
      <c r="BA27" s="27" t="s">
        <v>320</v>
      </c>
      <c r="BB27" s="41" t="s">
        <v>199</v>
      </c>
    </row>
    <row r="28" spans="1:54" s="12" customFormat="1" ht="60" customHeight="1" x14ac:dyDescent="0.2">
      <c r="A28" s="13" t="s">
        <v>271</v>
      </c>
      <c r="B28" s="13" t="s">
        <v>272</v>
      </c>
      <c r="C28" s="13" t="s">
        <v>273</v>
      </c>
      <c r="D28" s="13" t="s">
        <v>274</v>
      </c>
      <c r="E28" s="40">
        <v>27</v>
      </c>
      <c r="F28" s="15">
        <v>1</v>
      </c>
      <c r="G28" s="16" t="s">
        <v>275</v>
      </c>
      <c r="H28" s="15" t="s">
        <v>203</v>
      </c>
      <c r="I28" s="16" t="s">
        <v>104</v>
      </c>
      <c r="J28" s="15" t="s">
        <v>399</v>
      </c>
      <c r="K28" s="16" t="s">
        <v>400</v>
      </c>
      <c r="L28" s="16" t="s">
        <v>278</v>
      </c>
      <c r="M28" s="13" t="s">
        <v>338</v>
      </c>
      <c r="N28" s="13" t="s">
        <v>401</v>
      </c>
      <c r="O28" s="36" t="s">
        <v>402</v>
      </c>
      <c r="P28" s="15" t="s">
        <v>282</v>
      </c>
      <c r="Q28" s="13" t="s">
        <v>283</v>
      </c>
      <c r="R28" s="13" t="s">
        <v>284</v>
      </c>
      <c r="S28" s="19">
        <f t="shared" si="0"/>
        <v>487179.48717948719</v>
      </c>
      <c r="T28" s="19">
        <f t="shared" si="1"/>
        <v>487179.48717948719</v>
      </c>
      <c r="U28" s="20">
        <v>44729</v>
      </c>
      <c r="V28" s="20">
        <v>44789</v>
      </c>
      <c r="W28" s="20">
        <f t="shared" si="2"/>
        <v>44789</v>
      </c>
      <c r="X28" s="13" t="str">
        <f t="shared" si="3"/>
        <v>A tiempo</v>
      </c>
      <c r="Y28" s="20">
        <v>44851</v>
      </c>
      <c r="Z28" s="20">
        <f t="shared" si="4"/>
        <v>44851</v>
      </c>
      <c r="AA28" s="13" t="str">
        <f t="shared" si="5"/>
        <v>A tiempo</v>
      </c>
      <c r="AB28" s="21">
        <f t="shared" si="6"/>
        <v>62</v>
      </c>
      <c r="AC28" s="21">
        <v>20</v>
      </c>
      <c r="AD28" s="13" t="str">
        <f t="shared" si="7"/>
        <v>No cumple</v>
      </c>
      <c r="AE28" s="20">
        <v>44866</v>
      </c>
      <c r="AF28" s="20">
        <f t="shared" si="8"/>
        <v>44866</v>
      </c>
      <c r="AG28" s="21">
        <f t="shared" si="9"/>
        <v>15</v>
      </c>
      <c r="AH28" s="20">
        <v>45291</v>
      </c>
      <c r="AI28" s="20">
        <f t="shared" si="10"/>
        <v>45291</v>
      </c>
      <c r="AJ28" s="21">
        <f t="shared" si="11"/>
        <v>0</v>
      </c>
      <c r="AK28" s="22" t="s">
        <v>347</v>
      </c>
      <c r="AL28" s="205"/>
      <c r="AM28" s="205" t="s">
        <v>398</v>
      </c>
      <c r="AN28" s="281"/>
      <c r="AO28" s="223"/>
      <c r="AP28" s="23">
        <v>0</v>
      </c>
      <c r="AQ28" s="24">
        <f t="shared" si="16"/>
        <v>0</v>
      </c>
      <c r="AR28" s="25">
        <v>1000000000</v>
      </c>
      <c r="AS28" s="24">
        <f t="shared" si="12"/>
        <v>0.52631578947368418</v>
      </c>
      <c r="AT28" s="25">
        <v>900000000</v>
      </c>
      <c r="AU28" s="24">
        <f t="shared" si="13"/>
        <v>0.47368421052631576</v>
      </c>
      <c r="AV28" s="25">
        <f t="shared" si="14"/>
        <v>1900000000</v>
      </c>
      <c r="AW28" s="26">
        <v>500000</v>
      </c>
      <c r="AX28" s="24">
        <f t="shared" si="15"/>
        <v>0.97435897435897434</v>
      </c>
      <c r="AY28" s="27" t="s">
        <v>360</v>
      </c>
      <c r="AZ28" s="27" t="s">
        <v>360</v>
      </c>
      <c r="BA28" s="27" t="s">
        <v>320</v>
      </c>
      <c r="BB28" s="41" t="s">
        <v>199</v>
      </c>
    </row>
    <row r="29" spans="1:54" s="12" customFormat="1" ht="60" customHeight="1" x14ac:dyDescent="0.2">
      <c r="A29" s="13" t="s">
        <v>271</v>
      </c>
      <c r="B29" s="13" t="s">
        <v>272</v>
      </c>
      <c r="C29" s="13" t="s">
        <v>273</v>
      </c>
      <c r="D29" s="13" t="s">
        <v>274</v>
      </c>
      <c r="E29" s="40">
        <v>28</v>
      </c>
      <c r="F29" s="15">
        <v>1</v>
      </c>
      <c r="G29" s="16" t="s">
        <v>275</v>
      </c>
      <c r="H29" s="15" t="s">
        <v>203</v>
      </c>
      <c r="I29" s="16" t="s">
        <v>104</v>
      </c>
      <c r="J29" s="15" t="s">
        <v>399</v>
      </c>
      <c r="K29" s="16" t="s">
        <v>400</v>
      </c>
      <c r="L29" s="16" t="s">
        <v>278</v>
      </c>
      <c r="M29" s="13" t="s">
        <v>279</v>
      </c>
      <c r="N29" s="13" t="s">
        <v>403</v>
      </c>
      <c r="O29" s="36" t="s">
        <v>404</v>
      </c>
      <c r="P29" s="15" t="s">
        <v>282</v>
      </c>
      <c r="Q29" s="13" t="s">
        <v>283</v>
      </c>
      <c r="R29" s="13" t="s">
        <v>284</v>
      </c>
      <c r="S29" s="19">
        <f t="shared" si="0"/>
        <v>487179.48717948719</v>
      </c>
      <c r="T29" s="19">
        <f t="shared" si="1"/>
        <v>487179.48717948719</v>
      </c>
      <c r="U29" s="20">
        <v>44681</v>
      </c>
      <c r="V29" s="20">
        <v>44769</v>
      </c>
      <c r="W29" s="20">
        <f t="shared" si="2"/>
        <v>44769</v>
      </c>
      <c r="X29" s="13" t="str">
        <f t="shared" si="3"/>
        <v>A tiempo</v>
      </c>
      <c r="Y29" s="20">
        <v>44846</v>
      </c>
      <c r="Z29" s="20">
        <f t="shared" si="4"/>
        <v>44846</v>
      </c>
      <c r="AA29" s="13" t="str">
        <f t="shared" si="5"/>
        <v>A tiempo</v>
      </c>
      <c r="AB29" s="21">
        <f t="shared" si="6"/>
        <v>77</v>
      </c>
      <c r="AC29" s="21">
        <v>145</v>
      </c>
      <c r="AD29" s="13" t="str">
        <f t="shared" si="7"/>
        <v>Cumple</v>
      </c>
      <c r="AE29" s="20">
        <v>44866</v>
      </c>
      <c r="AF29" s="20">
        <f t="shared" si="8"/>
        <v>44866</v>
      </c>
      <c r="AG29" s="21">
        <f t="shared" si="9"/>
        <v>20</v>
      </c>
      <c r="AH29" s="20">
        <v>45200</v>
      </c>
      <c r="AI29" s="20">
        <f t="shared" si="10"/>
        <v>45200</v>
      </c>
      <c r="AJ29" s="21">
        <f t="shared" si="11"/>
        <v>0</v>
      </c>
      <c r="AK29" s="22" t="s">
        <v>347</v>
      </c>
      <c r="AL29" s="205"/>
      <c r="AM29" s="205" t="s">
        <v>398</v>
      </c>
      <c r="AN29" s="281"/>
      <c r="AO29" s="223"/>
      <c r="AP29" s="23">
        <v>0</v>
      </c>
      <c r="AQ29" s="24">
        <f t="shared" si="16"/>
        <v>0</v>
      </c>
      <c r="AR29" s="25">
        <v>200000000</v>
      </c>
      <c r="AS29" s="24">
        <f t="shared" si="12"/>
        <v>0.10526315789473684</v>
      </c>
      <c r="AT29" s="25">
        <v>1700000000</v>
      </c>
      <c r="AU29" s="24">
        <f t="shared" si="13"/>
        <v>0.89473684210526316</v>
      </c>
      <c r="AV29" s="25">
        <f t="shared" si="14"/>
        <v>1900000000</v>
      </c>
      <c r="AW29" s="26">
        <v>500000</v>
      </c>
      <c r="AX29" s="24">
        <f t="shared" si="15"/>
        <v>0.97435897435897434</v>
      </c>
      <c r="AY29" s="27" t="s">
        <v>360</v>
      </c>
      <c r="AZ29" s="27" t="s">
        <v>360</v>
      </c>
      <c r="BA29" s="27" t="s">
        <v>320</v>
      </c>
      <c r="BB29" s="41" t="s">
        <v>199</v>
      </c>
    </row>
    <row r="30" spans="1:54" s="12" customFormat="1" ht="60" customHeight="1" x14ac:dyDescent="0.2">
      <c r="A30" s="13" t="s">
        <v>271</v>
      </c>
      <c r="B30" s="13" t="s">
        <v>272</v>
      </c>
      <c r="C30" s="13" t="s">
        <v>273</v>
      </c>
      <c r="D30" s="13" t="s">
        <v>274</v>
      </c>
      <c r="E30" s="28">
        <v>29</v>
      </c>
      <c r="F30" s="15">
        <v>1</v>
      </c>
      <c r="G30" s="16" t="s">
        <v>275</v>
      </c>
      <c r="H30" s="15" t="s">
        <v>203</v>
      </c>
      <c r="I30" s="16" t="s">
        <v>104</v>
      </c>
      <c r="J30" s="15" t="s">
        <v>393</v>
      </c>
      <c r="K30" s="16" t="s">
        <v>394</v>
      </c>
      <c r="L30" s="16" t="s">
        <v>278</v>
      </c>
      <c r="M30" s="13" t="s">
        <v>300</v>
      </c>
      <c r="N30" s="13" t="s">
        <v>405</v>
      </c>
      <c r="O30" s="18" t="s">
        <v>406</v>
      </c>
      <c r="P30" s="15" t="s">
        <v>282</v>
      </c>
      <c r="Q30" s="13" t="s">
        <v>283</v>
      </c>
      <c r="R30" s="13" t="s">
        <v>284</v>
      </c>
      <c r="S30" s="19">
        <f t="shared" si="0"/>
        <v>96000.553846153853</v>
      </c>
      <c r="T30" s="19">
        <f t="shared" si="1"/>
        <v>96000.553846153853</v>
      </c>
      <c r="U30" s="20">
        <v>44575</v>
      </c>
      <c r="V30" s="20">
        <v>44669</v>
      </c>
      <c r="W30" s="20">
        <f t="shared" si="2"/>
        <v>44669</v>
      </c>
      <c r="X30" s="13" t="str">
        <f t="shared" si="3"/>
        <v>A tiempo</v>
      </c>
      <c r="Y30" s="20">
        <v>44697</v>
      </c>
      <c r="Z30" s="20">
        <f t="shared" si="4"/>
        <v>44697</v>
      </c>
      <c r="AA30" s="13" t="str">
        <f t="shared" si="5"/>
        <v>A tiempo</v>
      </c>
      <c r="AB30" s="21">
        <f t="shared" si="6"/>
        <v>28</v>
      </c>
      <c r="AC30" s="21">
        <v>20</v>
      </c>
      <c r="AD30" s="13" t="str">
        <f t="shared" si="7"/>
        <v>No cumple</v>
      </c>
      <c r="AE30" s="20">
        <v>44712</v>
      </c>
      <c r="AF30" s="20">
        <f t="shared" si="8"/>
        <v>44712</v>
      </c>
      <c r="AG30" s="21">
        <f t="shared" si="9"/>
        <v>15</v>
      </c>
      <c r="AH30" s="20">
        <v>45291</v>
      </c>
      <c r="AI30" s="20">
        <f t="shared" si="10"/>
        <v>45291</v>
      </c>
      <c r="AJ30" s="21">
        <f t="shared" si="11"/>
        <v>0</v>
      </c>
      <c r="AK30" s="22" t="s">
        <v>303</v>
      </c>
      <c r="AL30" s="205"/>
      <c r="AM30" s="205"/>
      <c r="AN30" s="281"/>
      <c r="AO30" s="223"/>
      <c r="AP30" s="23">
        <v>0</v>
      </c>
      <c r="AQ30" s="24">
        <f t="shared" si="16"/>
        <v>0</v>
      </c>
      <c r="AR30" s="25">
        <v>182635200</v>
      </c>
      <c r="AS30" s="24">
        <f t="shared" si="12"/>
        <v>0.48780487804878048</v>
      </c>
      <c r="AT30" s="25">
        <v>191766960</v>
      </c>
      <c r="AU30" s="24">
        <f t="shared" si="13"/>
        <v>0.51219512195121952</v>
      </c>
      <c r="AV30" s="25">
        <f t="shared" si="14"/>
        <v>374402160</v>
      </c>
      <c r="AW30" s="26">
        <v>117000</v>
      </c>
      <c r="AX30" s="24">
        <f t="shared" si="15"/>
        <v>0.82051755424063122</v>
      </c>
      <c r="AY30" s="27" t="s">
        <v>287</v>
      </c>
      <c r="AZ30" s="27"/>
      <c r="BA30" s="27" t="s">
        <v>304</v>
      </c>
      <c r="BB30" s="28" t="s">
        <v>55</v>
      </c>
    </row>
    <row r="31" spans="1:54" s="12" customFormat="1" ht="60" customHeight="1" x14ac:dyDescent="0.2">
      <c r="A31" s="13" t="s">
        <v>271</v>
      </c>
      <c r="B31" s="13" t="s">
        <v>272</v>
      </c>
      <c r="C31" s="13" t="s">
        <v>273</v>
      </c>
      <c r="D31" s="13" t="s">
        <v>274</v>
      </c>
      <c r="E31" s="28">
        <v>30</v>
      </c>
      <c r="F31" s="15">
        <v>1</v>
      </c>
      <c r="G31" s="16" t="s">
        <v>275</v>
      </c>
      <c r="H31" s="15" t="s">
        <v>203</v>
      </c>
      <c r="I31" s="16" t="s">
        <v>104</v>
      </c>
      <c r="J31" s="15" t="s">
        <v>393</v>
      </c>
      <c r="K31" s="16" t="s">
        <v>394</v>
      </c>
      <c r="L31" s="16" t="s">
        <v>278</v>
      </c>
      <c r="M31" s="13" t="s">
        <v>300</v>
      </c>
      <c r="N31" s="13" t="s">
        <v>407</v>
      </c>
      <c r="O31" s="18" t="s">
        <v>408</v>
      </c>
      <c r="P31" s="15" t="s">
        <v>282</v>
      </c>
      <c r="Q31" s="13" t="s">
        <v>283</v>
      </c>
      <c r="R31" s="13" t="s">
        <v>284</v>
      </c>
      <c r="S31" s="19">
        <f t="shared" si="0"/>
        <v>96000.553846153853</v>
      </c>
      <c r="T31" s="19">
        <f t="shared" si="1"/>
        <v>96000.553846153853</v>
      </c>
      <c r="U31" s="20">
        <v>44575</v>
      </c>
      <c r="V31" s="20">
        <v>44669</v>
      </c>
      <c r="W31" s="20">
        <f t="shared" si="2"/>
        <v>44669</v>
      </c>
      <c r="X31" s="13" t="str">
        <f t="shared" si="3"/>
        <v>A tiempo</v>
      </c>
      <c r="Y31" s="20">
        <v>44697</v>
      </c>
      <c r="Z31" s="20">
        <f t="shared" si="4"/>
        <v>44697</v>
      </c>
      <c r="AA31" s="13" t="str">
        <f t="shared" si="5"/>
        <v>A tiempo</v>
      </c>
      <c r="AB31" s="21">
        <f t="shared" si="6"/>
        <v>28</v>
      </c>
      <c r="AC31" s="21">
        <v>20</v>
      </c>
      <c r="AD31" s="13" t="str">
        <f t="shared" si="7"/>
        <v>No cumple</v>
      </c>
      <c r="AE31" s="20">
        <v>44712</v>
      </c>
      <c r="AF31" s="20">
        <f t="shared" si="8"/>
        <v>44712</v>
      </c>
      <c r="AG31" s="21">
        <f t="shared" si="9"/>
        <v>15</v>
      </c>
      <c r="AH31" s="20">
        <v>45291</v>
      </c>
      <c r="AI31" s="20">
        <f t="shared" si="10"/>
        <v>45291</v>
      </c>
      <c r="AJ31" s="21">
        <f t="shared" si="11"/>
        <v>0</v>
      </c>
      <c r="AK31" s="22" t="s">
        <v>303</v>
      </c>
      <c r="AL31" s="205"/>
      <c r="AM31" s="205"/>
      <c r="AN31" s="281"/>
      <c r="AO31" s="223"/>
      <c r="AP31" s="23">
        <v>0</v>
      </c>
      <c r="AQ31" s="24">
        <f t="shared" si="16"/>
        <v>0</v>
      </c>
      <c r="AR31" s="25">
        <v>182635200</v>
      </c>
      <c r="AS31" s="24">
        <f t="shared" si="12"/>
        <v>0.48780487804878048</v>
      </c>
      <c r="AT31" s="25">
        <v>191766960</v>
      </c>
      <c r="AU31" s="24">
        <f t="shared" si="13"/>
        <v>0.51219512195121952</v>
      </c>
      <c r="AV31" s="25">
        <f t="shared" si="14"/>
        <v>374402160</v>
      </c>
      <c r="AW31" s="26">
        <v>117000</v>
      </c>
      <c r="AX31" s="24">
        <f t="shared" si="15"/>
        <v>0.82051755424063122</v>
      </c>
      <c r="AY31" s="27" t="s">
        <v>287</v>
      </c>
      <c r="AZ31" s="27"/>
      <c r="BA31" s="27" t="s">
        <v>304</v>
      </c>
      <c r="BB31" s="28" t="s">
        <v>55</v>
      </c>
    </row>
    <row r="32" spans="1:54" s="12" customFormat="1" ht="60" customHeight="1" x14ac:dyDescent="0.2">
      <c r="A32" s="13" t="s">
        <v>271</v>
      </c>
      <c r="B32" s="13" t="s">
        <v>272</v>
      </c>
      <c r="C32" s="13" t="s">
        <v>273</v>
      </c>
      <c r="D32" s="13" t="s">
        <v>274</v>
      </c>
      <c r="E32" s="28">
        <v>31</v>
      </c>
      <c r="F32" s="15">
        <v>1</v>
      </c>
      <c r="G32" s="16" t="s">
        <v>275</v>
      </c>
      <c r="H32" s="15" t="s">
        <v>203</v>
      </c>
      <c r="I32" s="16" t="s">
        <v>104</v>
      </c>
      <c r="J32" s="15" t="s">
        <v>393</v>
      </c>
      <c r="K32" s="16" t="s">
        <v>394</v>
      </c>
      <c r="L32" s="16" t="s">
        <v>278</v>
      </c>
      <c r="M32" s="13" t="s">
        <v>300</v>
      </c>
      <c r="N32" s="13" t="s">
        <v>409</v>
      </c>
      <c r="O32" s="18" t="s">
        <v>410</v>
      </c>
      <c r="P32" s="15" t="s">
        <v>282</v>
      </c>
      <c r="Q32" s="13" t="s">
        <v>283</v>
      </c>
      <c r="R32" s="13" t="s">
        <v>284</v>
      </c>
      <c r="S32" s="19">
        <f t="shared" si="0"/>
        <v>96000.553846153853</v>
      </c>
      <c r="T32" s="19">
        <f t="shared" si="1"/>
        <v>96000.553846153853</v>
      </c>
      <c r="U32" s="20">
        <v>44575</v>
      </c>
      <c r="V32" s="20">
        <v>44669</v>
      </c>
      <c r="W32" s="20">
        <f t="shared" si="2"/>
        <v>44669</v>
      </c>
      <c r="X32" s="13" t="str">
        <f t="shared" si="3"/>
        <v>A tiempo</v>
      </c>
      <c r="Y32" s="20">
        <v>44697</v>
      </c>
      <c r="Z32" s="20">
        <f t="shared" si="4"/>
        <v>44697</v>
      </c>
      <c r="AA32" s="13" t="str">
        <f t="shared" si="5"/>
        <v>A tiempo</v>
      </c>
      <c r="AB32" s="21">
        <f t="shared" si="6"/>
        <v>28</v>
      </c>
      <c r="AC32" s="21">
        <v>20</v>
      </c>
      <c r="AD32" s="13" t="str">
        <f t="shared" si="7"/>
        <v>No cumple</v>
      </c>
      <c r="AE32" s="20">
        <v>44712</v>
      </c>
      <c r="AF32" s="20">
        <f t="shared" si="8"/>
        <v>44712</v>
      </c>
      <c r="AG32" s="21">
        <f t="shared" si="9"/>
        <v>15</v>
      </c>
      <c r="AH32" s="20">
        <v>45291</v>
      </c>
      <c r="AI32" s="20">
        <f t="shared" si="10"/>
        <v>45291</v>
      </c>
      <c r="AJ32" s="21">
        <f t="shared" si="11"/>
        <v>0</v>
      </c>
      <c r="AK32" s="22" t="s">
        <v>303</v>
      </c>
      <c r="AL32" s="205"/>
      <c r="AM32" s="205"/>
      <c r="AN32" s="281"/>
      <c r="AO32" s="223"/>
      <c r="AP32" s="23">
        <v>0</v>
      </c>
      <c r="AQ32" s="24">
        <f t="shared" si="16"/>
        <v>0</v>
      </c>
      <c r="AR32" s="25">
        <v>182635200</v>
      </c>
      <c r="AS32" s="24">
        <f t="shared" si="12"/>
        <v>0.48780487804878048</v>
      </c>
      <c r="AT32" s="25">
        <v>191766960</v>
      </c>
      <c r="AU32" s="24">
        <f t="shared" si="13"/>
        <v>0.51219512195121952</v>
      </c>
      <c r="AV32" s="25">
        <f t="shared" si="14"/>
        <v>374402160</v>
      </c>
      <c r="AW32" s="26">
        <v>117000</v>
      </c>
      <c r="AX32" s="24">
        <f t="shared" si="15"/>
        <v>0.82051755424063122</v>
      </c>
      <c r="AY32" s="27" t="s">
        <v>287</v>
      </c>
      <c r="AZ32" s="27"/>
      <c r="BA32" s="27" t="s">
        <v>304</v>
      </c>
      <c r="BB32" s="28" t="s">
        <v>55</v>
      </c>
    </row>
    <row r="33" spans="1:54" s="12" customFormat="1" ht="60" customHeight="1" x14ac:dyDescent="0.2">
      <c r="A33" s="13" t="s">
        <v>271</v>
      </c>
      <c r="B33" s="13" t="s">
        <v>272</v>
      </c>
      <c r="C33" s="13" t="s">
        <v>273</v>
      </c>
      <c r="D33" s="13" t="s">
        <v>411</v>
      </c>
      <c r="E33" s="41">
        <v>32</v>
      </c>
      <c r="F33" s="15">
        <v>3</v>
      </c>
      <c r="G33" s="16" t="s">
        <v>412</v>
      </c>
      <c r="H33" s="15" t="s">
        <v>218</v>
      </c>
      <c r="I33" s="16" t="s">
        <v>164</v>
      </c>
      <c r="J33" s="15" t="s">
        <v>413</v>
      </c>
      <c r="K33" s="42" t="s">
        <v>414</v>
      </c>
      <c r="L33" s="16" t="s">
        <v>278</v>
      </c>
      <c r="M33" s="13" t="s">
        <v>300</v>
      </c>
      <c r="N33" s="13" t="s">
        <v>415</v>
      </c>
      <c r="O33" s="31" t="s">
        <v>416</v>
      </c>
      <c r="P33" s="15" t="s">
        <v>282</v>
      </c>
      <c r="Q33" s="13" t="s">
        <v>283</v>
      </c>
      <c r="R33" s="13" t="s">
        <v>284</v>
      </c>
      <c r="S33" s="19">
        <f t="shared" si="0"/>
        <v>96000.553846153853</v>
      </c>
      <c r="T33" s="19">
        <f t="shared" si="1"/>
        <v>96000.553846153853</v>
      </c>
      <c r="U33" s="20">
        <v>44575</v>
      </c>
      <c r="V33" s="20">
        <v>44669</v>
      </c>
      <c r="W33" s="20">
        <f t="shared" si="2"/>
        <v>44669</v>
      </c>
      <c r="X33" s="13" t="str">
        <f t="shared" si="3"/>
        <v>A tiempo</v>
      </c>
      <c r="Y33" s="20">
        <v>44697</v>
      </c>
      <c r="Z33" s="20">
        <f t="shared" si="4"/>
        <v>44697</v>
      </c>
      <c r="AA33" s="13" t="str">
        <f t="shared" si="5"/>
        <v>A tiempo</v>
      </c>
      <c r="AB33" s="21">
        <f t="shared" si="6"/>
        <v>28</v>
      </c>
      <c r="AC33" s="21">
        <v>20</v>
      </c>
      <c r="AD33" s="13" t="str">
        <f t="shared" si="7"/>
        <v>No cumple</v>
      </c>
      <c r="AE33" s="20">
        <v>44712</v>
      </c>
      <c r="AF33" s="20">
        <f t="shared" si="8"/>
        <v>44712</v>
      </c>
      <c r="AG33" s="21">
        <f t="shared" si="9"/>
        <v>15</v>
      </c>
      <c r="AH33" s="20">
        <v>45291</v>
      </c>
      <c r="AI33" s="20">
        <f t="shared" si="10"/>
        <v>45291</v>
      </c>
      <c r="AJ33" s="21">
        <f t="shared" si="11"/>
        <v>0</v>
      </c>
      <c r="AK33" s="22" t="s">
        <v>303</v>
      </c>
      <c r="AL33" s="205"/>
      <c r="AM33" s="205"/>
      <c r="AN33" s="281"/>
      <c r="AO33" s="223"/>
      <c r="AP33" s="23">
        <v>0</v>
      </c>
      <c r="AQ33" s="24">
        <f t="shared" si="16"/>
        <v>0</v>
      </c>
      <c r="AR33" s="25">
        <v>182635200</v>
      </c>
      <c r="AS33" s="24">
        <f t="shared" si="12"/>
        <v>0.48780487804878048</v>
      </c>
      <c r="AT33" s="25">
        <v>191766960</v>
      </c>
      <c r="AU33" s="24">
        <f t="shared" si="13"/>
        <v>0.51219512195121952</v>
      </c>
      <c r="AV33" s="25">
        <f t="shared" si="14"/>
        <v>374402160</v>
      </c>
      <c r="AW33" s="26">
        <v>117000</v>
      </c>
      <c r="AX33" s="24">
        <f t="shared" si="15"/>
        <v>0.82051755424063122</v>
      </c>
      <c r="AY33" s="27" t="s">
        <v>287</v>
      </c>
      <c r="AZ33" s="27"/>
      <c r="BA33" s="27" t="s">
        <v>320</v>
      </c>
      <c r="BB33" s="41" t="s">
        <v>199</v>
      </c>
    </row>
    <row r="34" spans="1:54" s="12" customFormat="1" ht="60" customHeight="1" x14ac:dyDescent="0.2">
      <c r="A34" s="13" t="s">
        <v>417</v>
      </c>
      <c r="B34" s="13" t="s">
        <v>272</v>
      </c>
      <c r="C34" s="13" t="s">
        <v>273</v>
      </c>
      <c r="D34" s="13" t="s">
        <v>274</v>
      </c>
      <c r="E34" s="35">
        <v>33</v>
      </c>
      <c r="F34" s="15">
        <v>1</v>
      </c>
      <c r="G34" s="16" t="s">
        <v>275</v>
      </c>
      <c r="H34" s="15" t="s">
        <v>204</v>
      </c>
      <c r="I34" s="43" t="s">
        <v>108</v>
      </c>
      <c r="J34" s="15" t="s">
        <v>418</v>
      </c>
      <c r="K34" s="16" t="s">
        <v>419</v>
      </c>
      <c r="L34" s="16" t="s">
        <v>278</v>
      </c>
      <c r="M34" s="13" t="s">
        <v>279</v>
      </c>
      <c r="N34" s="13" t="s">
        <v>420</v>
      </c>
      <c r="O34" s="36" t="s">
        <v>421</v>
      </c>
      <c r="P34" s="15" t="s">
        <v>282</v>
      </c>
      <c r="Q34" s="13" t="s">
        <v>283</v>
      </c>
      <c r="R34" s="13" t="s">
        <v>284</v>
      </c>
      <c r="S34" s="19">
        <f t="shared" ref="S34:S65" si="17">AV34/TRMBID</f>
        <v>512820.51282051281</v>
      </c>
      <c r="T34" s="19">
        <f t="shared" si="1"/>
        <v>512820.51282051281</v>
      </c>
      <c r="U34" s="20">
        <v>44528</v>
      </c>
      <c r="V34" s="20">
        <v>44691</v>
      </c>
      <c r="W34" s="20">
        <f t="shared" si="2"/>
        <v>44691</v>
      </c>
      <c r="X34" s="13" t="str">
        <f t="shared" si="3"/>
        <v>A tiempo</v>
      </c>
      <c r="Y34" s="20">
        <v>44768</v>
      </c>
      <c r="Z34" s="20">
        <f t="shared" si="4"/>
        <v>44768</v>
      </c>
      <c r="AA34" s="13" t="str">
        <f t="shared" si="5"/>
        <v>A tiempo</v>
      </c>
      <c r="AB34" s="21">
        <f t="shared" si="6"/>
        <v>77</v>
      </c>
      <c r="AC34" s="21">
        <v>145</v>
      </c>
      <c r="AD34" s="13" t="str">
        <f t="shared" si="7"/>
        <v>Cumple</v>
      </c>
      <c r="AE34" s="20">
        <v>44788</v>
      </c>
      <c r="AF34" s="20">
        <f t="shared" si="8"/>
        <v>44788</v>
      </c>
      <c r="AG34" s="21">
        <f t="shared" si="9"/>
        <v>20</v>
      </c>
      <c r="AH34" s="20">
        <v>44926</v>
      </c>
      <c r="AI34" s="20">
        <f t="shared" si="10"/>
        <v>44926</v>
      </c>
      <c r="AJ34" s="21">
        <f t="shared" si="11"/>
        <v>0</v>
      </c>
      <c r="AK34" s="44" t="s">
        <v>303</v>
      </c>
      <c r="AL34" s="205"/>
      <c r="AM34" s="205"/>
      <c r="AN34" s="281"/>
      <c r="AO34" s="223"/>
      <c r="AP34" s="23">
        <v>0</v>
      </c>
      <c r="AQ34" s="24">
        <f t="shared" si="16"/>
        <v>0</v>
      </c>
      <c r="AR34" s="25">
        <v>2000000000</v>
      </c>
      <c r="AS34" s="24">
        <f t="shared" si="12"/>
        <v>1</v>
      </c>
      <c r="AT34" s="25">
        <v>0</v>
      </c>
      <c r="AU34" s="24">
        <f t="shared" si="13"/>
        <v>0</v>
      </c>
      <c r="AV34" s="25">
        <f t="shared" si="14"/>
        <v>2000000000</v>
      </c>
      <c r="AW34" s="26">
        <v>500000</v>
      </c>
      <c r="AX34" s="24">
        <f t="shared" si="15"/>
        <v>1.0256410256410255</v>
      </c>
      <c r="AY34" s="27" t="s">
        <v>360</v>
      </c>
      <c r="AZ34" s="27"/>
      <c r="BA34" s="27" t="s">
        <v>304</v>
      </c>
      <c r="BB34" s="28" t="s">
        <v>55</v>
      </c>
    </row>
    <row r="35" spans="1:54" s="12" customFormat="1" ht="60" customHeight="1" x14ac:dyDescent="0.2">
      <c r="A35" s="13" t="s">
        <v>271</v>
      </c>
      <c r="B35" s="13" t="s">
        <v>272</v>
      </c>
      <c r="C35" s="13" t="s">
        <v>273</v>
      </c>
      <c r="D35" s="13" t="s">
        <v>274</v>
      </c>
      <c r="E35" s="28">
        <v>34</v>
      </c>
      <c r="F35" s="15">
        <v>1</v>
      </c>
      <c r="G35" s="16" t="s">
        <v>275</v>
      </c>
      <c r="H35" s="15" t="s">
        <v>204</v>
      </c>
      <c r="I35" s="16" t="s">
        <v>108</v>
      </c>
      <c r="J35" s="15" t="s">
        <v>418</v>
      </c>
      <c r="K35" s="16" t="s">
        <v>419</v>
      </c>
      <c r="L35" s="16" t="s">
        <v>278</v>
      </c>
      <c r="M35" s="13" t="s">
        <v>300</v>
      </c>
      <c r="N35" s="13" t="s">
        <v>422</v>
      </c>
      <c r="O35" s="18" t="s">
        <v>423</v>
      </c>
      <c r="P35" s="15" t="s">
        <v>282</v>
      </c>
      <c r="Q35" s="13" t="s">
        <v>283</v>
      </c>
      <c r="R35" s="13" t="s">
        <v>284</v>
      </c>
      <c r="S35" s="19">
        <f t="shared" si="17"/>
        <v>96000.553846153853</v>
      </c>
      <c r="T35" s="19">
        <f t="shared" si="1"/>
        <v>96000.553846153853</v>
      </c>
      <c r="U35" s="20">
        <v>44575</v>
      </c>
      <c r="V35" s="20">
        <v>44669</v>
      </c>
      <c r="W35" s="20">
        <f t="shared" si="2"/>
        <v>44669</v>
      </c>
      <c r="X35" s="13" t="str">
        <f t="shared" si="3"/>
        <v>A tiempo</v>
      </c>
      <c r="Y35" s="20">
        <v>44697</v>
      </c>
      <c r="Z35" s="20">
        <f t="shared" si="4"/>
        <v>44697</v>
      </c>
      <c r="AA35" s="13" t="str">
        <f t="shared" si="5"/>
        <v>A tiempo</v>
      </c>
      <c r="AB35" s="21">
        <f t="shared" si="6"/>
        <v>28</v>
      </c>
      <c r="AC35" s="21">
        <v>20</v>
      </c>
      <c r="AD35" s="13" t="str">
        <f t="shared" si="7"/>
        <v>No cumple</v>
      </c>
      <c r="AE35" s="20">
        <v>44712</v>
      </c>
      <c r="AF35" s="20">
        <f t="shared" si="8"/>
        <v>44712</v>
      </c>
      <c r="AG35" s="21">
        <f t="shared" si="9"/>
        <v>15</v>
      </c>
      <c r="AH35" s="20">
        <v>45291</v>
      </c>
      <c r="AI35" s="20">
        <f t="shared" si="10"/>
        <v>45291</v>
      </c>
      <c r="AJ35" s="21">
        <f t="shared" si="11"/>
        <v>0</v>
      </c>
      <c r="AK35" s="22" t="s">
        <v>303</v>
      </c>
      <c r="AL35" s="205"/>
      <c r="AM35" s="205"/>
      <c r="AN35" s="281"/>
      <c r="AO35" s="223"/>
      <c r="AP35" s="23">
        <v>0</v>
      </c>
      <c r="AQ35" s="24">
        <f t="shared" si="16"/>
        <v>0</v>
      </c>
      <c r="AR35" s="25">
        <v>182635200</v>
      </c>
      <c r="AS35" s="24">
        <f t="shared" si="12"/>
        <v>0.48780487804878048</v>
      </c>
      <c r="AT35" s="25">
        <v>191766960</v>
      </c>
      <c r="AU35" s="24">
        <f t="shared" si="13"/>
        <v>0.51219512195121952</v>
      </c>
      <c r="AV35" s="25">
        <f t="shared" si="14"/>
        <v>374402160</v>
      </c>
      <c r="AW35" s="26">
        <v>117000</v>
      </c>
      <c r="AX35" s="24">
        <f t="shared" si="15"/>
        <v>0.82051755424063122</v>
      </c>
      <c r="AY35" s="27" t="s">
        <v>287</v>
      </c>
      <c r="AZ35" s="27"/>
      <c r="BA35" s="27" t="s">
        <v>304</v>
      </c>
      <c r="BB35" s="28" t="s">
        <v>55</v>
      </c>
    </row>
    <row r="36" spans="1:54" s="12" customFormat="1" ht="60" customHeight="1" x14ac:dyDescent="0.2">
      <c r="A36" s="13" t="s">
        <v>271</v>
      </c>
      <c r="B36" s="13" t="s">
        <v>272</v>
      </c>
      <c r="C36" s="13" t="s">
        <v>273</v>
      </c>
      <c r="D36" s="13" t="s">
        <v>274</v>
      </c>
      <c r="E36" s="28">
        <v>35</v>
      </c>
      <c r="F36" s="15">
        <v>1</v>
      </c>
      <c r="G36" s="16" t="s">
        <v>275</v>
      </c>
      <c r="H36" s="15" t="s">
        <v>204</v>
      </c>
      <c r="I36" s="16" t="s">
        <v>108</v>
      </c>
      <c r="J36" s="15" t="s">
        <v>418</v>
      </c>
      <c r="K36" s="16" t="s">
        <v>419</v>
      </c>
      <c r="L36" s="16" t="s">
        <v>278</v>
      </c>
      <c r="M36" s="13" t="s">
        <v>300</v>
      </c>
      <c r="N36" s="13" t="s">
        <v>424</v>
      </c>
      <c r="O36" s="18" t="s">
        <v>423</v>
      </c>
      <c r="P36" s="15" t="s">
        <v>282</v>
      </c>
      <c r="Q36" s="13" t="s">
        <v>283</v>
      </c>
      <c r="R36" s="13" t="s">
        <v>284</v>
      </c>
      <c r="S36" s="19">
        <f t="shared" si="17"/>
        <v>96000.553846153853</v>
      </c>
      <c r="T36" s="19">
        <f t="shared" si="1"/>
        <v>96000.553846153853</v>
      </c>
      <c r="U36" s="20">
        <v>44575</v>
      </c>
      <c r="V36" s="20">
        <v>44669</v>
      </c>
      <c r="W36" s="20">
        <f t="shared" si="2"/>
        <v>44669</v>
      </c>
      <c r="X36" s="13" t="str">
        <f t="shared" si="3"/>
        <v>A tiempo</v>
      </c>
      <c r="Y36" s="20">
        <v>44697</v>
      </c>
      <c r="Z36" s="20">
        <f t="shared" si="4"/>
        <v>44697</v>
      </c>
      <c r="AA36" s="13" t="str">
        <f t="shared" si="5"/>
        <v>A tiempo</v>
      </c>
      <c r="AB36" s="21">
        <f t="shared" si="6"/>
        <v>28</v>
      </c>
      <c r="AC36" s="21">
        <v>20</v>
      </c>
      <c r="AD36" s="13" t="str">
        <f t="shared" si="7"/>
        <v>No cumple</v>
      </c>
      <c r="AE36" s="20">
        <v>44712</v>
      </c>
      <c r="AF36" s="20">
        <f t="shared" si="8"/>
        <v>44712</v>
      </c>
      <c r="AG36" s="21">
        <f t="shared" si="9"/>
        <v>15</v>
      </c>
      <c r="AH36" s="20">
        <v>45291</v>
      </c>
      <c r="AI36" s="20">
        <f t="shared" si="10"/>
        <v>45291</v>
      </c>
      <c r="AJ36" s="21">
        <f t="shared" si="11"/>
        <v>0</v>
      </c>
      <c r="AK36" s="22" t="s">
        <v>303</v>
      </c>
      <c r="AL36" s="205"/>
      <c r="AM36" s="205"/>
      <c r="AN36" s="281"/>
      <c r="AO36" s="223"/>
      <c r="AP36" s="23">
        <v>0</v>
      </c>
      <c r="AQ36" s="24">
        <f t="shared" si="16"/>
        <v>0</v>
      </c>
      <c r="AR36" s="25">
        <v>182635200</v>
      </c>
      <c r="AS36" s="24">
        <f t="shared" si="12"/>
        <v>0.48780487804878048</v>
      </c>
      <c r="AT36" s="25">
        <v>191766960</v>
      </c>
      <c r="AU36" s="24">
        <f t="shared" si="13"/>
        <v>0.51219512195121952</v>
      </c>
      <c r="AV36" s="25">
        <f t="shared" si="14"/>
        <v>374402160</v>
      </c>
      <c r="AW36" s="26">
        <v>117000</v>
      </c>
      <c r="AX36" s="24">
        <f t="shared" si="15"/>
        <v>0.82051755424063122</v>
      </c>
      <c r="AY36" s="27" t="s">
        <v>287</v>
      </c>
      <c r="AZ36" s="27"/>
      <c r="BA36" s="27" t="s">
        <v>304</v>
      </c>
      <c r="BB36" s="28" t="s">
        <v>55</v>
      </c>
    </row>
    <row r="37" spans="1:54" s="12" customFormat="1" ht="60" customHeight="1" x14ac:dyDescent="0.2">
      <c r="A37" s="13" t="s">
        <v>271</v>
      </c>
      <c r="B37" s="13" t="s">
        <v>272</v>
      </c>
      <c r="C37" s="13" t="s">
        <v>273</v>
      </c>
      <c r="D37" s="13" t="s">
        <v>274</v>
      </c>
      <c r="E37" s="35">
        <v>36</v>
      </c>
      <c r="F37" s="15">
        <v>1</v>
      </c>
      <c r="G37" s="16" t="s">
        <v>275</v>
      </c>
      <c r="H37" s="15" t="s">
        <v>205</v>
      </c>
      <c r="I37" s="16" t="s">
        <v>113</v>
      </c>
      <c r="J37" s="15" t="s">
        <v>425</v>
      </c>
      <c r="K37" s="16" t="s">
        <v>426</v>
      </c>
      <c r="L37" s="16" t="s">
        <v>278</v>
      </c>
      <c r="M37" s="13" t="s">
        <v>279</v>
      </c>
      <c r="N37" s="13" t="s">
        <v>427</v>
      </c>
      <c r="O37" s="36" t="s">
        <v>428</v>
      </c>
      <c r="P37" s="15" t="s">
        <v>282</v>
      </c>
      <c r="Q37" s="13" t="s">
        <v>283</v>
      </c>
      <c r="R37" s="13" t="s">
        <v>284</v>
      </c>
      <c r="S37" s="19">
        <f t="shared" si="17"/>
        <v>246153.84615384616</v>
      </c>
      <c r="T37" s="19">
        <f t="shared" si="1"/>
        <v>246153.84615384616</v>
      </c>
      <c r="U37" s="20">
        <v>44682</v>
      </c>
      <c r="V37" s="20">
        <v>44770</v>
      </c>
      <c r="W37" s="20">
        <f t="shared" si="2"/>
        <v>44770</v>
      </c>
      <c r="X37" s="13" t="str">
        <f t="shared" si="3"/>
        <v>A tiempo</v>
      </c>
      <c r="Y37" s="20">
        <v>44847</v>
      </c>
      <c r="Z37" s="20">
        <f t="shared" si="4"/>
        <v>44847</v>
      </c>
      <c r="AA37" s="13" t="str">
        <f t="shared" si="5"/>
        <v>A tiempo</v>
      </c>
      <c r="AB37" s="21">
        <f t="shared" si="6"/>
        <v>77</v>
      </c>
      <c r="AC37" s="21">
        <v>145</v>
      </c>
      <c r="AD37" s="13" t="str">
        <f t="shared" si="7"/>
        <v>Cumple</v>
      </c>
      <c r="AE37" s="20">
        <v>44867</v>
      </c>
      <c r="AF37" s="20">
        <f t="shared" si="8"/>
        <v>44867</v>
      </c>
      <c r="AG37" s="21">
        <f t="shared" si="9"/>
        <v>20</v>
      </c>
      <c r="AH37" s="20">
        <v>45291</v>
      </c>
      <c r="AI37" s="20">
        <f t="shared" si="10"/>
        <v>45291</v>
      </c>
      <c r="AJ37" s="21">
        <f t="shared" si="11"/>
        <v>0</v>
      </c>
      <c r="AK37" s="22" t="s">
        <v>347</v>
      </c>
      <c r="AL37" s="205"/>
      <c r="AM37" s="205"/>
      <c r="AN37" s="281"/>
      <c r="AO37" s="223"/>
      <c r="AP37" s="23">
        <v>0</v>
      </c>
      <c r="AQ37" s="24">
        <f t="shared" si="16"/>
        <v>0</v>
      </c>
      <c r="AR37" s="25">
        <v>360000000</v>
      </c>
      <c r="AS37" s="24">
        <f t="shared" si="12"/>
        <v>0.375</v>
      </c>
      <c r="AT37" s="25">
        <v>600000000</v>
      </c>
      <c r="AU37" s="24">
        <f t="shared" si="13"/>
        <v>0.625</v>
      </c>
      <c r="AV37" s="25">
        <f t="shared" si="14"/>
        <v>960000000</v>
      </c>
      <c r="AW37" s="26">
        <v>450000</v>
      </c>
      <c r="AX37" s="24">
        <f t="shared" si="15"/>
        <v>0.54700854700854706</v>
      </c>
      <c r="AY37" s="27" t="s">
        <v>360</v>
      </c>
      <c r="AZ37" s="27" t="s">
        <v>360</v>
      </c>
      <c r="BA37" s="27" t="s">
        <v>320</v>
      </c>
      <c r="BB37" s="28" t="s">
        <v>55</v>
      </c>
    </row>
    <row r="38" spans="1:54" s="12" customFormat="1" ht="60" customHeight="1" x14ac:dyDescent="0.2">
      <c r="A38" s="13" t="s">
        <v>271</v>
      </c>
      <c r="B38" s="13" t="s">
        <v>272</v>
      </c>
      <c r="C38" s="13" t="s">
        <v>273</v>
      </c>
      <c r="D38" s="13" t="s">
        <v>274</v>
      </c>
      <c r="E38" s="29">
        <v>37</v>
      </c>
      <c r="F38" s="15">
        <v>1</v>
      </c>
      <c r="G38" s="16" t="s">
        <v>275</v>
      </c>
      <c r="H38" s="15" t="s">
        <v>205</v>
      </c>
      <c r="I38" s="16" t="s">
        <v>113</v>
      </c>
      <c r="J38" s="15" t="s">
        <v>429</v>
      </c>
      <c r="K38" s="16" t="s">
        <v>430</v>
      </c>
      <c r="L38" s="16" t="s">
        <v>278</v>
      </c>
      <c r="M38" s="13" t="s">
        <v>279</v>
      </c>
      <c r="N38" s="17" t="s">
        <v>431</v>
      </c>
      <c r="O38" s="18" t="s">
        <v>366</v>
      </c>
      <c r="P38" s="15" t="s">
        <v>309</v>
      </c>
      <c r="Q38" s="13" t="s">
        <v>432</v>
      </c>
      <c r="R38" s="13" t="s">
        <v>284</v>
      </c>
      <c r="S38" s="19">
        <f t="shared" si="17"/>
        <v>0</v>
      </c>
      <c r="T38" s="19">
        <f t="shared" si="1"/>
        <v>0</v>
      </c>
      <c r="U38" s="20">
        <v>44589</v>
      </c>
      <c r="V38" s="20">
        <v>44593</v>
      </c>
      <c r="W38" s="20">
        <f t="shared" si="2"/>
        <v>44593</v>
      </c>
      <c r="X38" s="13" t="str">
        <f t="shared" si="3"/>
        <v>A tiempo</v>
      </c>
      <c r="Y38" s="20">
        <v>44759</v>
      </c>
      <c r="Z38" s="20">
        <f t="shared" si="4"/>
        <v>44759</v>
      </c>
      <c r="AA38" s="13" t="str">
        <f t="shared" si="5"/>
        <v>A tiempo</v>
      </c>
      <c r="AB38" s="21">
        <f t="shared" si="6"/>
        <v>166</v>
      </c>
      <c r="AC38" s="21">
        <v>145</v>
      </c>
      <c r="AD38" s="13" t="str">
        <f t="shared" si="7"/>
        <v>No cumple</v>
      </c>
      <c r="AE38" s="20">
        <v>44774</v>
      </c>
      <c r="AF38" s="20">
        <f t="shared" si="8"/>
        <v>44774</v>
      </c>
      <c r="AG38" s="21">
        <f t="shared" si="9"/>
        <v>15</v>
      </c>
      <c r="AH38" s="20">
        <v>45291</v>
      </c>
      <c r="AI38" s="20">
        <f t="shared" si="10"/>
        <v>45291</v>
      </c>
      <c r="AJ38" s="21">
        <f t="shared" si="11"/>
        <v>0</v>
      </c>
      <c r="AK38" s="22" t="s">
        <v>433</v>
      </c>
      <c r="AL38" s="205" t="s">
        <v>311</v>
      </c>
      <c r="AM38" s="205"/>
      <c r="AN38" s="281"/>
      <c r="AO38" s="223"/>
      <c r="AP38" s="23">
        <v>0</v>
      </c>
      <c r="AQ38" s="24">
        <f t="shared" si="16"/>
        <v>0</v>
      </c>
      <c r="AR38" s="25">
        <v>0</v>
      </c>
      <c r="AS38" s="24">
        <f t="shared" si="12"/>
        <v>0</v>
      </c>
      <c r="AT38" s="25">
        <v>0</v>
      </c>
      <c r="AU38" s="24">
        <f t="shared" si="13"/>
        <v>0</v>
      </c>
      <c r="AV38" s="25">
        <f t="shared" si="14"/>
        <v>0</v>
      </c>
      <c r="AW38" s="26" t="s">
        <v>434</v>
      </c>
      <c r="AX38" s="24" t="str">
        <f t="shared" si="15"/>
        <v/>
      </c>
      <c r="AY38" s="27" t="s">
        <v>287</v>
      </c>
      <c r="AZ38" s="27"/>
      <c r="BA38" s="27" t="s">
        <v>288</v>
      </c>
      <c r="BB38" s="29" t="s">
        <v>313</v>
      </c>
    </row>
    <row r="39" spans="1:54" s="12" customFormat="1" ht="60" customHeight="1" x14ac:dyDescent="0.2">
      <c r="A39" s="13" t="s">
        <v>271</v>
      </c>
      <c r="B39" s="13" t="s">
        <v>272</v>
      </c>
      <c r="C39" s="13" t="s">
        <v>273</v>
      </c>
      <c r="D39" s="13" t="s">
        <v>274</v>
      </c>
      <c r="E39" s="35">
        <v>38</v>
      </c>
      <c r="F39" s="15">
        <v>1</v>
      </c>
      <c r="G39" s="16" t="s">
        <v>275</v>
      </c>
      <c r="H39" s="15" t="s">
        <v>205</v>
      </c>
      <c r="I39" s="16" t="s">
        <v>113</v>
      </c>
      <c r="J39" s="15" t="s">
        <v>435</v>
      </c>
      <c r="K39" s="16" t="s">
        <v>436</v>
      </c>
      <c r="L39" s="16" t="s">
        <v>278</v>
      </c>
      <c r="M39" s="13" t="s">
        <v>279</v>
      </c>
      <c r="N39" s="13" t="s">
        <v>437</v>
      </c>
      <c r="O39" s="36" t="s">
        <v>438</v>
      </c>
      <c r="P39" s="15" t="s">
        <v>282</v>
      </c>
      <c r="Q39" s="13" t="s">
        <v>283</v>
      </c>
      <c r="R39" s="13" t="s">
        <v>284</v>
      </c>
      <c r="S39" s="19">
        <f t="shared" si="17"/>
        <v>794871.79487179487</v>
      </c>
      <c r="T39" s="19">
        <f t="shared" si="1"/>
        <v>794871.79487179487</v>
      </c>
      <c r="U39" s="20">
        <v>44756</v>
      </c>
      <c r="V39" s="20">
        <v>44844</v>
      </c>
      <c r="W39" s="20">
        <f t="shared" si="2"/>
        <v>44844</v>
      </c>
      <c r="X39" s="13" t="str">
        <f t="shared" si="3"/>
        <v>A tiempo</v>
      </c>
      <c r="Y39" s="20">
        <v>44921</v>
      </c>
      <c r="Z39" s="20">
        <f t="shared" si="4"/>
        <v>44921</v>
      </c>
      <c r="AA39" s="13" t="str">
        <f t="shared" si="5"/>
        <v>A tiempo</v>
      </c>
      <c r="AB39" s="21">
        <f t="shared" si="6"/>
        <v>77</v>
      </c>
      <c r="AC39" s="21">
        <v>145</v>
      </c>
      <c r="AD39" s="13" t="str">
        <f t="shared" si="7"/>
        <v>Cumple</v>
      </c>
      <c r="AE39" s="20">
        <v>44941</v>
      </c>
      <c r="AF39" s="20">
        <f t="shared" si="8"/>
        <v>44941</v>
      </c>
      <c r="AG39" s="21">
        <f t="shared" si="9"/>
        <v>20</v>
      </c>
      <c r="AH39" s="20">
        <v>45291</v>
      </c>
      <c r="AI39" s="20">
        <f t="shared" si="10"/>
        <v>45291</v>
      </c>
      <c r="AJ39" s="21">
        <f t="shared" si="11"/>
        <v>0</v>
      </c>
      <c r="AK39" s="22" t="s">
        <v>310</v>
      </c>
      <c r="AL39" s="205"/>
      <c r="AM39" s="205"/>
      <c r="AN39" s="281"/>
      <c r="AO39" s="223"/>
      <c r="AP39" s="23">
        <v>0</v>
      </c>
      <c r="AQ39" s="24">
        <f t="shared" si="16"/>
        <v>0</v>
      </c>
      <c r="AR39" s="45">
        <v>0</v>
      </c>
      <c r="AS39" s="24">
        <f t="shared" si="12"/>
        <v>0</v>
      </c>
      <c r="AT39" s="25">
        <v>3100000000</v>
      </c>
      <c r="AU39" s="24">
        <f t="shared" si="13"/>
        <v>1</v>
      </c>
      <c r="AV39" s="45">
        <f t="shared" si="14"/>
        <v>3100000000</v>
      </c>
      <c r="AW39" s="26">
        <v>1321200</v>
      </c>
      <c r="AX39" s="24">
        <f t="shared" si="15"/>
        <v>0.60162866702376239</v>
      </c>
      <c r="AY39" s="27" t="s">
        <v>360</v>
      </c>
      <c r="AZ39" s="27"/>
      <c r="BA39" s="27" t="s">
        <v>320</v>
      </c>
      <c r="BB39" s="28" t="s">
        <v>55</v>
      </c>
    </row>
    <row r="40" spans="1:54" s="12" customFormat="1" ht="60" customHeight="1" x14ac:dyDescent="0.2">
      <c r="A40" s="13" t="s">
        <v>271</v>
      </c>
      <c r="B40" s="13" t="s">
        <v>272</v>
      </c>
      <c r="C40" s="13" t="s">
        <v>273</v>
      </c>
      <c r="D40" s="13" t="s">
        <v>274</v>
      </c>
      <c r="E40" s="29">
        <v>39</v>
      </c>
      <c r="F40" s="15">
        <v>1</v>
      </c>
      <c r="G40" s="16" t="s">
        <v>275</v>
      </c>
      <c r="H40" s="15" t="s">
        <v>205</v>
      </c>
      <c r="I40" s="16" t="s">
        <v>113</v>
      </c>
      <c r="J40" s="15" t="s">
        <v>439</v>
      </c>
      <c r="K40" s="16" t="s">
        <v>440</v>
      </c>
      <c r="L40" s="16" t="s">
        <v>278</v>
      </c>
      <c r="M40" s="13" t="s">
        <v>279</v>
      </c>
      <c r="N40" s="17" t="s">
        <v>441</v>
      </c>
      <c r="O40" s="18" t="s">
        <v>442</v>
      </c>
      <c r="P40" s="15" t="s">
        <v>309</v>
      </c>
      <c r="Q40" s="13" t="s">
        <v>283</v>
      </c>
      <c r="R40" s="13" t="s">
        <v>284</v>
      </c>
      <c r="S40" s="19">
        <f t="shared" si="17"/>
        <v>0</v>
      </c>
      <c r="T40" s="19">
        <f t="shared" si="1"/>
        <v>0</v>
      </c>
      <c r="U40" s="20">
        <v>44682</v>
      </c>
      <c r="V40" s="20">
        <v>44593</v>
      </c>
      <c r="W40" s="20">
        <f t="shared" si="2"/>
        <v>44593</v>
      </c>
      <c r="X40" s="13" t="str">
        <f t="shared" si="3"/>
        <v>A tiempo</v>
      </c>
      <c r="Y40" s="20">
        <v>44759</v>
      </c>
      <c r="Z40" s="20">
        <f t="shared" si="4"/>
        <v>44759</v>
      </c>
      <c r="AA40" s="13" t="str">
        <f t="shared" si="5"/>
        <v>A tiempo</v>
      </c>
      <c r="AB40" s="21">
        <f t="shared" si="6"/>
        <v>166</v>
      </c>
      <c r="AC40" s="21">
        <v>145</v>
      </c>
      <c r="AD40" s="13" t="str">
        <f t="shared" si="7"/>
        <v>No cumple</v>
      </c>
      <c r="AE40" s="20">
        <v>44774</v>
      </c>
      <c r="AF40" s="20">
        <f t="shared" si="8"/>
        <v>44774</v>
      </c>
      <c r="AG40" s="21">
        <f t="shared" si="9"/>
        <v>15</v>
      </c>
      <c r="AH40" s="20">
        <v>44926</v>
      </c>
      <c r="AI40" s="20">
        <f t="shared" si="10"/>
        <v>44926</v>
      </c>
      <c r="AJ40" s="21">
        <f t="shared" si="11"/>
        <v>0</v>
      </c>
      <c r="AK40" s="22" t="s">
        <v>347</v>
      </c>
      <c r="AL40" s="205" t="s">
        <v>443</v>
      </c>
      <c r="AM40" s="205"/>
      <c r="AN40" s="281"/>
      <c r="AO40" s="223"/>
      <c r="AP40" s="23">
        <v>0</v>
      </c>
      <c r="AQ40" s="24">
        <f t="shared" si="16"/>
        <v>0</v>
      </c>
      <c r="AR40" s="25">
        <v>0</v>
      </c>
      <c r="AS40" s="24">
        <f t="shared" si="12"/>
        <v>0</v>
      </c>
      <c r="AT40" s="25">
        <v>0</v>
      </c>
      <c r="AU40" s="24">
        <f t="shared" si="13"/>
        <v>0</v>
      </c>
      <c r="AV40" s="25">
        <f t="shared" si="14"/>
        <v>0</v>
      </c>
      <c r="AW40" s="26" t="s">
        <v>444</v>
      </c>
      <c r="AX40" s="24" t="str">
        <f t="shared" si="15"/>
        <v/>
      </c>
      <c r="AY40" s="27" t="s">
        <v>287</v>
      </c>
      <c r="AZ40" s="27"/>
      <c r="BA40" s="27" t="s">
        <v>288</v>
      </c>
      <c r="BB40" s="29" t="s">
        <v>313</v>
      </c>
    </row>
    <row r="41" spans="1:54" s="12" customFormat="1" ht="60" customHeight="1" x14ac:dyDescent="0.2">
      <c r="A41" s="13" t="s">
        <v>271</v>
      </c>
      <c r="B41" s="13" t="s">
        <v>272</v>
      </c>
      <c r="C41" s="13" t="s">
        <v>273</v>
      </c>
      <c r="D41" s="13" t="s">
        <v>274</v>
      </c>
      <c r="E41" s="29">
        <v>40</v>
      </c>
      <c r="F41" s="15">
        <v>1</v>
      </c>
      <c r="G41" s="16" t="s">
        <v>275</v>
      </c>
      <c r="H41" s="15" t="s">
        <v>205</v>
      </c>
      <c r="I41" s="16" t="s">
        <v>113</v>
      </c>
      <c r="J41" s="15" t="s">
        <v>439</v>
      </c>
      <c r="K41" s="16" t="s">
        <v>440</v>
      </c>
      <c r="L41" s="16" t="s">
        <v>278</v>
      </c>
      <c r="M41" s="13" t="s">
        <v>338</v>
      </c>
      <c r="N41" s="17" t="s">
        <v>445</v>
      </c>
      <c r="O41" s="18" t="s">
        <v>446</v>
      </c>
      <c r="P41" s="15" t="s">
        <v>309</v>
      </c>
      <c r="Q41" s="13" t="s">
        <v>283</v>
      </c>
      <c r="R41" s="13" t="s">
        <v>284</v>
      </c>
      <c r="S41" s="19">
        <f t="shared" si="17"/>
        <v>0</v>
      </c>
      <c r="T41" s="19">
        <f t="shared" si="1"/>
        <v>0</v>
      </c>
      <c r="U41" s="20">
        <v>44394</v>
      </c>
      <c r="V41" s="20">
        <v>44866</v>
      </c>
      <c r="W41" s="20">
        <f t="shared" si="2"/>
        <v>44866</v>
      </c>
      <c r="X41" s="13" t="str">
        <f t="shared" si="3"/>
        <v>A tiempo</v>
      </c>
      <c r="Y41" s="20">
        <v>44943</v>
      </c>
      <c r="Z41" s="20">
        <f t="shared" si="4"/>
        <v>44943</v>
      </c>
      <c r="AA41" s="13" t="str">
        <f t="shared" si="5"/>
        <v>A tiempo</v>
      </c>
      <c r="AB41" s="21">
        <f t="shared" si="6"/>
        <v>77</v>
      </c>
      <c r="AC41" s="21">
        <v>20</v>
      </c>
      <c r="AD41" s="13" t="str">
        <f t="shared" si="7"/>
        <v>No cumple</v>
      </c>
      <c r="AE41" s="20">
        <v>44958</v>
      </c>
      <c r="AF41" s="20">
        <f t="shared" si="8"/>
        <v>44958</v>
      </c>
      <c r="AG41" s="21">
        <f t="shared" si="9"/>
        <v>15</v>
      </c>
      <c r="AH41" s="20">
        <v>44561</v>
      </c>
      <c r="AI41" s="20">
        <f t="shared" si="10"/>
        <v>44561</v>
      </c>
      <c r="AJ41" s="21">
        <f t="shared" si="11"/>
        <v>0</v>
      </c>
      <c r="AK41" s="22" t="s">
        <v>310</v>
      </c>
      <c r="AL41" s="205" t="s">
        <v>443</v>
      </c>
      <c r="AM41" s="205"/>
      <c r="AN41" s="281"/>
      <c r="AO41" s="223"/>
      <c r="AP41" s="23">
        <v>0</v>
      </c>
      <c r="AQ41" s="24">
        <f t="shared" si="16"/>
        <v>0</v>
      </c>
      <c r="AR41" s="25">
        <v>0</v>
      </c>
      <c r="AS41" s="24">
        <f t="shared" si="12"/>
        <v>0</v>
      </c>
      <c r="AT41" s="25">
        <v>0</v>
      </c>
      <c r="AU41" s="24">
        <f t="shared" si="13"/>
        <v>0</v>
      </c>
      <c r="AV41" s="25">
        <f t="shared" si="14"/>
        <v>0</v>
      </c>
      <c r="AW41" s="26" t="s">
        <v>444</v>
      </c>
      <c r="AX41" s="24" t="str">
        <f t="shared" si="15"/>
        <v/>
      </c>
      <c r="AY41" s="27" t="s">
        <v>287</v>
      </c>
      <c r="AZ41" s="27"/>
      <c r="BA41" s="27" t="s">
        <v>288</v>
      </c>
      <c r="BB41" s="29" t="s">
        <v>313</v>
      </c>
    </row>
    <row r="42" spans="1:54" s="12" customFormat="1" ht="60" customHeight="1" x14ac:dyDescent="0.2">
      <c r="A42" s="13" t="s">
        <v>271</v>
      </c>
      <c r="B42" s="13" t="s">
        <v>272</v>
      </c>
      <c r="C42" s="13" t="s">
        <v>273</v>
      </c>
      <c r="D42" s="13" t="s">
        <v>274</v>
      </c>
      <c r="E42" s="14">
        <v>41</v>
      </c>
      <c r="F42" s="15">
        <v>1</v>
      </c>
      <c r="G42" s="16" t="s">
        <v>275</v>
      </c>
      <c r="H42" s="15" t="s">
        <v>205</v>
      </c>
      <c r="I42" s="16" t="s">
        <v>113</v>
      </c>
      <c r="J42" s="15" t="s">
        <v>447</v>
      </c>
      <c r="K42" s="16" t="s">
        <v>448</v>
      </c>
      <c r="L42" s="16" t="s">
        <v>278</v>
      </c>
      <c r="M42" s="13" t="s">
        <v>279</v>
      </c>
      <c r="N42" s="13" t="s">
        <v>449</v>
      </c>
      <c r="O42" s="18" t="s">
        <v>450</v>
      </c>
      <c r="P42" s="15" t="s">
        <v>282</v>
      </c>
      <c r="Q42" s="13" t="s">
        <v>283</v>
      </c>
      <c r="R42" s="13" t="s">
        <v>284</v>
      </c>
      <c r="S42" s="19">
        <f t="shared" si="17"/>
        <v>0</v>
      </c>
      <c r="T42" s="19">
        <f t="shared" si="1"/>
        <v>0</v>
      </c>
      <c r="U42" s="20">
        <v>45121</v>
      </c>
      <c r="V42" s="20">
        <v>45209</v>
      </c>
      <c r="W42" s="20">
        <f t="shared" si="2"/>
        <v>45209</v>
      </c>
      <c r="X42" s="13" t="str">
        <f t="shared" si="3"/>
        <v>A tiempo</v>
      </c>
      <c r="Y42" s="20">
        <v>45286</v>
      </c>
      <c r="Z42" s="20">
        <f t="shared" si="4"/>
        <v>45286</v>
      </c>
      <c r="AA42" s="13" t="str">
        <f t="shared" si="5"/>
        <v>A tiempo</v>
      </c>
      <c r="AB42" s="21">
        <f t="shared" si="6"/>
        <v>77</v>
      </c>
      <c r="AC42" s="21">
        <v>125</v>
      </c>
      <c r="AD42" s="13" t="str">
        <f t="shared" si="7"/>
        <v>Cumple</v>
      </c>
      <c r="AE42" s="20">
        <v>45306</v>
      </c>
      <c r="AF42" s="20">
        <f t="shared" si="8"/>
        <v>45306</v>
      </c>
      <c r="AG42" s="21">
        <f t="shared" si="9"/>
        <v>20</v>
      </c>
      <c r="AH42" s="20">
        <v>45657</v>
      </c>
      <c r="AI42" s="20">
        <f t="shared" si="10"/>
        <v>45657</v>
      </c>
      <c r="AJ42" s="21">
        <f t="shared" si="11"/>
        <v>0</v>
      </c>
      <c r="AK42" s="22" t="s">
        <v>285</v>
      </c>
      <c r="AL42" s="205" t="s">
        <v>319</v>
      </c>
      <c r="AM42" s="205"/>
      <c r="AN42" s="281"/>
      <c r="AO42" s="223"/>
      <c r="AP42" s="23">
        <v>0</v>
      </c>
      <c r="AQ42" s="24">
        <f t="shared" si="16"/>
        <v>0</v>
      </c>
      <c r="AR42" s="25">
        <v>0</v>
      </c>
      <c r="AS42" s="24">
        <f t="shared" si="12"/>
        <v>0</v>
      </c>
      <c r="AT42" s="25">
        <v>0</v>
      </c>
      <c r="AU42" s="24">
        <f t="shared" si="13"/>
        <v>0</v>
      </c>
      <c r="AV42" s="25">
        <f t="shared" si="14"/>
        <v>0</v>
      </c>
      <c r="AW42" s="26">
        <v>250000</v>
      </c>
      <c r="AX42" s="24">
        <f t="shared" si="15"/>
        <v>0</v>
      </c>
      <c r="AY42" s="27" t="s">
        <v>287</v>
      </c>
      <c r="AZ42" s="27"/>
      <c r="BA42" s="27" t="s">
        <v>320</v>
      </c>
      <c r="BB42" s="14" t="s">
        <v>289</v>
      </c>
    </row>
    <row r="43" spans="1:54" s="12" customFormat="1" ht="60" customHeight="1" x14ac:dyDescent="0.2">
      <c r="A43" s="13" t="s">
        <v>271</v>
      </c>
      <c r="B43" s="13" t="s">
        <v>272</v>
      </c>
      <c r="C43" s="13" t="s">
        <v>273</v>
      </c>
      <c r="D43" s="13" t="s">
        <v>274</v>
      </c>
      <c r="E43" s="46">
        <v>42</v>
      </c>
      <c r="F43" s="15">
        <v>1</v>
      </c>
      <c r="G43" s="16" t="s">
        <v>275</v>
      </c>
      <c r="H43" s="15" t="s">
        <v>205</v>
      </c>
      <c r="I43" s="16" t="s">
        <v>113</v>
      </c>
      <c r="J43" s="15" t="s">
        <v>429</v>
      </c>
      <c r="K43" s="16" t="s">
        <v>430</v>
      </c>
      <c r="L43" s="16" t="s">
        <v>278</v>
      </c>
      <c r="M43" s="13" t="s">
        <v>451</v>
      </c>
      <c r="N43" s="33" t="s">
        <v>452</v>
      </c>
      <c r="O43" s="18" t="s">
        <v>453</v>
      </c>
      <c r="P43" s="15" t="s">
        <v>454</v>
      </c>
      <c r="Q43" s="13" t="s">
        <v>432</v>
      </c>
      <c r="R43" s="13" t="s">
        <v>284</v>
      </c>
      <c r="S43" s="19">
        <f t="shared" si="17"/>
        <v>67692.307692307688</v>
      </c>
      <c r="T43" s="19">
        <f t="shared" si="1"/>
        <v>67692.307692307688</v>
      </c>
      <c r="U43" s="20">
        <v>44482</v>
      </c>
      <c r="V43" s="20">
        <v>44505</v>
      </c>
      <c r="W43" s="20">
        <v>44505</v>
      </c>
      <c r="X43" s="13" t="str">
        <f t="shared" si="3"/>
        <v>A tiempo</v>
      </c>
      <c r="Y43" s="20">
        <v>44543</v>
      </c>
      <c r="Z43" s="20">
        <v>44543</v>
      </c>
      <c r="AA43" s="13" t="str">
        <f t="shared" si="5"/>
        <v>A tiempo</v>
      </c>
      <c r="AB43" s="21">
        <f t="shared" si="6"/>
        <v>38</v>
      </c>
      <c r="AC43" s="21">
        <v>20</v>
      </c>
      <c r="AD43" s="13" t="str">
        <f t="shared" si="7"/>
        <v>No cumple</v>
      </c>
      <c r="AE43" s="20">
        <v>44558</v>
      </c>
      <c r="AF43" s="20">
        <v>44558</v>
      </c>
      <c r="AG43" s="21">
        <f t="shared" si="9"/>
        <v>15</v>
      </c>
      <c r="AH43" s="20">
        <v>44561</v>
      </c>
      <c r="AI43" s="20">
        <f t="shared" si="10"/>
        <v>44561</v>
      </c>
      <c r="AJ43" s="21">
        <f t="shared" si="11"/>
        <v>0</v>
      </c>
      <c r="AK43" s="22" t="s">
        <v>341</v>
      </c>
      <c r="AL43" s="224" t="s">
        <v>455</v>
      </c>
      <c r="AM43" s="205" t="s">
        <v>456</v>
      </c>
      <c r="AN43" s="281">
        <v>805555.5555555555</v>
      </c>
      <c r="AO43" s="223" t="s">
        <v>452</v>
      </c>
      <c r="AP43" s="23">
        <v>264000000</v>
      </c>
      <c r="AQ43" s="24">
        <f t="shared" si="16"/>
        <v>1</v>
      </c>
      <c r="AR43" s="25">
        <v>0</v>
      </c>
      <c r="AS43" s="24">
        <f t="shared" si="12"/>
        <v>0</v>
      </c>
      <c r="AT43" s="25">
        <v>0</v>
      </c>
      <c r="AU43" s="24">
        <f t="shared" si="13"/>
        <v>0</v>
      </c>
      <c r="AV43" s="25">
        <f t="shared" si="14"/>
        <v>264000000</v>
      </c>
      <c r="AW43" s="26">
        <f>56500.1771165427 +N("Originalmente USD 805.556")</f>
        <v>56500.177116542698</v>
      </c>
      <c r="AX43" s="24">
        <f t="shared" si="15"/>
        <v>1.1980901856763921</v>
      </c>
      <c r="AY43" s="27" t="s">
        <v>287</v>
      </c>
      <c r="AZ43" s="27"/>
      <c r="BA43" s="27" t="s">
        <v>457</v>
      </c>
      <c r="BB43" s="46" t="s">
        <v>458</v>
      </c>
    </row>
    <row r="44" spans="1:54" s="12" customFormat="1" ht="60" customHeight="1" x14ac:dyDescent="0.2">
      <c r="A44" s="13" t="s">
        <v>271</v>
      </c>
      <c r="B44" s="13" t="s">
        <v>272</v>
      </c>
      <c r="C44" s="13" t="s">
        <v>273</v>
      </c>
      <c r="D44" s="13" t="s">
        <v>274</v>
      </c>
      <c r="E44" s="35">
        <v>43</v>
      </c>
      <c r="F44" s="15">
        <v>1</v>
      </c>
      <c r="G44" s="16" t="s">
        <v>275</v>
      </c>
      <c r="H44" s="15" t="s">
        <v>206</v>
      </c>
      <c r="I44" s="16" t="s">
        <v>125</v>
      </c>
      <c r="J44" s="15" t="s">
        <v>459</v>
      </c>
      <c r="K44" s="16" t="s">
        <v>460</v>
      </c>
      <c r="L44" s="16" t="s">
        <v>278</v>
      </c>
      <c r="M44" s="13" t="s">
        <v>279</v>
      </c>
      <c r="N44" s="13" t="s">
        <v>461</v>
      </c>
      <c r="O44" s="36" t="s">
        <v>462</v>
      </c>
      <c r="P44" s="15" t="s">
        <v>282</v>
      </c>
      <c r="Q44" s="13" t="s">
        <v>283</v>
      </c>
      <c r="R44" s="13" t="s">
        <v>284</v>
      </c>
      <c r="S44" s="19">
        <f t="shared" si="17"/>
        <v>256410.25641025641</v>
      </c>
      <c r="T44" s="19">
        <f t="shared" si="1"/>
        <v>256410.25641025641</v>
      </c>
      <c r="U44" s="20">
        <v>44589</v>
      </c>
      <c r="V44" s="20">
        <v>44769</v>
      </c>
      <c r="W44" s="20">
        <f t="shared" ref="W44:W85" si="18">V44</f>
        <v>44769</v>
      </c>
      <c r="X44" s="13" t="str">
        <f t="shared" si="3"/>
        <v>A tiempo</v>
      </c>
      <c r="Y44" s="20">
        <v>44846</v>
      </c>
      <c r="Z44" s="20">
        <f t="shared" ref="Z44:Z85" si="19">Y44</f>
        <v>44846</v>
      </c>
      <c r="AA44" s="13" t="str">
        <f t="shared" si="5"/>
        <v>A tiempo</v>
      </c>
      <c r="AB44" s="21">
        <f t="shared" si="6"/>
        <v>77</v>
      </c>
      <c r="AC44" s="21">
        <v>145</v>
      </c>
      <c r="AD44" s="13" t="str">
        <f t="shared" si="7"/>
        <v>Cumple</v>
      </c>
      <c r="AE44" s="20">
        <v>44866</v>
      </c>
      <c r="AF44" s="20">
        <f t="shared" ref="AF44:AF85" si="20">AE44</f>
        <v>44866</v>
      </c>
      <c r="AG44" s="21">
        <f t="shared" si="9"/>
        <v>20</v>
      </c>
      <c r="AH44" s="20">
        <v>45291</v>
      </c>
      <c r="AI44" s="20">
        <f t="shared" si="10"/>
        <v>45291</v>
      </c>
      <c r="AJ44" s="21">
        <f t="shared" si="11"/>
        <v>0</v>
      </c>
      <c r="AK44" s="22" t="s">
        <v>347</v>
      </c>
      <c r="AL44" s="205"/>
      <c r="AM44" s="205"/>
      <c r="AN44" s="281"/>
      <c r="AO44" s="223"/>
      <c r="AP44" s="23">
        <v>0</v>
      </c>
      <c r="AQ44" s="24">
        <f t="shared" si="16"/>
        <v>0</v>
      </c>
      <c r="AR44" s="25">
        <v>400000000</v>
      </c>
      <c r="AS44" s="24">
        <f t="shared" si="12"/>
        <v>0.4</v>
      </c>
      <c r="AT44" s="25">
        <v>600000000</v>
      </c>
      <c r="AU44" s="24">
        <f t="shared" si="13"/>
        <v>0.6</v>
      </c>
      <c r="AV44" s="25">
        <f t="shared" si="14"/>
        <v>1000000000</v>
      </c>
      <c r="AW44" s="26">
        <v>277777.77777777775</v>
      </c>
      <c r="AX44" s="24">
        <f t="shared" si="15"/>
        <v>0.92307692307692313</v>
      </c>
      <c r="AY44" s="27" t="s">
        <v>360</v>
      </c>
      <c r="AZ44" s="27" t="s">
        <v>360</v>
      </c>
      <c r="BA44" s="27" t="s">
        <v>320</v>
      </c>
      <c r="BB44" s="28" t="s">
        <v>55</v>
      </c>
    </row>
    <row r="45" spans="1:54" s="12" customFormat="1" ht="60" customHeight="1" x14ac:dyDescent="0.2">
      <c r="A45" s="13" t="s">
        <v>271</v>
      </c>
      <c r="B45" s="13" t="s">
        <v>272</v>
      </c>
      <c r="C45" s="13" t="s">
        <v>273</v>
      </c>
      <c r="D45" s="13" t="s">
        <v>274</v>
      </c>
      <c r="E45" s="35">
        <v>44</v>
      </c>
      <c r="F45" s="15">
        <v>1</v>
      </c>
      <c r="G45" s="16" t="s">
        <v>275</v>
      </c>
      <c r="H45" s="15" t="s">
        <v>207</v>
      </c>
      <c r="I45" s="16" t="s">
        <v>129</v>
      </c>
      <c r="J45" s="15" t="s">
        <v>463</v>
      </c>
      <c r="K45" s="16" t="s">
        <v>464</v>
      </c>
      <c r="L45" s="16" t="s">
        <v>278</v>
      </c>
      <c r="M45" s="13" t="s">
        <v>279</v>
      </c>
      <c r="N45" s="13" t="s">
        <v>465</v>
      </c>
      <c r="O45" s="36" t="s">
        <v>466</v>
      </c>
      <c r="P45" s="15" t="s">
        <v>282</v>
      </c>
      <c r="Q45" s="13" t="s">
        <v>283</v>
      </c>
      <c r="R45" s="13" t="s">
        <v>284</v>
      </c>
      <c r="S45" s="19">
        <f t="shared" si="17"/>
        <v>76923.076923076922</v>
      </c>
      <c r="T45" s="19">
        <f t="shared" si="1"/>
        <v>76923.076923076922</v>
      </c>
      <c r="U45" s="20">
        <v>44603</v>
      </c>
      <c r="V45" s="20">
        <v>44691</v>
      </c>
      <c r="W45" s="20">
        <f t="shared" si="18"/>
        <v>44691</v>
      </c>
      <c r="X45" s="13" t="str">
        <f t="shared" si="3"/>
        <v>A tiempo</v>
      </c>
      <c r="Y45" s="20">
        <v>44768</v>
      </c>
      <c r="Z45" s="20">
        <f t="shared" si="19"/>
        <v>44768</v>
      </c>
      <c r="AA45" s="13" t="str">
        <f t="shared" si="5"/>
        <v>A tiempo</v>
      </c>
      <c r="AB45" s="21">
        <f t="shared" si="6"/>
        <v>77</v>
      </c>
      <c r="AC45" s="21">
        <v>145</v>
      </c>
      <c r="AD45" s="13" t="str">
        <f t="shared" si="7"/>
        <v>Cumple</v>
      </c>
      <c r="AE45" s="20">
        <v>44788</v>
      </c>
      <c r="AF45" s="20">
        <f t="shared" si="20"/>
        <v>44788</v>
      </c>
      <c r="AG45" s="21">
        <f t="shared" si="9"/>
        <v>20</v>
      </c>
      <c r="AH45" s="20">
        <v>44926</v>
      </c>
      <c r="AI45" s="20">
        <f t="shared" si="10"/>
        <v>44926</v>
      </c>
      <c r="AJ45" s="21">
        <f t="shared" si="11"/>
        <v>0</v>
      </c>
      <c r="AK45" s="22" t="s">
        <v>303</v>
      </c>
      <c r="AL45" s="205"/>
      <c r="AM45" s="205" t="s">
        <v>467</v>
      </c>
      <c r="AN45" s="281"/>
      <c r="AO45" s="223"/>
      <c r="AP45" s="23">
        <v>0</v>
      </c>
      <c r="AQ45" s="24">
        <f t="shared" si="16"/>
        <v>0</v>
      </c>
      <c r="AR45" s="25">
        <v>300000000</v>
      </c>
      <c r="AS45" s="24">
        <f t="shared" si="12"/>
        <v>1</v>
      </c>
      <c r="AT45" s="25">
        <v>0</v>
      </c>
      <c r="AU45" s="24">
        <f t="shared" si="13"/>
        <v>0</v>
      </c>
      <c r="AV45" s="25">
        <f t="shared" si="14"/>
        <v>300000000</v>
      </c>
      <c r="AW45" s="26">
        <v>400000</v>
      </c>
      <c r="AX45" s="24">
        <f t="shared" si="15"/>
        <v>0.19230769230769232</v>
      </c>
      <c r="AY45" s="27" t="s">
        <v>360</v>
      </c>
      <c r="AZ45" s="27"/>
      <c r="BA45" s="27" t="s">
        <v>320</v>
      </c>
      <c r="BB45" s="28" t="s">
        <v>55</v>
      </c>
    </row>
    <row r="46" spans="1:54" s="12" customFormat="1" ht="60" customHeight="1" x14ac:dyDescent="0.2">
      <c r="A46" s="13" t="s">
        <v>271</v>
      </c>
      <c r="B46" s="13" t="s">
        <v>272</v>
      </c>
      <c r="C46" s="13" t="s">
        <v>273</v>
      </c>
      <c r="D46" s="13" t="s">
        <v>274</v>
      </c>
      <c r="E46" s="41">
        <v>45</v>
      </c>
      <c r="F46" s="15">
        <v>1</v>
      </c>
      <c r="G46" s="16" t="s">
        <v>275</v>
      </c>
      <c r="H46" s="15" t="s">
        <v>207</v>
      </c>
      <c r="I46" s="16" t="s">
        <v>129</v>
      </c>
      <c r="J46" s="15" t="s">
        <v>468</v>
      </c>
      <c r="K46" s="16" t="s">
        <v>469</v>
      </c>
      <c r="L46" s="16" t="s">
        <v>278</v>
      </c>
      <c r="M46" s="13" t="s">
        <v>279</v>
      </c>
      <c r="N46" s="13" t="s">
        <v>470</v>
      </c>
      <c r="O46" s="18" t="s">
        <v>471</v>
      </c>
      <c r="P46" s="15" t="s">
        <v>282</v>
      </c>
      <c r="Q46" s="13" t="s">
        <v>283</v>
      </c>
      <c r="R46" s="13" t="s">
        <v>284</v>
      </c>
      <c r="S46" s="19">
        <f t="shared" si="17"/>
        <v>1025641.0256410256</v>
      </c>
      <c r="T46" s="19">
        <f t="shared" si="1"/>
        <v>1025641.0256410256</v>
      </c>
      <c r="U46" s="20">
        <v>44756</v>
      </c>
      <c r="V46" s="20">
        <v>44889</v>
      </c>
      <c r="W46" s="20">
        <f t="shared" si="18"/>
        <v>44889</v>
      </c>
      <c r="X46" s="13" t="str">
        <f t="shared" si="3"/>
        <v>A tiempo</v>
      </c>
      <c r="Y46" s="20">
        <v>44966</v>
      </c>
      <c r="Z46" s="20">
        <f t="shared" si="19"/>
        <v>44966</v>
      </c>
      <c r="AA46" s="13" t="str">
        <f t="shared" si="5"/>
        <v>A tiempo</v>
      </c>
      <c r="AB46" s="21">
        <f t="shared" si="6"/>
        <v>77</v>
      </c>
      <c r="AC46" s="21">
        <v>145</v>
      </c>
      <c r="AD46" s="13" t="str">
        <f t="shared" si="7"/>
        <v>Cumple</v>
      </c>
      <c r="AE46" s="20">
        <v>44986</v>
      </c>
      <c r="AF46" s="20">
        <f t="shared" si="20"/>
        <v>44986</v>
      </c>
      <c r="AG46" s="21">
        <f t="shared" si="9"/>
        <v>20</v>
      </c>
      <c r="AH46" s="20">
        <v>45291</v>
      </c>
      <c r="AI46" s="20">
        <f t="shared" si="10"/>
        <v>45291</v>
      </c>
      <c r="AJ46" s="21">
        <f t="shared" si="11"/>
        <v>0</v>
      </c>
      <c r="AK46" s="22" t="s">
        <v>310</v>
      </c>
      <c r="AL46" s="205"/>
      <c r="AM46" s="205" t="s">
        <v>472</v>
      </c>
      <c r="AN46" s="281"/>
      <c r="AO46" s="223"/>
      <c r="AP46" s="23">
        <v>0</v>
      </c>
      <c r="AQ46" s="24">
        <f t="shared" si="16"/>
        <v>0</v>
      </c>
      <c r="AR46" s="25">
        <v>0</v>
      </c>
      <c r="AS46" s="24">
        <f t="shared" si="12"/>
        <v>0</v>
      </c>
      <c r="AT46" s="25">
        <v>4000000000</v>
      </c>
      <c r="AU46" s="24">
        <f t="shared" si="13"/>
        <v>1</v>
      </c>
      <c r="AV46" s="25">
        <f t="shared" si="14"/>
        <v>4000000000</v>
      </c>
      <c r="AW46" s="26">
        <v>2400000</v>
      </c>
      <c r="AX46" s="24">
        <f t="shared" si="15"/>
        <v>0.42735042735042733</v>
      </c>
      <c r="AY46" s="27" t="s">
        <v>287</v>
      </c>
      <c r="AZ46" s="27"/>
      <c r="BA46" s="27" t="s">
        <v>320</v>
      </c>
      <c r="BB46" s="41" t="s">
        <v>199</v>
      </c>
    </row>
    <row r="47" spans="1:54" s="12" customFormat="1" ht="60" customHeight="1" x14ac:dyDescent="0.2">
      <c r="A47" s="13" t="s">
        <v>271</v>
      </c>
      <c r="B47" s="13" t="s">
        <v>272</v>
      </c>
      <c r="C47" s="13" t="s">
        <v>273</v>
      </c>
      <c r="D47" s="13" t="s">
        <v>274</v>
      </c>
      <c r="E47" s="28">
        <v>46</v>
      </c>
      <c r="F47" s="15">
        <v>1</v>
      </c>
      <c r="G47" s="16" t="s">
        <v>275</v>
      </c>
      <c r="H47" s="15" t="s">
        <v>207</v>
      </c>
      <c r="I47" s="16" t="s">
        <v>129</v>
      </c>
      <c r="J47" s="15" t="s">
        <v>463</v>
      </c>
      <c r="K47" s="16" t="s">
        <v>464</v>
      </c>
      <c r="L47" s="16" t="s">
        <v>278</v>
      </c>
      <c r="M47" s="13" t="s">
        <v>300</v>
      </c>
      <c r="N47" s="13" t="s">
        <v>473</v>
      </c>
      <c r="O47" s="18" t="s">
        <v>474</v>
      </c>
      <c r="P47" s="15" t="s">
        <v>282</v>
      </c>
      <c r="Q47" s="13" t="s">
        <v>283</v>
      </c>
      <c r="R47" s="13" t="s">
        <v>284</v>
      </c>
      <c r="S47" s="19">
        <f t="shared" si="17"/>
        <v>96000.553846153853</v>
      </c>
      <c r="T47" s="19">
        <f t="shared" si="1"/>
        <v>96000.553846153853</v>
      </c>
      <c r="U47" s="20">
        <v>44575</v>
      </c>
      <c r="V47" s="20">
        <v>44669</v>
      </c>
      <c r="W47" s="20">
        <f t="shared" si="18"/>
        <v>44669</v>
      </c>
      <c r="X47" s="13" t="str">
        <f t="shared" si="3"/>
        <v>A tiempo</v>
      </c>
      <c r="Y47" s="20">
        <v>44697</v>
      </c>
      <c r="Z47" s="20">
        <f t="shared" si="19"/>
        <v>44697</v>
      </c>
      <c r="AA47" s="13" t="str">
        <f t="shared" si="5"/>
        <v>A tiempo</v>
      </c>
      <c r="AB47" s="21">
        <f t="shared" si="6"/>
        <v>28</v>
      </c>
      <c r="AC47" s="21">
        <v>20</v>
      </c>
      <c r="AD47" s="13" t="str">
        <f t="shared" si="7"/>
        <v>No cumple</v>
      </c>
      <c r="AE47" s="20">
        <v>44712</v>
      </c>
      <c r="AF47" s="20">
        <f t="shared" si="20"/>
        <v>44712</v>
      </c>
      <c r="AG47" s="21">
        <f t="shared" si="9"/>
        <v>15</v>
      </c>
      <c r="AH47" s="20">
        <v>45291</v>
      </c>
      <c r="AI47" s="20">
        <f t="shared" si="10"/>
        <v>45291</v>
      </c>
      <c r="AJ47" s="21">
        <f t="shared" si="11"/>
        <v>0</v>
      </c>
      <c r="AK47" s="22" t="s">
        <v>303</v>
      </c>
      <c r="AL47" s="205"/>
      <c r="AM47" s="205"/>
      <c r="AN47" s="281"/>
      <c r="AO47" s="223"/>
      <c r="AP47" s="23">
        <v>0</v>
      </c>
      <c r="AQ47" s="24">
        <f t="shared" si="16"/>
        <v>0</v>
      </c>
      <c r="AR47" s="25">
        <v>182635200</v>
      </c>
      <c r="AS47" s="24">
        <f t="shared" si="12"/>
        <v>0.48780487804878048</v>
      </c>
      <c r="AT47" s="25">
        <v>191766960</v>
      </c>
      <c r="AU47" s="24">
        <f t="shared" si="13"/>
        <v>0.51219512195121952</v>
      </c>
      <c r="AV47" s="25">
        <f t="shared" si="14"/>
        <v>374402160</v>
      </c>
      <c r="AW47" s="26">
        <v>117000</v>
      </c>
      <c r="AX47" s="24">
        <f t="shared" si="15"/>
        <v>0.82051755424063122</v>
      </c>
      <c r="AY47" s="27" t="s">
        <v>287</v>
      </c>
      <c r="AZ47" s="27"/>
      <c r="BA47" s="27" t="s">
        <v>304</v>
      </c>
      <c r="BB47" s="28" t="s">
        <v>55</v>
      </c>
    </row>
    <row r="48" spans="1:54" s="12" customFormat="1" ht="60" customHeight="1" x14ac:dyDescent="0.2">
      <c r="A48" s="13" t="s">
        <v>271</v>
      </c>
      <c r="B48" s="13" t="s">
        <v>272</v>
      </c>
      <c r="C48" s="13" t="s">
        <v>273</v>
      </c>
      <c r="D48" s="13" t="s">
        <v>274</v>
      </c>
      <c r="E48" s="41">
        <v>47</v>
      </c>
      <c r="F48" s="15">
        <v>2</v>
      </c>
      <c r="G48" s="16" t="s">
        <v>297</v>
      </c>
      <c r="H48" s="15" t="s">
        <v>210</v>
      </c>
      <c r="I48" s="16" t="s">
        <v>137</v>
      </c>
      <c r="J48" s="15" t="s">
        <v>475</v>
      </c>
      <c r="K48" s="16" t="s">
        <v>476</v>
      </c>
      <c r="L48" s="16" t="s">
        <v>278</v>
      </c>
      <c r="M48" s="13" t="s">
        <v>300</v>
      </c>
      <c r="N48" s="13" t="s">
        <v>477</v>
      </c>
      <c r="O48" s="31" t="s">
        <v>478</v>
      </c>
      <c r="P48" s="15" t="s">
        <v>282</v>
      </c>
      <c r="Q48" s="13" t="s">
        <v>432</v>
      </c>
      <c r="R48" s="13" t="s">
        <v>284</v>
      </c>
      <c r="S48" s="19">
        <f t="shared" si="17"/>
        <v>96000.553846153853</v>
      </c>
      <c r="T48" s="19">
        <f t="shared" si="1"/>
        <v>96000.553846153853</v>
      </c>
      <c r="U48" s="20">
        <v>44575</v>
      </c>
      <c r="V48" s="20">
        <v>44669</v>
      </c>
      <c r="W48" s="20">
        <f t="shared" si="18"/>
        <v>44669</v>
      </c>
      <c r="X48" s="13" t="str">
        <f t="shared" si="3"/>
        <v>A tiempo</v>
      </c>
      <c r="Y48" s="20">
        <v>44697</v>
      </c>
      <c r="Z48" s="20">
        <f t="shared" si="19"/>
        <v>44697</v>
      </c>
      <c r="AA48" s="13" t="str">
        <f t="shared" si="5"/>
        <v>A tiempo</v>
      </c>
      <c r="AB48" s="21">
        <f t="shared" si="6"/>
        <v>28</v>
      </c>
      <c r="AC48" s="21">
        <v>20</v>
      </c>
      <c r="AD48" s="13" t="str">
        <f t="shared" si="7"/>
        <v>No cumple</v>
      </c>
      <c r="AE48" s="20">
        <v>44712</v>
      </c>
      <c r="AF48" s="20">
        <f t="shared" si="20"/>
        <v>44712</v>
      </c>
      <c r="AG48" s="21">
        <f t="shared" si="9"/>
        <v>15</v>
      </c>
      <c r="AH48" s="20">
        <v>45291</v>
      </c>
      <c r="AI48" s="20">
        <f t="shared" si="10"/>
        <v>45291</v>
      </c>
      <c r="AJ48" s="21">
        <f t="shared" si="11"/>
        <v>0</v>
      </c>
      <c r="AK48" s="22" t="s">
        <v>303</v>
      </c>
      <c r="AL48" s="205" t="s">
        <v>479</v>
      </c>
      <c r="AM48" s="205"/>
      <c r="AN48" s="281"/>
      <c r="AO48" s="223"/>
      <c r="AP48" s="23">
        <v>0</v>
      </c>
      <c r="AQ48" s="24">
        <f t="shared" si="16"/>
        <v>0</v>
      </c>
      <c r="AR48" s="25">
        <v>182635200</v>
      </c>
      <c r="AS48" s="24">
        <f t="shared" si="12"/>
        <v>0.48780487804878048</v>
      </c>
      <c r="AT48" s="25">
        <v>191766960</v>
      </c>
      <c r="AU48" s="24">
        <f t="shared" si="13"/>
        <v>0.51219512195121952</v>
      </c>
      <c r="AV48" s="25">
        <f t="shared" si="14"/>
        <v>374402160</v>
      </c>
      <c r="AW48" s="26">
        <v>117000</v>
      </c>
      <c r="AX48" s="24">
        <f t="shared" si="15"/>
        <v>0.82051755424063122</v>
      </c>
      <c r="AY48" s="27" t="s">
        <v>287</v>
      </c>
      <c r="AZ48" s="27"/>
      <c r="BA48" s="27" t="s">
        <v>304</v>
      </c>
      <c r="BB48" s="41" t="s">
        <v>199</v>
      </c>
    </row>
    <row r="49" spans="1:54" s="12" customFormat="1" ht="60" customHeight="1" x14ac:dyDescent="0.2">
      <c r="A49" s="13" t="s">
        <v>271</v>
      </c>
      <c r="B49" s="13" t="s">
        <v>272</v>
      </c>
      <c r="C49" s="13" t="s">
        <v>273</v>
      </c>
      <c r="D49" s="13" t="s">
        <v>274</v>
      </c>
      <c r="E49" s="28">
        <v>48</v>
      </c>
      <c r="F49" s="15">
        <v>1</v>
      </c>
      <c r="G49" s="16" t="s">
        <v>275</v>
      </c>
      <c r="H49" s="15" t="s">
        <v>207</v>
      </c>
      <c r="I49" s="16" t="s">
        <v>129</v>
      </c>
      <c r="J49" s="15" t="s">
        <v>463</v>
      </c>
      <c r="K49" s="16" t="s">
        <v>464</v>
      </c>
      <c r="L49" s="16" t="s">
        <v>278</v>
      </c>
      <c r="M49" s="13" t="s">
        <v>300</v>
      </c>
      <c r="N49" s="13" t="s">
        <v>480</v>
      </c>
      <c r="O49" s="18" t="s">
        <v>481</v>
      </c>
      <c r="P49" s="15" t="s">
        <v>282</v>
      </c>
      <c r="Q49" s="13" t="s">
        <v>432</v>
      </c>
      <c r="R49" s="13" t="s">
        <v>284</v>
      </c>
      <c r="S49" s="19">
        <f t="shared" si="17"/>
        <v>96000.553846153853</v>
      </c>
      <c r="T49" s="19">
        <f t="shared" si="1"/>
        <v>96000.553846153853</v>
      </c>
      <c r="U49" s="20">
        <v>44575</v>
      </c>
      <c r="V49" s="20">
        <v>44669</v>
      </c>
      <c r="W49" s="20">
        <f t="shared" si="18"/>
        <v>44669</v>
      </c>
      <c r="X49" s="13" t="str">
        <f t="shared" si="3"/>
        <v>A tiempo</v>
      </c>
      <c r="Y49" s="20">
        <v>44697</v>
      </c>
      <c r="Z49" s="20">
        <f t="shared" si="19"/>
        <v>44697</v>
      </c>
      <c r="AA49" s="13" t="str">
        <f t="shared" si="5"/>
        <v>A tiempo</v>
      </c>
      <c r="AB49" s="21">
        <f t="shared" si="6"/>
        <v>28</v>
      </c>
      <c r="AC49" s="21">
        <v>20</v>
      </c>
      <c r="AD49" s="13" t="str">
        <f t="shared" si="7"/>
        <v>No cumple</v>
      </c>
      <c r="AE49" s="20">
        <v>44712</v>
      </c>
      <c r="AF49" s="20">
        <f t="shared" si="20"/>
        <v>44712</v>
      </c>
      <c r="AG49" s="21">
        <f t="shared" si="9"/>
        <v>15</v>
      </c>
      <c r="AH49" s="20">
        <v>45291</v>
      </c>
      <c r="AI49" s="20">
        <f t="shared" si="10"/>
        <v>45291</v>
      </c>
      <c r="AJ49" s="21">
        <f t="shared" si="11"/>
        <v>0</v>
      </c>
      <c r="AK49" s="22" t="s">
        <v>303</v>
      </c>
      <c r="AL49" s="205"/>
      <c r="AM49" s="205"/>
      <c r="AN49" s="281"/>
      <c r="AO49" s="223"/>
      <c r="AP49" s="23">
        <v>0</v>
      </c>
      <c r="AQ49" s="24">
        <f t="shared" si="16"/>
        <v>0</v>
      </c>
      <c r="AR49" s="25">
        <v>182635200</v>
      </c>
      <c r="AS49" s="24">
        <f t="shared" si="12"/>
        <v>0.48780487804878048</v>
      </c>
      <c r="AT49" s="25">
        <v>191766960</v>
      </c>
      <c r="AU49" s="24">
        <f t="shared" si="13"/>
        <v>0.51219512195121952</v>
      </c>
      <c r="AV49" s="25">
        <f t="shared" si="14"/>
        <v>374402160</v>
      </c>
      <c r="AW49" s="26">
        <v>117000</v>
      </c>
      <c r="AX49" s="24">
        <f t="shared" si="15"/>
        <v>0.82051755424063122</v>
      </c>
      <c r="AY49" s="27" t="s">
        <v>287</v>
      </c>
      <c r="AZ49" s="27"/>
      <c r="BA49" s="27" t="s">
        <v>304</v>
      </c>
      <c r="BB49" s="28" t="s">
        <v>55</v>
      </c>
    </row>
    <row r="50" spans="1:54" s="12" customFormat="1" ht="60" customHeight="1" x14ac:dyDescent="0.2">
      <c r="A50" s="13" t="s">
        <v>271</v>
      </c>
      <c r="B50" s="13" t="s">
        <v>272</v>
      </c>
      <c r="C50" s="13" t="s">
        <v>273</v>
      </c>
      <c r="D50" s="13" t="s">
        <v>274</v>
      </c>
      <c r="E50" s="28">
        <v>49</v>
      </c>
      <c r="F50" s="15">
        <v>2</v>
      </c>
      <c r="G50" s="16" t="s">
        <v>297</v>
      </c>
      <c r="H50" s="15" t="s">
        <v>209</v>
      </c>
      <c r="I50" s="16" t="s">
        <v>133</v>
      </c>
      <c r="J50" s="15" t="s">
        <v>298</v>
      </c>
      <c r="K50" s="16" t="s">
        <v>299</v>
      </c>
      <c r="L50" s="16" t="s">
        <v>278</v>
      </c>
      <c r="M50" s="13" t="s">
        <v>292</v>
      </c>
      <c r="N50" s="13" t="s">
        <v>482</v>
      </c>
      <c r="O50" s="18" t="s">
        <v>411</v>
      </c>
      <c r="P50" s="15" t="s">
        <v>282</v>
      </c>
      <c r="Q50" s="13" t="s">
        <v>432</v>
      </c>
      <c r="R50" s="13" t="s">
        <v>284</v>
      </c>
      <c r="S50" s="19">
        <f t="shared" si="17"/>
        <v>692307.69230769225</v>
      </c>
      <c r="T50" s="19">
        <f t="shared" si="1"/>
        <v>692307.69230769225</v>
      </c>
      <c r="U50" s="20">
        <v>44773</v>
      </c>
      <c r="V50" s="20">
        <v>44840</v>
      </c>
      <c r="W50" s="20">
        <f t="shared" si="18"/>
        <v>44840</v>
      </c>
      <c r="X50" s="13" t="str">
        <f t="shared" si="3"/>
        <v>A tiempo</v>
      </c>
      <c r="Y50" s="20">
        <v>44902</v>
      </c>
      <c r="Z50" s="20">
        <f t="shared" si="19"/>
        <v>44902</v>
      </c>
      <c r="AA50" s="13" t="str">
        <f t="shared" si="5"/>
        <v>A tiempo</v>
      </c>
      <c r="AB50" s="21">
        <f t="shared" si="6"/>
        <v>62</v>
      </c>
      <c r="AC50" s="21">
        <v>125</v>
      </c>
      <c r="AD50" s="13" t="str">
        <f t="shared" si="7"/>
        <v>Cumple</v>
      </c>
      <c r="AE50" s="20">
        <v>44927</v>
      </c>
      <c r="AF50" s="20">
        <f t="shared" si="20"/>
        <v>44927</v>
      </c>
      <c r="AG50" s="21">
        <f t="shared" si="9"/>
        <v>25</v>
      </c>
      <c r="AH50" s="20">
        <v>45291</v>
      </c>
      <c r="AI50" s="20">
        <f t="shared" si="10"/>
        <v>45291</v>
      </c>
      <c r="AJ50" s="21">
        <f t="shared" si="11"/>
        <v>0</v>
      </c>
      <c r="AK50" s="22" t="s">
        <v>310</v>
      </c>
      <c r="AL50" s="205"/>
      <c r="AM50" s="205"/>
      <c r="AN50" s="281"/>
      <c r="AO50" s="223"/>
      <c r="AP50" s="23">
        <v>0</v>
      </c>
      <c r="AQ50" s="24">
        <f t="shared" si="16"/>
        <v>0</v>
      </c>
      <c r="AR50" s="25">
        <v>0</v>
      </c>
      <c r="AS50" s="24">
        <f t="shared" si="12"/>
        <v>0</v>
      </c>
      <c r="AT50" s="25">
        <v>2700000000</v>
      </c>
      <c r="AU50" s="24">
        <f t="shared" si="13"/>
        <v>1</v>
      </c>
      <c r="AV50" s="25">
        <f t="shared" si="14"/>
        <v>2700000000</v>
      </c>
      <c r="AW50" s="26">
        <v>750000</v>
      </c>
      <c r="AX50" s="24">
        <f t="shared" si="15"/>
        <v>0.92307692307692302</v>
      </c>
      <c r="AY50" s="27" t="s">
        <v>287</v>
      </c>
      <c r="AZ50" s="27"/>
      <c r="BA50" s="27" t="s">
        <v>304</v>
      </c>
      <c r="BB50" s="28" t="s">
        <v>55</v>
      </c>
    </row>
    <row r="51" spans="1:54" s="12" customFormat="1" ht="60" customHeight="1" x14ac:dyDescent="0.2">
      <c r="A51" s="13" t="s">
        <v>271</v>
      </c>
      <c r="B51" s="13" t="s">
        <v>272</v>
      </c>
      <c r="C51" s="13" t="s">
        <v>273</v>
      </c>
      <c r="D51" s="13" t="s">
        <v>274</v>
      </c>
      <c r="E51" s="14">
        <v>50</v>
      </c>
      <c r="F51" s="15">
        <v>2</v>
      </c>
      <c r="G51" s="16" t="s">
        <v>297</v>
      </c>
      <c r="H51" s="15" t="s">
        <v>209</v>
      </c>
      <c r="I51" s="16" t="s">
        <v>133</v>
      </c>
      <c r="J51" s="15" t="s">
        <v>298</v>
      </c>
      <c r="K51" s="16" t="s">
        <v>299</v>
      </c>
      <c r="L51" s="16" t="s">
        <v>278</v>
      </c>
      <c r="M51" s="13" t="s">
        <v>279</v>
      </c>
      <c r="N51" s="13" t="s">
        <v>483</v>
      </c>
      <c r="O51" s="18" t="s">
        <v>484</v>
      </c>
      <c r="P51" s="15" t="s">
        <v>282</v>
      </c>
      <c r="Q51" s="13" t="s">
        <v>432</v>
      </c>
      <c r="R51" s="13" t="s">
        <v>284</v>
      </c>
      <c r="S51" s="19">
        <f t="shared" si="17"/>
        <v>0</v>
      </c>
      <c r="T51" s="19">
        <f t="shared" si="1"/>
        <v>0</v>
      </c>
      <c r="U51" s="20">
        <v>45121</v>
      </c>
      <c r="V51" s="20">
        <v>45209</v>
      </c>
      <c r="W51" s="20">
        <f t="shared" si="18"/>
        <v>45209</v>
      </c>
      <c r="X51" s="13" t="str">
        <f t="shared" si="3"/>
        <v>A tiempo</v>
      </c>
      <c r="Y51" s="20">
        <v>45286</v>
      </c>
      <c r="Z51" s="20">
        <f t="shared" si="19"/>
        <v>45286</v>
      </c>
      <c r="AA51" s="13" t="str">
        <f t="shared" si="5"/>
        <v>A tiempo</v>
      </c>
      <c r="AB51" s="21">
        <f t="shared" si="6"/>
        <v>77</v>
      </c>
      <c r="AC51" s="21">
        <v>125</v>
      </c>
      <c r="AD51" s="13" t="str">
        <f t="shared" si="7"/>
        <v>Cumple</v>
      </c>
      <c r="AE51" s="20">
        <v>45306</v>
      </c>
      <c r="AF51" s="20">
        <f t="shared" si="20"/>
        <v>45306</v>
      </c>
      <c r="AG51" s="21">
        <f t="shared" si="9"/>
        <v>20</v>
      </c>
      <c r="AH51" s="20">
        <v>45657</v>
      </c>
      <c r="AI51" s="20">
        <f t="shared" si="10"/>
        <v>45657</v>
      </c>
      <c r="AJ51" s="21">
        <f t="shared" si="11"/>
        <v>0</v>
      </c>
      <c r="AK51" s="22" t="s">
        <v>285</v>
      </c>
      <c r="AL51" s="205" t="s">
        <v>319</v>
      </c>
      <c r="AM51" s="225" t="s">
        <v>485</v>
      </c>
      <c r="AN51" s="281"/>
      <c r="AO51" s="223"/>
      <c r="AP51" s="23">
        <v>0</v>
      </c>
      <c r="AQ51" s="24">
        <f t="shared" si="16"/>
        <v>0</v>
      </c>
      <c r="AR51" s="45">
        <v>0</v>
      </c>
      <c r="AS51" s="24">
        <f t="shared" si="12"/>
        <v>0</v>
      </c>
      <c r="AT51" s="25">
        <v>0</v>
      </c>
      <c r="AU51" s="24">
        <f t="shared" si="13"/>
        <v>0</v>
      </c>
      <c r="AV51" s="45">
        <f t="shared" si="14"/>
        <v>0</v>
      </c>
      <c r="AW51" s="26">
        <v>2500000</v>
      </c>
      <c r="AX51" s="24">
        <f t="shared" si="15"/>
        <v>0</v>
      </c>
      <c r="AY51" s="27" t="s">
        <v>287</v>
      </c>
      <c r="AZ51" s="27"/>
      <c r="BA51" s="27" t="s">
        <v>486</v>
      </c>
      <c r="BB51" s="14" t="s">
        <v>289</v>
      </c>
    </row>
    <row r="52" spans="1:54" s="12" customFormat="1" ht="60" customHeight="1" x14ac:dyDescent="0.2">
      <c r="A52" s="13" t="s">
        <v>271</v>
      </c>
      <c r="B52" s="13" t="s">
        <v>272</v>
      </c>
      <c r="C52" s="13" t="s">
        <v>273</v>
      </c>
      <c r="D52" s="13" t="s">
        <v>274</v>
      </c>
      <c r="E52" s="29">
        <v>51</v>
      </c>
      <c r="F52" s="15">
        <v>2</v>
      </c>
      <c r="G52" s="16" t="s">
        <v>297</v>
      </c>
      <c r="H52" s="15" t="s">
        <v>210</v>
      </c>
      <c r="I52" s="16" t="s">
        <v>137</v>
      </c>
      <c r="J52" s="15" t="s">
        <v>475</v>
      </c>
      <c r="K52" s="16" t="s">
        <v>476</v>
      </c>
      <c r="L52" s="16" t="s">
        <v>487</v>
      </c>
      <c r="M52" s="13" t="s">
        <v>488</v>
      </c>
      <c r="N52" s="13" t="s">
        <v>489</v>
      </c>
      <c r="O52" s="18" t="s">
        <v>490</v>
      </c>
      <c r="P52" s="15" t="s">
        <v>309</v>
      </c>
      <c r="Q52" s="13" t="s">
        <v>432</v>
      </c>
      <c r="R52" s="13" t="s">
        <v>284</v>
      </c>
      <c r="S52" s="19">
        <f t="shared" si="17"/>
        <v>0</v>
      </c>
      <c r="T52" s="19">
        <f t="shared" si="1"/>
        <v>0</v>
      </c>
      <c r="U52" s="20">
        <v>44443</v>
      </c>
      <c r="V52" s="20">
        <v>44576</v>
      </c>
      <c r="W52" s="20">
        <f t="shared" si="18"/>
        <v>44576</v>
      </c>
      <c r="X52" s="13" t="str">
        <f t="shared" si="3"/>
        <v>A tiempo</v>
      </c>
      <c r="Y52" s="20">
        <v>44602</v>
      </c>
      <c r="Z52" s="20">
        <f t="shared" si="19"/>
        <v>44602</v>
      </c>
      <c r="AA52" s="13" t="str">
        <f t="shared" si="5"/>
        <v>A tiempo</v>
      </c>
      <c r="AB52" s="21">
        <f t="shared" si="6"/>
        <v>26</v>
      </c>
      <c r="AC52" s="21">
        <v>175</v>
      </c>
      <c r="AD52" s="13" t="str">
        <f t="shared" si="7"/>
        <v>Cumple</v>
      </c>
      <c r="AE52" s="20">
        <v>44617</v>
      </c>
      <c r="AF52" s="20">
        <f t="shared" si="20"/>
        <v>44617</v>
      </c>
      <c r="AG52" s="21">
        <f t="shared" si="9"/>
        <v>15</v>
      </c>
      <c r="AH52" s="20">
        <v>44926</v>
      </c>
      <c r="AI52" s="20">
        <f t="shared" si="10"/>
        <v>44926</v>
      </c>
      <c r="AJ52" s="21">
        <f t="shared" si="11"/>
        <v>0</v>
      </c>
      <c r="AK52" s="22" t="s">
        <v>491</v>
      </c>
      <c r="AL52" s="205" t="s">
        <v>492</v>
      </c>
      <c r="AM52" s="205"/>
      <c r="AN52" s="281">
        <v>638888.88888888888</v>
      </c>
      <c r="AO52" s="223"/>
      <c r="AP52" s="23">
        <v>0</v>
      </c>
      <c r="AQ52" s="24">
        <f t="shared" si="16"/>
        <v>0</v>
      </c>
      <c r="AR52" s="25">
        <v>0</v>
      </c>
      <c r="AS52" s="24">
        <f t="shared" si="12"/>
        <v>0</v>
      </c>
      <c r="AT52" s="25">
        <v>0</v>
      </c>
      <c r="AU52" s="24">
        <f t="shared" si="13"/>
        <v>0</v>
      </c>
      <c r="AV52" s="25">
        <f t="shared" si="14"/>
        <v>0</v>
      </c>
      <c r="AW52" s="26">
        <v>638888.88888888888</v>
      </c>
      <c r="AX52" s="24">
        <f t="shared" si="15"/>
        <v>0</v>
      </c>
      <c r="AY52" s="27" t="s">
        <v>287</v>
      </c>
      <c r="AZ52" s="27"/>
      <c r="BA52" s="27" t="s">
        <v>288</v>
      </c>
      <c r="BB52" s="29" t="s">
        <v>313</v>
      </c>
    </row>
    <row r="53" spans="1:54" s="12" customFormat="1" ht="60" customHeight="1" x14ac:dyDescent="0.2">
      <c r="A53" s="13" t="s">
        <v>271</v>
      </c>
      <c r="B53" s="13" t="s">
        <v>272</v>
      </c>
      <c r="C53" s="13" t="s">
        <v>273</v>
      </c>
      <c r="D53" s="13" t="s">
        <v>274</v>
      </c>
      <c r="E53" s="29">
        <v>52</v>
      </c>
      <c r="F53" s="15">
        <v>2</v>
      </c>
      <c r="G53" s="16" t="s">
        <v>297</v>
      </c>
      <c r="H53" s="15" t="s">
        <v>210</v>
      </c>
      <c r="I53" s="16" t="s">
        <v>137</v>
      </c>
      <c r="J53" s="15" t="s">
        <v>475</v>
      </c>
      <c r="K53" s="16" t="s">
        <v>476</v>
      </c>
      <c r="L53" s="16" t="s">
        <v>487</v>
      </c>
      <c r="M53" s="13" t="s">
        <v>493</v>
      </c>
      <c r="N53" s="13" t="s">
        <v>494</v>
      </c>
      <c r="O53" s="18" t="s">
        <v>490</v>
      </c>
      <c r="P53" s="15" t="s">
        <v>309</v>
      </c>
      <c r="Q53" s="13" t="s">
        <v>432</v>
      </c>
      <c r="R53" s="13" t="s">
        <v>284</v>
      </c>
      <c r="S53" s="19">
        <f t="shared" si="17"/>
        <v>0</v>
      </c>
      <c r="T53" s="19">
        <f t="shared" si="1"/>
        <v>0</v>
      </c>
      <c r="U53" s="20">
        <v>44753</v>
      </c>
      <c r="V53" s="20">
        <v>44820</v>
      </c>
      <c r="W53" s="20">
        <f t="shared" si="18"/>
        <v>44820</v>
      </c>
      <c r="X53" s="13" t="str">
        <f t="shared" si="3"/>
        <v>A tiempo</v>
      </c>
      <c r="Y53" s="20">
        <v>44902</v>
      </c>
      <c r="Z53" s="20">
        <f t="shared" si="19"/>
        <v>44902</v>
      </c>
      <c r="AA53" s="13" t="str">
        <f t="shared" si="5"/>
        <v>A tiempo</v>
      </c>
      <c r="AB53" s="21">
        <f t="shared" si="6"/>
        <v>82</v>
      </c>
      <c r="AC53" s="21">
        <v>175</v>
      </c>
      <c r="AD53" s="13" t="str">
        <f t="shared" si="7"/>
        <v>Cumple</v>
      </c>
      <c r="AE53" s="20">
        <v>44927</v>
      </c>
      <c r="AF53" s="20">
        <f t="shared" si="20"/>
        <v>44927</v>
      </c>
      <c r="AG53" s="21">
        <f t="shared" si="9"/>
        <v>25</v>
      </c>
      <c r="AH53" s="20">
        <v>45291</v>
      </c>
      <c r="AI53" s="20">
        <f t="shared" si="10"/>
        <v>45291</v>
      </c>
      <c r="AJ53" s="21">
        <f t="shared" si="11"/>
        <v>0</v>
      </c>
      <c r="AK53" s="22" t="s">
        <v>310</v>
      </c>
      <c r="AL53" s="205" t="s">
        <v>492</v>
      </c>
      <c r="AM53" s="205"/>
      <c r="AN53" s="281"/>
      <c r="AO53" s="223"/>
      <c r="AP53" s="23">
        <v>0</v>
      </c>
      <c r="AQ53" s="24">
        <f t="shared" si="16"/>
        <v>0</v>
      </c>
      <c r="AR53" s="25">
        <v>0</v>
      </c>
      <c r="AS53" s="24">
        <f t="shared" si="12"/>
        <v>0</v>
      </c>
      <c r="AT53" s="25">
        <v>0</v>
      </c>
      <c r="AU53" s="24">
        <f t="shared" si="13"/>
        <v>0</v>
      </c>
      <c r="AV53" s="25">
        <f t="shared" si="14"/>
        <v>0</v>
      </c>
      <c r="AW53" s="26">
        <v>1111111.111111111</v>
      </c>
      <c r="AX53" s="24">
        <f t="shared" si="15"/>
        <v>0</v>
      </c>
      <c r="AY53" s="27" t="s">
        <v>287</v>
      </c>
      <c r="AZ53" s="27"/>
      <c r="BA53" s="27" t="s">
        <v>486</v>
      </c>
      <c r="BB53" s="29" t="s">
        <v>313</v>
      </c>
    </row>
    <row r="54" spans="1:54" s="12" customFormat="1" ht="60" customHeight="1" x14ac:dyDescent="0.2">
      <c r="A54" s="13" t="s">
        <v>271</v>
      </c>
      <c r="B54" s="13" t="s">
        <v>272</v>
      </c>
      <c r="C54" s="13" t="s">
        <v>273</v>
      </c>
      <c r="D54" s="13" t="s">
        <v>274</v>
      </c>
      <c r="E54" s="14">
        <v>53</v>
      </c>
      <c r="F54" s="15">
        <v>2</v>
      </c>
      <c r="G54" s="16" t="s">
        <v>297</v>
      </c>
      <c r="H54" s="15" t="s">
        <v>210</v>
      </c>
      <c r="I54" s="16" t="s">
        <v>137</v>
      </c>
      <c r="J54" s="15" t="s">
        <v>475</v>
      </c>
      <c r="K54" s="16" t="s">
        <v>476</v>
      </c>
      <c r="L54" s="16" t="s">
        <v>278</v>
      </c>
      <c r="M54" s="13" t="s">
        <v>451</v>
      </c>
      <c r="N54" s="13" t="s">
        <v>495</v>
      </c>
      <c r="O54" s="18" t="s">
        <v>496</v>
      </c>
      <c r="P54" s="15" t="s">
        <v>282</v>
      </c>
      <c r="Q54" s="13" t="s">
        <v>432</v>
      </c>
      <c r="R54" s="13" t="s">
        <v>284</v>
      </c>
      <c r="S54" s="19">
        <f t="shared" si="17"/>
        <v>0</v>
      </c>
      <c r="T54" s="19">
        <f t="shared" si="1"/>
        <v>0</v>
      </c>
      <c r="U54" s="20">
        <v>45230</v>
      </c>
      <c r="V54" s="20">
        <v>45264</v>
      </c>
      <c r="W54" s="20">
        <f t="shared" si="18"/>
        <v>45264</v>
      </c>
      <c r="X54" s="13" t="str">
        <f t="shared" si="3"/>
        <v>A tiempo</v>
      </c>
      <c r="Y54" s="20">
        <v>45296</v>
      </c>
      <c r="Z54" s="20">
        <f t="shared" si="19"/>
        <v>45296</v>
      </c>
      <c r="AA54" s="13" t="str">
        <f t="shared" si="5"/>
        <v>A tiempo</v>
      </c>
      <c r="AB54" s="21">
        <f t="shared" si="6"/>
        <v>32</v>
      </c>
      <c r="AC54" s="21">
        <v>125</v>
      </c>
      <c r="AD54" s="13" t="str">
        <f t="shared" si="7"/>
        <v>Cumple</v>
      </c>
      <c r="AE54" s="20">
        <v>45306</v>
      </c>
      <c r="AF54" s="20">
        <f t="shared" si="20"/>
        <v>45306</v>
      </c>
      <c r="AG54" s="21">
        <f t="shared" si="9"/>
        <v>10</v>
      </c>
      <c r="AH54" s="20">
        <v>45657</v>
      </c>
      <c r="AI54" s="20">
        <f t="shared" si="10"/>
        <v>45657</v>
      </c>
      <c r="AJ54" s="21">
        <f t="shared" si="11"/>
        <v>0</v>
      </c>
      <c r="AK54" s="22" t="s">
        <v>285</v>
      </c>
      <c r="AL54" s="205" t="s">
        <v>497</v>
      </c>
      <c r="AM54" s="205" t="s">
        <v>498</v>
      </c>
      <c r="AN54" s="281">
        <v>194444.44444444444</v>
      </c>
      <c r="AO54" s="223" t="s">
        <v>495</v>
      </c>
      <c r="AP54" s="23">
        <v>0</v>
      </c>
      <c r="AQ54" s="24">
        <f t="shared" si="16"/>
        <v>0</v>
      </c>
      <c r="AR54" s="25">
        <v>0</v>
      </c>
      <c r="AS54" s="24">
        <f t="shared" si="12"/>
        <v>0</v>
      </c>
      <c r="AT54" s="25">
        <v>0</v>
      </c>
      <c r="AU54" s="24">
        <f t="shared" si="13"/>
        <v>0</v>
      </c>
      <c r="AV54" s="25">
        <f t="shared" si="14"/>
        <v>0</v>
      </c>
      <c r="AW54" s="26">
        <v>194444.44444444444</v>
      </c>
      <c r="AX54" s="24">
        <f t="shared" si="15"/>
        <v>0</v>
      </c>
      <c r="AY54" s="27" t="s">
        <v>287</v>
      </c>
      <c r="AZ54" s="27"/>
      <c r="BA54" s="27" t="s">
        <v>288</v>
      </c>
      <c r="BB54" s="14" t="s">
        <v>289</v>
      </c>
    </row>
    <row r="55" spans="1:54" s="12" customFormat="1" ht="60" customHeight="1" x14ac:dyDescent="0.2">
      <c r="A55" s="13" t="s">
        <v>271</v>
      </c>
      <c r="B55" s="13" t="s">
        <v>272</v>
      </c>
      <c r="C55" s="13" t="s">
        <v>273</v>
      </c>
      <c r="D55" s="13" t="s">
        <v>274</v>
      </c>
      <c r="E55" s="14">
        <v>54</v>
      </c>
      <c r="F55" s="15">
        <v>2</v>
      </c>
      <c r="G55" s="16" t="s">
        <v>297</v>
      </c>
      <c r="H55" s="15" t="s">
        <v>210</v>
      </c>
      <c r="I55" s="16" t="s">
        <v>137</v>
      </c>
      <c r="J55" s="15" t="s">
        <v>475</v>
      </c>
      <c r="K55" s="16" t="s">
        <v>476</v>
      </c>
      <c r="L55" s="16" t="s">
        <v>278</v>
      </c>
      <c r="M55" s="13" t="s">
        <v>451</v>
      </c>
      <c r="N55" s="13" t="s">
        <v>499</v>
      </c>
      <c r="O55" s="18" t="s">
        <v>500</v>
      </c>
      <c r="P55" s="15" t="s">
        <v>282</v>
      </c>
      <c r="Q55" s="13" t="s">
        <v>432</v>
      </c>
      <c r="R55" s="13" t="s">
        <v>284</v>
      </c>
      <c r="S55" s="19">
        <f t="shared" si="17"/>
        <v>0</v>
      </c>
      <c r="T55" s="19">
        <f t="shared" si="1"/>
        <v>0</v>
      </c>
      <c r="U55" s="20">
        <v>45230</v>
      </c>
      <c r="V55" s="20">
        <v>45264</v>
      </c>
      <c r="W55" s="20">
        <f t="shared" si="18"/>
        <v>45264</v>
      </c>
      <c r="X55" s="13" t="str">
        <f t="shared" si="3"/>
        <v>A tiempo</v>
      </c>
      <c r="Y55" s="20">
        <v>45296</v>
      </c>
      <c r="Z55" s="20">
        <f t="shared" si="19"/>
        <v>45296</v>
      </c>
      <c r="AA55" s="13" t="str">
        <f t="shared" si="5"/>
        <v>A tiempo</v>
      </c>
      <c r="AB55" s="21">
        <f t="shared" si="6"/>
        <v>32</v>
      </c>
      <c r="AC55" s="21">
        <v>125</v>
      </c>
      <c r="AD55" s="13" t="str">
        <f t="shared" si="7"/>
        <v>Cumple</v>
      </c>
      <c r="AE55" s="20">
        <v>45306</v>
      </c>
      <c r="AF55" s="20">
        <f t="shared" si="20"/>
        <v>45306</v>
      </c>
      <c r="AG55" s="21">
        <f t="shared" si="9"/>
        <v>10</v>
      </c>
      <c r="AH55" s="20">
        <v>45657</v>
      </c>
      <c r="AI55" s="20">
        <f t="shared" si="10"/>
        <v>45657</v>
      </c>
      <c r="AJ55" s="21">
        <f t="shared" si="11"/>
        <v>0</v>
      </c>
      <c r="AK55" s="22" t="s">
        <v>285</v>
      </c>
      <c r="AL55" s="205" t="s">
        <v>497</v>
      </c>
      <c r="AM55" s="205" t="s">
        <v>498</v>
      </c>
      <c r="AN55" s="281">
        <v>805555.5555555555</v>
      </c>
      <c r="AO55" s="223" t="s">
        <v>499</v>
      </c>
      <c r="AP55" s="23">
        <v>0</v>
      </c>
      <c r="AQ55" s="24">
        <f t="shared" si="16"/>
        <v>0</v>
      </c>
      <c r="AR55" s="25">
        <v>0</v>
      </c>
      <c r="AS55" s="24">
        <f t="shared" si="12"/>
        <v>0</v>
      </c>
      <c r="AT55" s="25">
        <v>0</v>
      </c>
      <c r="AU55" s="24">
        <f t="shared" si="13"/>
        <v>0</v>
      </c>
      <c r="AV55" s="25">
        <f t="shared" si="14"/>
        <v>0</v>
      </c>
      <c r="AW55" s="26">
        <v>805555.5555555555</v>
      </c>
      <c r="AX55" s="24">
        <f t="shared" si="15"/>
        <v>0</v>
      </c>
      <c r="AY55" s="27" t="s">
        <v>287</v>
      </c>
      <c r="AZ55" s="27"/>
      <c r="BA55" s="27" t="s">
        <v>288</v>
      </c>
      <c r="BB55" s="14" t="s">
        <v>289</v>
      </c>
    </row>
    <row r="56" spans="1:54" s="12" customFormat="1" ht="60" customHeight="1" x14ac:dyDescent="0.2">
      <c r="A56" s="13" t="s">
        <v>271</v>
      </c>
      <c r="B56" s="13" t="s">
        <v>272</v>
      </c>
      <c r="C56" s="13" t="s">
        <v>273</v>
      </c>
      <c r="D56" s="13" t="s">
        <v>274</v>
      </c>
      <c r="E56" s="14">
        <v>55</v>
      </c>
      <c r="F56" s="15">
        <v>2</v>
      </c>
      <c r="G56" s="16" t="s">
        <v>297</v>
      </c>
      <c r="H56" s="15" t="s">
        <v>210</v>
      </c>
      <c r="I56" s="16" t="s">
        <v>137</v>
      </c>
      <c r="J56" s="15" t="s">
        <v>475</v>
      </c>
      <c r="K56" s="16" t="s">
        <v>476</v>
      </c>
      <c r="L56" s="16" t="s">
        <v>278</v>
      </c>
      <c r="M56" s="13" t="s">
        <v>451</v>
      </c>
      <c r="N56" s="13" t="s">
        <v>501</v>
      </c>
      <c r="O56" s="18" t="s">
        <v>502</v>
      </c>
      <c r="P56" s="15" t="s">
        <v>282</v>
      </c>
      <c r="Q56" s="13" t="s">
        <v>432</v>
      </c>
      <c r="R56" s="13" t="s">
        <v>284</v>
      </c>
      <c r="S56" s="19">
        <f t="shared" si="17"/>
        <v>0</v>
      </c>
      <c r="T56" s="19">
        <f t="shared" si="1"/>
        <v>0</v>
      </c>
      <c r="U56" s="20">
        <v>45230</v>
      </c>
      <c r="V56" s="20">
        <v>45264</v>
      </c>
      <c r="W56" s="20">
        <f t="shared" si="18"/>
        <v>45264</v>
      </c>
      <c r="X56" s="13" t="str">
        <f t="shared" si="3"/>
        <v>A tiempo</v>
      </c>
      <c r="Y56" s="20">
        <v>45296</v>
      </c>
      <c r="Z56" s="20">
        <f t="shared" si="19"/>
        <v>45296</v>
      </c>
      <c r="AA56" s="13" t="str">
        <f t="shared" si="5"/>
        <v>A tiempo</v>
      </c>
      <c r="AB56" s="21">
        <f t="shared" si="6"/>
        <v>32</v>
      </c>
      <c r="AC56" s="21">
        <v>125</v>
      </c>
      <c r="AD56" s="13" t="str">
        <f t="shared" si="7"/>
        <v>Cumple</v>
      </c>
      <c r="AE56" s="20">
        <v>45306</v>
      </c>
      <c r="AF56" s="20">
        <f t="shared" si="20"/>
        <v>45306</v>
      </c>
      <c r="AG56" s="21">
        <f t="shared" si="9"/>
        <v>10</v>
      </c>
      <c r="AH56" s="20">
        <v>45657</v>
      </c>
      <c r="AI56" s="20">
        <f t="shared" si="10"/>
        <v>45657</v>
      </c>
      <c r="AJ56" s="21">
        <f t="shared" si="11"/>
        <v>0</v>
      </c>
      <c r="AK56" s="22" t="s">
        <v>285</v>
      </c>
      <c r="AL56" s="205" t="s">
        <v>497</v>
      </c>
      <c r="AM56" s="205" t="s">
        <v>498</v>
      </c>
      <c r="AN56" s="281">
        <v>83333.333333333328</v>
      </c>
      <c r="AO56" s="223" t="s">
        <v>501</v>
      </c>
      <c r="AP56" s="23">
        <v>0</v>
      </c>
      <c r="AQ56" s="24">
        <f t="shared" si="16"/>
        <v>0</v>
      </c>
      <c r="AR56" s="25">
        <v>0</v>
      </c>
      <c r="AS56" s="24">
        <f t="shared" si="12"/>
        <v>0</v>
      </c>
      <c r="AT56" s="25">
        <v>0</v>
      </c>
      <c r="AU56" s="24">
        <f t="shared" si="13"/>
        <v>0</v>
      </c>
      <c r="AV56" s="25">
        <f t="shared" si="14"/>
        <v>0</v>
      </c>
      <c r="AW56" s="26">
        <v>83333.333333333328</v>
      </c>
      <c r="AX56" s="24">
        <f t="shared" si="15"/>
        <v>0</v>
      </c>
      <c r="AY56" s="27" t="s">
        <v>287</v>
      </c>
      <c r="AZ56" s="27"/>
      <c r="BA56" s="27" t="s">
        <v>288</v>
      </c>
      <c r="BB56" s="14" t="s">
        <v>289</v>
      </c>
    </row>
    <row r="57" spans="1:54" s="12" customFormat="1" ht="60" customHeight="1" x14ac:dyDescent="0.2">
      <c r="A57" s="13" t="s">
        <v>271</v>
      </c>
      <c r="B57" s="13" t="s">
        <v>272</v>
      </c>
      <c r="C57" s="13" t="s">
        <v>273</v>
      </c>
      <c r="D57" s="13" t="s">
        <v>274</v>
      </c>
      <c r="E57" s="14">
        <v>56</v>
      </c>
      <c r="F57" s="15">
        <v>2</v>
      </c>
      <c r="G57" s="16" t="s">
        <v>297</v>
      </c>
      <c r="H57" s="15" t="s">
        <v>210</v>
      </c>
      <c r="I57" s="16" t="s">
        <v>137</v>
      </c>
      <c r="J57" s="15" t="s">
        <v>475</v>
      </c>
      <c r="K57" s="16" t="s">
        <v>476</v>
      </c>
      <c r="L57" s="16" t="s">
        <v>278</v>
      </c>
      <c r="M57" s="13" t="s">
        <v>451</v>
      </c>
      <c r="N57" s="13" t="s">
        <v>503</v>
      </c>
      <c r="O57" s="18" t="s">
        <v>504</v>
      </c>
      <c r="P57" s="15" t="s">
        <v>282</v>
      </c>
      <c r="Q57" s="13" t="s">
        <v>432</v>
      </c>
      <c r="R57" s="13" t="s">
        <v>284</v>
      </c>
      <c r="S57" s="19">
        <f t="shared" si="17"/>
        <v>0</v>
      </c>
      <c r="T57" s="19">
        <f t="shared" si="1"/>
        <v>0</v>
      </c>
      <c r="U57" s="20">
        <v>45230</v>
      </c>
      <c r="V57" s="20">
        <v>45264</v>
      </c>
      <c r="W57" s="20">
        <f t="shared" si="18"/>
        <v>45264</v>
      </c>
      <c r="X57" s="13" t="str">
        <f t="shared" si="3"/>
        <v>A tiempo</v>
      </c>
      <c r="Y57" s="20">
        <v>45296</v>
      </c>
      <c r="Z57" s="20">
        <f t="shared" si="19"/>
        <v>45296</v>
      </c>
      <c r="AA57" s="13" t="str">
        <f t="shared" si="5"/>
        <v>A tiempo</v>
      </c>
      <c r="AB57" s="21">
        <f t="shared" si="6"/>
        <v>32</v>
      </c>
      <c r="AC57" s="21">
        <v>125</v>
      </c>
      <c r="AD57" s="13" t="str">
        <f t="shared" si="7"/>
        <v>Cumple</v>
      </c>
      <c r="AE57" s="20">
        <v>45306</v>
      </c>
      <c r="AF57" s="20">
        <f t="shared" si="20"/>
        <v>45306</v>
      </c>
      <c r="AG57" s="21">
        <f t="shared" si="9"/>
        <v>10</v>
      </c>
      <c r="AH57" s="20">
        <v>45657</v>
      </c>
      <c r="AI57" s="20">
        <f t="shared" si="10"/>
        <v>45657</v>
      </c>
      <c r="AJ57" s="21">
        <f t="shared" si="11"/>
        <v>0</v>
      </c>
      <c r="AK57" s="22" t="s">
        <v>285</v>
      </c>
      <c r="AL57" s="205" t="s">
        <v>497</v>
      </c>
      <c r="AM57" s="205" t="s">
        <v>498</v>
      </c>
      <c r="AN57" s="281">
        <v>147222.22222222222</v>
      </c>
      <c r="AO57" s="223" t="s">
        <v>503</v>
      </c>
      <c r="AP57" s="23">
        <v>0</v>
      </c>
      <c r="AQ57" s="24">
        <f t="shared" si="16"/>
        <v>0</v>
      </c>
      <c r="AR57" s="25">
        <v>0</v>
      </c>
      <c r="AS57" s="24">
        <f t="shared" si="12"/>
        <v>0</v>
      </c>
      <c r="AT57" s="25">
        <v>0</v>
      </c>
      <c r="AU57" s="24">
        <f t="shared" si="13"/>
        <v>0</v>
      </c>
      <c r="AV57" s="25">
        <f t="shared" si="14"/>
        <v>0</v>
      </c>
      <c r="AW57" s="26">
        <v>147222.22222222222</v>
      </c>
      <c r="AX57" s="24">
        <f t="shared" si="15"/>
        <v>0</v>
      </c>
      <c r="AY57" s="27" t="s">
        <v>287</v>
      </c>
      <c r="AZ57" s="27"/>
      <c r="BA57" s="27" t="s">
        <v>288</v>
      </c>
      <c r="BB57" s="14" t="s">
        <v>289</v>
      </c>
    </row>
    <row r="58" spans="1:54" s="12" customFormat="1" ht="60" customHeight="1" x14ac:dyDescent="0.2">
      <c r="A58" s="13" t="s">
        <v>271</v>
      </c>
      <c r="B58" s="13" t="s">
        <v>272</v>
      </c>
      <c r="C58" s="13" t="s">
        <v>273</v>
      </c>
      <c r="D58" s="13" t="s">
        <v>274</v>
      </c>
      <c r="E58" s="14">
        <v>57</v>
      </c>
      <c r="F58" s="15">
        <v>2</v>
      </c>
      <c r="G58" s="16" t="s">
        <v>297</v>
      </c>
      <c r="H58" s="15" t="s">
        <v>210</v>
      </c>
      <c r="I58" s="16" t="s">
        <v>137</v>
      </c>
      <c r="J58" s="15" t="s">
        <v>475</v>
      </c>
      <c r="K58" s="16" t="s">
        <v>476</v>
      </c>
      <c r="L58" s="16" t="s">
        <v>278</v>
      </c>
      <c r="M58" s="13" t="s">
        <v>451</v>
      </c>
      <c r="N58" s="13" t="s">
        <v>505</v>
      </c>
      <c r="O58" s="18" t="s">
        <v>506</v>
      </c>
      <c r="P58" s="15" t="s">
        <v>282</v>
      </c>
      <c r="Q58" s="13" t="s">
        <v>432</v>
      </c>
      <c r="R58" s="13" t="s">
        <v>284</v>
      </c>
      <c r="S58" s="19">
        <f t="shared" si="17"/>
        <v>0</v>
      </c>
      <c r="T58" s="19">
        <f t="shared" si="1"/>
        <v>0</v>
      </c>
      <c r="U58" s="20">
        <v>45230</v>
      </c>
      <c r="V58" s="20">
        <v>45264</v>
      </c>
      <c r="W58" s="20">
        <f t="shared" si="18"/>
        <v>45264</v>
      </c>
      <c r="X58" s="13" t="str">
        <f t="shared" si="3"/>
        <v>A tiempo</v>
      </c>
      <c r="Y58" s="20">
        <v>45296</v>
      </c>
      <c r="Z58" s="20">
        <f t="shared" si="19"/>
        <v>45296</v>
      </c>
      <c r="AA58" s="13" t="str">
        <f t="shared" si="5"/>
        <v>A tiempo</v>
      </c>
      <c r="AB58" s="21">
        <f t="shared" si="6"/>
        <v>32</v>
      </c>
      <c r="AC58" s="21">
        <v>125</v>
      </c>
      <c r="AD58" s="13" t="str">
        <f t="shared" si="7"/>
        <v>Cumple</v>
      </c>
      <c r="AE58" s="20">
        <v>45306</v>
      </c>
      <c r="AF58" s="20">
        <f t="shared" si="20"/>
        <v>45306</v>
      </c>
      <c r="AG58" s="21">
        <f t="shared" si="9"/>
        <v>10</v>
      </c>
      <c r="AH58" s="20">
        <v>45657</v>
      </c>
      <c r="AI58" s="20">
        <f t="shared" si="10"/>
        <v>45657</v>
      </c>
      <c r="AJ58" s="21">
        <f t="shared" si="11"/>
        <v>0</v>
      </c>
      <c r="AK58" s="22" t="s">
        <v>285</v>
      </c>
      <c r="AL58" s="205" t="s">
        <v>507</v>
      </c>
      <c r="AM58" s="205"/>
      <c r="AN58" s="281">
        <v>375000</v>
      </c>
      <c r="AO58" s="223" t="s">
        <v>505</v>
      </c>
      <c r="AP58" s="23">
        <v>0</v>
      </c>
      <c r="AQ58" s="24">
        <f t="shared" si="16"/>
        <v>0</v>
      </c>
      <c r="AR58" s="25">
        <v>0</v>
      </c>
      <c r="AS58" s="24">
        <f t="shared" si="12"/>
        <v>0</v>
      </c>
      <c r="AT58" s="25">
        <v>0</v>
      </c>
      <c r="AU58" s="24">
        <f t="shared" si="13"/>
        <v>0</v>
      </c>
      <c r="AV58" s="25">
        <f t="shared" si="14"/>
        <v>0</v>
      </c>
      <c r="AW58" s="26">
        <v>375000</v>
      </c>
      <c r="AX58" s="24">
        <f t="shared" si="15"/>
        <v>0</v>
      </c>
      <c r="AY58" s="27" t="s">
        <v>287</v>
      </c>
      <c r="AZ58" s="27"/>
      <c r="BA58" s="27" t="s">
        <v>288</v>
      </c>
      <c r="BB58" s="14" t="s">
        <v>289</v>
      </c>
    </row>
    <row r="59" spans="1:54" s="12" customFormat="1" ht="60" customHeight="1" x14ac:dyDescent="0.2">
      <c r="A59" s="13" t="s">
        <v>271</v>
      </c>
      <c r="B59" s="13" t="s">
        <v>272</v>
      </c>
      <c r="C59" s="13" t="s">
        <v>273</v>
      </c>
      <c r="D59" s="13" t="s">
        <v>274</v>
      </c>
      <c r="E59" s="14">
        <v>58</v>
      </c>
      <c r="F59" s="15">
        <v>2</v>
      </c>
      <c r="G59" s="16" t="s">
        <v>297</v>
      </c>
      <c r="H59" s="15" t="s">
        <v>210</v>
      </c>
      <c r="I59" s="16" t="s">
        <v>137</v>
      </c>
      <c r="J59" s="15" t="s">
        <v>475</v>
      </c>
      <c r="K59" s="16" t="s">
        <v>476</v>
      </c>
      <c r="L59" s="16" t="s">
        <v>278</v>
      </c>
      <c r="M59" s="13" t="s">
        <v>451</v>
      </c>
      <c r="N59" s="13" t="s">
        <v>508</v>
      </c>
      <c r="O59" s="18" t="s">
        <v>509</v>
      </c>
      <c r="P59" s="15" t="s">
        <v>282</v>
      </c>
      <c r="Q59" s="13" t="s">
        <v>432</v>
      </c>
      <c r="R59" s="13" t="s">
        <v>284</v>
      </c>
      <c r="S59" s="19">
        <f t="shared" si="17"/>
        <v>0</v>
      </c>
      <c r="T59" s="19">
        <f t="shared" si="1"/>
        <v>0</v>
      </c>
      <c r="U59" s="20">
        <v>45230</v>
      </c>
      <c r="V59" s="20">
        <v>45264</v>
      </c>
      <c r="W59" s="20">
        <f t="shared" si="18"/>
        <v>45264</v>
      </c>
      <c r="X59" s="13" t="str">
        <f t="shared" si="3"/>
        <v>A tiempo</v>
      </c>
      <c r="Y59" s="20">
        <v>45296</v>
      </c>
      <c r="Z59" s="20">
        <f t="shared" si="19"/>
        <v>45296</v>
      </c>
      <c r="AA59" s="13" t="str">
        <f t="shared" si="5"/>
        <v>A tiempo</v>
      </c>
      <c r="AB59" s="21">
        <f t="shared" si="6"/>
        <v>32</v>
      </c>
      <c r="AC59" s="21">
        <v>125</v>
      </c>
      <c r="AD59" s="13" t="str">
        <f t="shared" si="7"/>
        <v>Cumple</v>
      </c>
      <c r="AE59" s="20">
        <v>45306</v>
      </c>
      <c r="AF59" s="20">
        <f t="shared" si="20"/>
        <v>45306</v>
      </c>
      <c r="AG59" s="21">
        <f t="shared" si="9"/>
        <v>10</v>
      </c>
      <c r="AH59" s="20">
        <v>45657</v>
      </c>
      <c r="AI59" s="20">
        <f t="shared" si="10"/>
        <v>45657</v>
      </c>
      <c r="AJ59" s="21">
        <f t="shared" si="11"/>
        <v>0</v>
      </c>
      <c r="AK59" s="22" t="s">
        <v>285</v>
      </c>
      <c r="AL59" s="205" t="s">
        <v>507</v>
      </c>
      <c r="AM59" s="205"/>
      <c r="AN59" s="281">
        <v>236111.11111111112</v>
      </c>
      <c r="AO59" s="223" t="s">
        <v>508</v>
      </c>
      <c r="AP59" s="23">
        <v>0</v>
      </c>
      <c r="AQ59" s="24">
        <f t="shared" si="16"/>
        <v>0</v>
      </c>
      <c r="AR59" s="25">
        <v>0</v>
      </c>
      <c r="AS59" s="24">
        <f t="shared" si="12"/>
        <v>0</v>
      </c>
      <c r="AT59" s="25">
        <v>0</v>
      </c>
      <c r="AU59" s="24">
        <f t="shared" si="13"/>
        <v>0</v>
      </c>
      <c r="AV59" s="25">
        <f t="shared" si="14"/>
        <v>0</v>
      </c>
      <c r="AW59" s="26">
        <v>236111.11111111112</v>
      </c>
      <c r="AX59" s="24">
        <f t="shared" si="15"/>
        <v>0</v>
      </c>
      <c r="AY59" s="27" t="s">
        <v>287</v>
      </c>
      <c r="AZ59" s="27"/>
      <c r="BA59" s="27" t="s">
        <v>288</v>
      </c>
      <c r="BB59" s="14" t="s">
        <v>289</v>
      </c>
    </row>
    <row r="60" spans="1:54" s="12" customFormat="1" ht="60" customHeight="1" x14ac:dyDescent="0.2">
      <c r="A60" s="13" t="s">
        <v>271</v>
      </c>
      <c r="B60" s="13" t="s">
        <v>272</v>
      </c>
      <c r="C60" s="13" t="s">
        <v>273</v>
      </c>
      <c r="D60" s="13" t="s">
        <v>274</v>
      </c>
      <c r="E60" s="14">
        <v>59</v>
      </c>
      <c r="F60" s="15">
        <v>2</v>
      </c>
      <c r="G60" s="16" t="s">
        <v>297</v>
      </c>
      <c r="H60" s="15" t="s">
        <v>210</v>
      </c>
      <c r="I60" s="16" t="s">
        <v>137</v>
      </c>
      <c r="J60" s="15" t="s">
        <v>475</v>
      </c>
      <c r="K60" s="16" t="s">
        <v>476</v>
      </c>
      <c r="L60" s="16" t="s">
        <v>278</v>
      </c>
      <c r="M60" s="13" t="s">
        <v>451</v>
      </c>
      <c r="N60" s="13" t="s">
        <v>510</v>
      </c>
      <c r="O60" s="18" t="s">
        <v>511</v>
      </c>
      <c r="P60" s="15" t="s">
        <v>282</v>
      </c>
      <c r="Q60" s="13" t="s">
        <v>432</v>
      </c>
      <c r="R60" s="13" t="s">
        <v>284</v>
      </c>
      <c r="S60" s="19">
        <f t="shared" si="17"/>
        <v>0</v>
      </c>
      <c r="T60" s="19">
        <f t="shared" si="1"/>
        <v>0</v>
      </c>
      <c r="U60" s="20">
        <v>45230</v>
      </c>
      <c r="V60" s="20">
        <v>45264</v>
      </c>
      <c r="W60" s="20">
        <f t="shared" si="18"/>
        <v>45264</v>
      </c>
      <c r="X60" s="13" t="str">
        <f t="shared" si="3"/>
        <v>A tiempo</v>
      </c>
      <c r="Y60" s="20">
        <v>45296</v>
      </c>
      <c r="Z60" s="20">
        <f t="shared" si="19"/>
        <v>45296</v>
      </c>
      <c r="AA60" s="13" t="str">
        <f t="shared" si="5"/>
        <v>A tiempo</v>
      </c>
      <c r="AB60" s="21">
        <f t="shared" si="6"/>
        <v>32</v>
      </c>
      <c r="AC60" s="21">
        <v>125</v>
      </c>
      <c r="AD60" s="13" t="str">
        <f t="shared" si="7"/>
        <v>Cumple</v>
      </c>
      <c r="AE60" s="20">
        <v>45306</v>
      </c>
      <c r="AF60" s="20">
        <f t="shared" si="20"/>
        <v>45306</v>
      </c>
      <c r="AG60" s="21">
        <f t="shared" si="9"/>
        <v>10</v>
      </c>
      <c r="AH60" s="20">
        <v>45657</v>
      </c>
      <c r="AI60" s="20">
        <f t="shared" si="10"/>
        <v>45657</v>
      </c>
      <c r="AJ60" s="21">
        <f t="shared" si="11"/>
        <v>0</v>
      </c>
      <c r="AK60" s="22" t="s">
        <v>285</v>
      </c>
      <c r="AL60" s="205" t="s">
        <v>497</v>
      </c>
      <c r="AM60" s="205" t="s">
        <v>512</v>
      </c>
      <c r="AN60" s="281">
        <v>444444.44444444444</v>
      </c>
      <c r="AO60" s="223" t="s">
        <v>510</v>
      </c>
      <c r="AP60" s="23">
        <v>0</v>
      </c>
      <c r="AQ60" s="24">
        <f t="shared" si="16"/>
        <v>0</v>
      </c>
      <c r="AR60" s="25">
        <v>0</v>
      </c>
      <c r="AS60" s="24">
        <f t="shared" si="12"/>
        <v>0</v>
      </c>
      <c r="AT60" s="25">
        <v>0</v>
      </c>
      <c r="AU60" s="24">
        <f t="shared" si="13"/>
        <v>0</v>
      </c>
      <c r="AV60" s="25">
        <f t="shared" si="14"/>
        <v>0</v>
      </c>
      <c r="AW60" s="26">
        <v>444444.44444444444</v>
      </c>
      <c r="AX60" s="24">
        <f t="shared" si="15"/>
        <v>0</v>
      </c>
      <c r="AY60" s="27" t="s">
        <v>287</v>
      </c>
      <c r="AZ60" s="27"/>
      <c r="BA60" s="27" t="s">
        <v>486</v>
      </c>
      <c r="BB60" s="14" t="s">
        <v>289</v>
      </c>
    </row>
    <row r="61" spans="1:54" s="12" customFormat="1" ht="60" customHeight="1" x14ac:dyDescent="0.2">
      <c r="A61" s="13" t="s">
        <v>271</v>
      </c>
      <c r="B61" s="13" t="s">
        <v>272</v>
      </c>
      <c r="C61" s="13" t="s">
        <v>273</v>
      </c>
      <c r="D61" s="13" t="s">
        <v>274</v>
      </c>
      <c r="E61" s="29">
        <v>60</v>
      </c>
      <c r="F61" s="15">
        <v>2</v>
      </c>
      <c r="G61" s="16" t="s">
        <v>297</v>
      </c>
      <c r="H61" s="15" t="s">
        <v>210</v>
      </c>
      <c r="I61" s="16" t="s">
        <v>137</v>
      </c>
      <c r="J61" s="15" t="s">
        <v>475</v>
      </c>
      <c r="K61" s="16" t="s">
        <v>476</v>
      </c>
      <c r="L61" s="16" t="s">
        <v>513</v>
      </c>
      <c r="M61" s="13" t="s">
        <v>451</v>
      </c>
      <c r="N61" s="13" t="s">
        <v>514</v>
      </c>
      <c r="O61" s="18" t="s">
        <v>515</v>
      </c>
      <c r="P61" s="15" t="s">
        <v>309</v>
      </c>
      <c r="Q61" s="13" t="s">
        <v>432</v>
      </c>
      <c r="R61" s="13" t="s">
        <v>284</v>
      </c>
      <c r="S61" s="19">
        <f t="shared" si="17"/>
        <v>0</v>
      </c>
      <c r="T61" s="19">
        <f t="shared" si="1"/>
        <v>0</v>
      </c>
      <c r="U61" s="20">
        <v>44541</v>
      </c>
      <c r="V61" s="20">
        <v>44576</v>
      </c>
      <c r="W61" s="20">
        <f t="shared" si="18"/>
        <v>44576</v>
      </c>
      <c r="X61" s="13" t="str">
        <f t="shared" si="3"/>
        <v>A tiempo</v>
      </c>
      <c r="Y61" s="20">
        <v>44602</v>
      </c>
      <c r="Z61" s="20">
        <f t="shared" si="19"/>
        <v>44602</v>
      </c>
      <c r="AA61" s="13" t="str">
        <f t="shared" si="5"/>
        <v>A tiempo</v>
      </c>
      <c r="AB61" s="21">
        <f t="shared" si="6"/>
        <v>26</v>
      </c>
      <c r="AC61" s="21">
        <v>20</v>
      </c>
      <c r="AD61" s="13" t="str">
        <f t="shared" si="7"/>
        <v>No cumple</v>
      </c>
      <c r="AE61" s="20">
        <v>44617</v>
      </c>
      <c r="AF61" s="20">
        <f t="shared" si="20"/>
        <v>44617</v>
      </c>
      <c r="AG61" s="21">
        <f t="shared" si="9"/>
        <v>15</v>
      </c>
      <c r="AH61" s="20">
        <v>44926</v>
      </c>
      <c r="AI61" s="20">
        <f t="shared" si="10"/>
        <v>44926</v>
      </c>
      <c r="AJ61" s="21">
        <f t="shared" si="11"/>
        <v>0</v>
      </c>
      <c r="AK61" s="22" t="s">
        <v>491</v>
      </c>
      <c r="AL61" s="224" t="s">
        <v>516</v>
      </c>
      <c r="AM61" s="205"/>
      <c r="AN61" s="281">
        <v>333333.33333333331</v>
      </c>
      <c r="AO61" s="223" t="s">
        <v>514</v>
      </c>
      <c r="AP61" s="23">
        <v>0</v>
      </c>
      <c r="AQ61" s="24">
        <f t="shared" si="16"/>
        <v>0</v>
      </c>
      <c r="AR61" s="25">
        <v>0</v>
      </c>
      <c r="AS61" s="24">
        <f t="shared" si="12"/>
        <v>0</v>
      </c>
      <c r="AT61" s="25">
        <v>0</v>
      </c>
      <c r="AU61" s="24">
        <f t="shared" si="13"/>
        <v>0</v>
      </c>
      <c r="AV61" s="25">
        <f t="shared" si="14"/>
        <v>0</v>
      </c>
      <c r="AW61" s="26">
        <v>333333.33333333331</v>
      </c>
      <c r="AX61" s="24">
        <f t="shared" si="15"/>
        <v>0</v>
      </c>
      <c r="AY61" s="27" t="s">
        <v>287</v>
      </c>
      <c r="AZ61" s="27"/>
      <c r="BA61" s="27" t="s">
        <v>288</v>
      </c>
      <c r="BB61" s="29" t="s">
        <v>313</v>
      </c>
    </row>
    <row r="62" spans="1:54" s="12" customFormat="1" ht="60" customHeight="1" x14ac:dyDescent="0.2">
      <c r="A62" s="13" t="s">
        <v>271</v>
      </c>
      <c r="B62" s="13" t="s">
        <v>272</v>
      </c>
      <c r="C62" s="13" t="s">
        <v>273</v>
      </c>
      <c r="D62" s="13" t="s">
        <v>274</v>
      </c>
      <c r="E62" s="35">
        <v>61</v>
      </c>
      <c r="F62" s="15">
        <v>2</v>
      </c>
      <c r="G62" s="16" t="s">
        <v>297</v>
      </c>
      <c r="H62" s="15" t="s">
        <v>210</v>
      </c>
      <c r="I62" s="16" t="s">
        <v>137</v>
      </c>
      <c r="J62" s="15" t="s">
        <v>475</v>
      </c>
      <c r="K62" s="16" t="s">
        <v>476</v>
      </c>
      <c r="L62" s="16" t="s">
        <v>513</v>
      </c>
      <c r="M62" s="13" t="s">
        <v>451</v>
      </c>
      <c r="N62" s="13" t="s">
        <v>517</v>
      </c>
      <c r="O62" s="36" t="s">
        <v>515</v>
      </c>
      <c r="P62" s="15" t="s">
        <v>282</v>
      </c>
      <c r="Q62" s="13" t="s">
        <v>432</v>
      </c>
      <c r="R62" s="13" t="s">
        <v>284</v>
      </c>
      <c r="S62" s="19">
        <f t="shared" si="17"/>
        <v>897435.89743589738</v>
      </c>
      <c r="T62" s="19">
        <f t="shared" si="1"/>
        <v>897435.89743589738</v>
      </c>
      <c r="U62" s="20">
        <v>44600</v>
      </c>
      <c r="V62" s="20">
        <v>44652</v>
      </c>
      <c r="W62" s="20">
        <f t="shared" si="18"/>
        <v>44652</v>
      </c>
      <c r="X62" s="13" t="str">
        <f t="shared" si="3"/>
        <v>A tiempo</v>
      </c>
      <c r="Y62" s="20">
        <v>44673</v>
      </c>
      <c r="Z62" s="20">
        <f t="shared" si="19"/>
        <v>44673</v>
      </c>
      <c r="AA62" s="13" t="str">
        <f t="shared" si="5"/>
        <v>A tiempo</v>
      </c>
      <c r="AB62" s="21">
        <f t="shared" si="6"/>
        <v>21</v>
      </c>
      <c r="AC62" s="21">
        <v>175</v>
      </c>
      <c r="AD62" s="13" t="str">
        <f t="shared" si="7"/>
        <v>Cumple</v>
      </c>
      <c r="AE62" s="20">
        <v>44676</v>
      </c>
      <c r="AF62" s="20">
        <f t="shared" si="20"/>
        <v>44676</v>
      </c>
      <c r="AG62" s="21">
        <f t="shared" si="9"/>
        <v>3</v>
      </c>
      <c r="AH62" s="20">
        <v>44926</v>
      </c>
      <c r="AI62" s="20">
        <f t="shared" si="10"/>
        <v>44926</v>
      </c>
      <c r="AJ62" s="21">
        <f t="shared" si="11"/>
        <v>0</v>
      </c>
      <c r="AK62" s="22" t="s">
        <v>371</v>
      </c>
      <c r="AL62" s="224" t="s">
        <v>516</v>
      </c>
      <c r="AM62" s="205"/>
      <c r="AN62" s="281"/>
      <c r="AO62" s="223"/>
      <c r="AP62" s="23">
        <v>0</v>
      </c>
      <c r="AQ62" s="24">
        <f t="shared" si="16"/>
        <v>0</v>
      </c>
      <c r="AR62" s="45">
        <v>3500000000</v>
      </c>
      <c r="AS62" s="24">
        <f t="shared" si="12"/>
        <v>1</v>
      </c>
      <c r="AT62" s="25">
        <v>0</v>
      </c>
      <c r="AU62" s="24">
        <f t="shared" si="13"/>
        <v>0</v>
      </c>
      <c r="AV62" s="45">
        <f t="shared" si="14"/>
        <v>3500000000</v>
      </c>
      <c r="AW62" s="26">
        <v>900000</v>
      </c>
      <c r="AX62" s="24">
        <f t="shared" si="15"/>
        <v>0.99715099715099709</v>
      </c>
      <c r="AY62" s="27" t="s">
        <v>360</v>
      </c>
      <c r="AZ62" s="27"/>
      <c r="BA62" s="27" t="s">
        <v>320</v>
      </c>
      <c r="BB62" s="28" t="s">
        <v>55</v>
      </c>
    </row>
    <row r="63" spans="1:54" s="12" customFormat="1" ht="60" customHeight="1" x14ac:dyDescent="0.2">
      <c r="A63" s="13" t="s">
        <v>271</v>
      </c>
      <c r="B63" s="13" t="s">
        <v>272</v>
      </c>
      <c r="C63" s="13" t="s">
        <v>273</v>
      </c>
      <c r="D63" s="13" t="s">
        <v>274</v>
      </c>
      <c r="E63" s="14">
        <v>62</v>
      </c>
      <c r="F63" s="15">
        <v>2</v>
      </c>
      <c r="G63" s="16" t="s">
        <v>297</v>
      </c>
      <c r="H63" s="15" t="s">
        <v>210</v>
      </c>
      <c r="I63" s="16" t="s">
        <v>137</v>
      </c>
      <c r="J63" s="15" t="s">
        <v>475</v>
      </c>
      <c r="K63" s="16" t="s">
        <v>476</v>
      </c>
      <c r="L63" s="16" t="s">
        <v>513</v>
      </c>
      <c r="M63" s="13" t="s">
        <v>451</v>
      </c>
      <c r="N63" s="13" t="s">
        <v>518</v>
      </c>
      <c r="O63" s="18" t="s">
        <v>515</v>
      </c>
      <c r="P63" s="15" t="s">
        <v>282</v>
      </c>
      <c r="Q63" s="13" t="s">
        <v>432</v>
      </c>
      <c r="R63" s="13" t="s">
        <v>284</v>
      </c>
      <c r="S63" s="19">
        <f t="shared" si="17"/>
        <v>0</v>
      </c>
      <c r="T63" s="19">
        <f t="shared" si="1"/>
        <v>0</v>
      </c>
      <c r="U63" s="20">
        <v>45230</v>
      </c>
      <c r="V63" s="20">
        <v>45264</v>
      </c>
      <c r="W63" s="20">
        <f t="shared" si="18"/>
        <v>45264</v>
      </c>
      <c r="X63" s="13" t="str">
        <f t="shared" si="3"/>
        <v>A tiempo</v>
      </c>
      <c r="Y63" s="20">
        <v>45296</v>
      </c>
      <c r="Z63" s="20">
        <f t="shared" si="19"/>
        <v>45296</v>
      </c>
      <c r="AA63" s="13" t="str">
        <f t="shared" si="5"/>
        <v>A tiempo</v>
      </c>
      <c r="AB63" s="21">
        <f t="shared" si="6"/>
        <v>32</v>
      </c>
      <c r="AC63" s="21">
        <v>125</v>
      </c>
      <c r="AD63" s="13" t="str">
        <f t="shared" si="7"/>
        <v>Cumple</v>
      </c>
      <c r="AE63" s="20">
        <v>45306</v>
      </c>
      <c r="AF63" s="20">
        <f t="shared" si="20"/>
        <v>45306</v>
      </c>
      <c r="AG63" s="21">
        <f t="shared" si="9"/>
        <v>10</v>
      </c>
      <c r="AH63" s="20">
        <v>45657</v>
      </c>
      <c r="AI63" s="20">
        <f t="shared" si="10"/>
        <v>45657</v>
      </c>
      <c r="AJ63" s="21">
        <f t="shared" si="11"/>
        <v>0</v>
      </c>
      <c r="AK63" s="22" t="s">
        <v>285</v>
      </c>
      <c r="AL63" s="224" t="s">
        <v>516</v>
      </c>
      <c r="AM63" s="226" t="s">
        <v>519</v>
      </c>
      <c r="AN63" s="281"/>
      <c r="AO63" s="223"/>
      <c r="AP63" s="23">
        <v>0</v>
      </c>
      <c r="AQ63" s="24">
        <f t="shared" si="16"/>
        <v>0</v>
      </c>
      <c r="AR63" s="25">
        <v>0</v>
      </c>
      <c r="AS63" s="24">
        <f t="shared" si="12"/>
        <v>0</v>
      </c>
      <c r="AT63" s="25">
        <v>0</v>
      </c>
      <c r="AU63" s="24">
        <f t="shared" si="13"/>
        <v>0</v>
      </c>
      <c r="AV63" s="25">
        <f t="shared" si="14"/>
        <v>0</v>
      </c>
      <c r="AW63" s="26">
        <v>766666.66666667</v>
      </c>
      <c r="AX63" s="24">
        <f t="shared" si="15"/>
        <v>0</v>
      </c>
      <c r="AY63" s="27" t="s">
        <v>287</v>
      </c>
      <c r="AZ63" s="27"/>
      <c r="BA63" s="27" t="s">
        <v>320</v>
      </c>
      <c r="BB63" s="14" t="s">
        <v>289</v>
      </c>
    </row>
    <row r="64" spans="1:54" s="12" customFormat="1" ht="60" customHeight="1" x14ac:dyDescent="0.2">
      <c r="A64" s="13" t="s">
        <v>271</v>
      </c>
      <c r="B64" s="13" t="s">
        <v>272</v>
      </c>
      <c r="C64" s="13" t="s">
        <v>273</v>
      </c>
      <c r="D64" s="13" t="s">
        <v>274</v>
      </c>
      <c r="E64" s="41">
        <v>63</v>
      </c>
      <c r="F64" s="15">
        <v>2</v>
      </c>
      <c r="G64" s="16" t="s">
        <v>297</v>
      </c>
      <c r="H64" s="15" t="s">
        <v>210</v>
      </c>
      <c r="I64" s="16" t="s">
        <v>137</v>
      </c>
      <c r="J64" s="15" t="s">
        <v>475</v>
      </c>
      <c r="K64" s="16" t="s">
        <v>476</v>
      </c>
      <c r="L64" s="16" t="s">
        <v>487</v>
      </c>
      <c r="M64" s="13" t="s">
        <v>493</v>
      </c>
      <c r="N64" s="33" t="s">
        <v>520</v>
      </c>
      <c r="O64" s="18" t="s">
        <v>521</v>
      </c>
      <c r="P64" s="15" t="s">
        <v>282</v>
      </c>
      <c r="Q64" s="13" t="s">
        <v>283</v>
      </c>
      <c r="R64" s="13" t="s">
        <v>284</v>
      </c>
      <c r="S64" s="32">
        <f t="shared" si="17"/>
        <v>4686231.5589743592</v>
      </c>
      <c r="T64" s="19">
        <f t="shared" si="1"/>
        <v>4686231.5589743592</v>
      </c>
      <c r="U64" s="20">
        <v>44645</v>
      </c>
      <c r="V64" s="20">
        <v>44712</v>
      </c>
      <c r="W64" s="20">
        <f t="shared" si="18"/>
        <v>44712</v>
      </c>
      <c r="X64" s="13" t="str">
        <f t="shared" si="3"/>
        <v>A tiempo</v>
      </c>
      <c r="Y64" s="20">
        <v>44794</v>
      </c>
      <c r="Z64" s="20">
        <f t="shared" si="19"/>
        <v>44794</v>
      </c>
      <c r="AA64" s="13" t="str">
        <f t="shared" si="5"/>
        <v>A tiempo</v>
      </c>
      <c r="AB64" s="21">
        <f t="shared" si="6"/>
        <v>82</v>
      </c>
      <c r="AC64" s="21">
        <v>175</v>
      </c>
      <c r="AD64" s="13" t="str">
        <f t="shared" si="7"/>
        <v>Cumple</v>
      </c>
      <c r="AE64" s="20">
        <v>44819</v>
      </c>
      <c r="AF64" s="20">
        <f t="shared" si="20"/>
        <v>44819</v>
      </c>
      <c r="AG64" s="21">
        <f t="shared" si="9"/>
        <v>25</v>
      </c>
      <c r="AH64" s="20">
        <v>44926</v>
      </c>
      <c r="AI64" s="20">
        <f t="shared" si="10"/>
        <v>44926</v>
      </c>
      <c r="AJ64" s="21">
        <f t="shared" si="11"/>
        <v>0</v>
      </c>
      <c r="AK64" s="22" t="s">
        <v>303</v>
      </c>
      <c r="AL64" s="205" t="s">
        <v>522</v>
      </c>
      <c r="AM64" s="205" t="s">
        <v>523</v>
      </c>
      <c r="AN64" s="281"/>
      <c r="AO64" s="223"/>
      <c r="AP64" s="23">
        <v>0</v>
      </c>
      <c r="AQ64" s="24">
        <f t="shared" si="16"/>
        <v>0</v>
      </c>
      <c r="AR64" s="47">
        <v>18276303080</v>
      </c>
      <c r="AS64" s="24">
        <f t="shared" si="12"/>
        <v>1</v>
      </c>
      <c r="AT64" s="25">
        <v>0</v>
      </c>
      <c r="AU64" s="24">
        <f t="shared" si="13"/>
        <v>0</v>
      </c>
      <c r="AV64" s="25">
        <f t="shared" si="14"/>
        <v>18276303080</v>
      </c>
      <c r="AW64" s="26">
        <v>4166666.6666666665</v>
      </c>
      <c r="AX64" s="24">
        <f t="shared" si="15"/>
        <v>1.1246955741538462</v>
      </c>
      <c r="AY64" s="27" t="s">
        <v>287</v>
      </c>
      <c r="AZ64" s="27"/>
      <c r="BA64" s="27" t="s">
        <v>320</v>
      </c>
      <c r="BB64" s="41" t="s">
        <v>199</v>
      </c>
    </row>
    <row r="65" spans="1:54" s="12" customFormat="1" ht="60" customHeight="1" x14ac:dyDescent="0.2">
      <c r="A65" s="13" t="s">
        <v>271</v>
      </c>
      <c r="B65" s="13" t="s">
        <v>272</v>
      </c>
      <c r="C65" s="13" t="s">
        <v>273</v>
      </c>
      <c r="D65" s="13" t="s">
        <v>274</v>
      </c>
      <c r="E65" s="14">
        <v>64</v>
      </c>
      <c r="F65" s="15">
        <v>2</v>
      </c>
      <c r="G65" s="16" t="s">
        <v>297</v>
      </c>
      <c r="H65" s="15" t="s">
        <v>210</v>
      </c>
      <c r="I65" s="16" t="s">
        <v>137</v>
      </c>
      <c r="J65" s="15" t="s">
        <v>475</v>
      </c>
      <c r="K65" s="16" t="s">
        <v>476</v>
      </c>
      <c r="L65" s="16" t="s">
        <v>278</v>
      </c>
      <c r="M65" s="13" t="s">
        <v>493</v>
      </c>
      <c r="N65" s="13" t="s">
        <v>524</v>
      </c>
      <c r="O65" s="18" t="s">
        <v>525</v>
      </c>
      <c r="P65" s="15" t="s">
        <v>282</v>
      </c>
      <c r="Q65" s="13" t="s">
        <v>283</v>
      </c>
      <c r="R65" s="13" t="s">
        <v>284</v>
      </c>
      <c r="S65" s="19">
        <f t="shared" si="17"/>
        <v>0</v>
      </c>
      <c r="T65" s="19">
        <f t="shared" si="1"/>
        <v>0</v>
      </c>
      <c r="U65" s="20">
        <v>45132</v>
      </c>
      <c r="V65" s="20">
        <v>45199</v>
      </c>
      <c r="W65" s="20">
        <f t="shared" si="18"/>
        <v>45199</v>
      </c>
      <c r="X65" s="13" t="str">
        <f t="shared" si="3"/>
        <v>A tiempo</v>
      </c>
      <c r="Y65" s="20">
        <v>45281</v>
      </c>
      <c r="Z65" s="20">
        <f t="shared" si="19"/>
        <v>45281</v>
      </c>
      <c r="AA65" s="13" t="str">
        <f t="shared" si="5"/>
        <v>A tiempo</v>
      </c>
      <c r="AB65" s="21">
        <f t="shared" si="6"/>
        <v>82</v>
      </c>
      <c r="AC65" s="21">
        <v>125</v>
      </c>
      <c r="AD65" s="13" t="str">
        <f t="shared" si="7"/>
        <v>Cumple</v>
      </c>
      <c r="AE65" s="20">
        <v>45306</v>
      </c>
      <c r="AF65" s="20">
        <f t="shared" si="20"/>
        <v>45306</v>
      </c>
      <c r="AG65" s="21">
        <f t="shared" si="9"/>
        <v>25</v>
      </c>
      <c r="AH65" s="20">
        <v>45657</v>
      </c>
      <c r="AI65" s="20">
        <f t="shared" si="10"/>
        <v>45657</v>
      </c>
      <c r="AJ65" s="21">
        <f t="shared" si="11"/>
        <v>0</v>
      </c>
      <c r="AK65" s="22" t="s">
        <v>285</v>
      </c>
      <c r="AL65" s="205" t="s">
        <v>526</v>
      </c>
      <c r="AM65" s="205" t="s">
        <v>527</v>
      </c>
      <c r="AN65" s="281"/>
      <c r="AO65" s="223"/>
      <c r="AP65" s="23">
        <v>0</v>
      </c>
      <c r="AQ65" s="24">
        <f t="shared" si="16"/>
        <v>0</v>
      </c>
      <c r="AR65" s="25">
        <v>0</v>
      </c>
      <c r="AS65" s="24">
        <f t="shared" si="12"/>
        <v>0</v>
      </c>
      <c r="AT65" s="25">
        <v>0</v>
      </c>
      <c r="AU65" s="24">
        <f t="shared" si="13"/>
        <v>0</v>
      </c>
      <c r="AV65" s="25">
        <f t="shared" si="14"/>
        <v>0</v>
      </c>
      <c r="AW65" s="26">
        <v>1666666.6666666667</v>
      </c>
      <c r="AX65" s="24">
        <f t="shared" si="15"/>
        <v>0</v>
      </c>
      <c r="AY65" s="27" t="s">
        <v>287</v>
      </c>
      <c r="AZ65" s="27"/>
      <c r="BA65" s="27" t="s">
        <v>486</v>
      </c>
      <c r="BB65" s="14" t="s">
        <v>289</v>
      </c>
    </row>
    <row r="66" spans="1:54" s="12" customFormat="1" ht="60" customHeight="1" x14ac:dyDescent="0.2">
      <c r="A66" s="13" t="s">
        <v>271</v>
      </c>
      <c r="B66" s="13" t="s">
        <v>272</v>
      </c>
      <c r="C66" s="13" t="s">
        <v>273</v>
      </c>
      <c r="D66" s="13" t="s">
        <v>274</v>
      </c>
      <c r="E66" s="28">
        <v>65</v>
      </c>
      <c r="F66" s="15">
        <v>2</v>
      </c>
      <c r="G66" s="16" t="s">
        <v>297</v>
      </c>
      <c r="H66" s="15" t="s">
        <v>210</v>
      </c>
      <c r="I66" s="16" t="s">
        <v>137</v>
      </c>
      <c r="J66" s="15" t="s">
        <v>475</v>
      </c>
      <c r="K66" s="16" t="s">
        <v>476</v>
      </c>
      <c r="L66" s="16" t="s">
        <v>278</v>
      </c>
      <c r="M66" s="13" t="s">
        <v>300</v>
      </c>
      <c r="N66" s="13" t="s">
        <v>528</v>
      </c>
      <c r="O66" s="18" t="s">
        <v>478</v>
      </c>
      <c r="P66" s="15" t="s">
        <v>282</v>
      </c>
      <c r="Q66" s="13" t="s">
        <v>283</v>
      </c>
      <c r="R66" s="13" t="s">
        <v>284</v>
      </c>
      <c r="S66" s="19">
        <f t="shared" ref="S66:S97" si="21">AV66/TRMBID</f>
        <v>96000.553846153853</v>
      </c>
      <c r="T66" s="19">
        <f t="shared" ref="T66:T120" si="22">S66</f>
        <v>96000.553846153853</v>
      </c>
      <c r="U66" s="20">
        <v>44575</v>
      </c>
      <c r="V66" s="20">
        <v>44669</v>
      </c>
      <c r="W66" s="20">
        <f t="shared" si="18"/>
        <v>44669</v>
      </c>
      <c r="X66" s="13" t="str">
        <f t="shared" ref="X66:X120" si="23">IF(V66&lt;W66,"Tarde","A tiempo")</f>
        <v>A tiempo</v>
      </c>
      <c r="Y66" s="20">
        <v>44697</v>
      </c>
      <c r="Z66" s="20">
        <f t="shared" si="19"/>
        <v>44697</v>
      </c>
      <c r="AA66" s="13" t="str">
        <f t="shared" ref="AA66:AA120" si="24">IF(Y66&lt;Z66,"Tarde","A tiempo")</f>
        <v>A tiempo</v>
      </c>
      <c r="AB66" s="21">
        <f t="shared" ref="AB66:AB120" si="25">IFERROR(Z66-W66,"")</f>
        <v>28</v>
      </c>
      <c r="AC66" s="21">
        <v>20</v>
      </c>
      <c r="AD66" s="13" t="str">
        <f t="shared" ref="AD66:AD120" si="26">IF(AB66&lt;AC66,"Cumple","No cumple")</f>
        <v>No cumple</v>
      </c>
      <c r="AE66" s="20">
        <v>44712</v>
      </c>
      <c r="AF66" s="20">
        <f t="shared" si="20"/>
        <v>44712</v>
      </c>
      <c r="AG66" s="21">
        <f t="shared" ref="AG66:AG120" si="27">IFERROR(AE66-Y66,"")</f>
        <v>15</v>
      </c>
      <c r="AH66" s="20">
        <v>45291</v>
      </c>
      <c r="AI66" s="20">
        <f t="shared" ref="AI66:AI120" si="28">AH66</f>
        <v>45291</v>
      </c>
      <c r="AJ66" s="21">
        <f t="shared" ref="AJ66:AJ120" si="29">IFERROR(AI66-AH66,"")</f>
        <v>0</v>
      </c>
      <c r="AK66" s="22" t="s">
        <v>303</v>
      </c>
      <c r="AL66" s="205"/>
      <c r="AM66" s="205"/>
      <c r="AN66" s="281"/>
      <c r="AO66" s="223"/>
      <c r="AP66" s="23">
        <v>0</v>
      </c>
      <c r="AQ66" s="24">
        <f t="shared" si="16"/>
        <v>0</v>
      </c>
      <c r="AR66" s="25">
        <v>182635200</v>
      </c>
      <c r="AS66" s="24">
        <f t="shared" ref="AS66:AS120" si="30">IFERROR(AR66/$AV66,0)</f>
        <v>0.48780487804878048</v>
      </c>
      <c r="AT66" s="25">
        <v>191766960</v>
      </c>
      <c r="AU66" s="24">
        <f t="shared" ref="AU66:AU120" si="31">IFERROR(AT66/AV66,0)</f>
        <v>0.51219512195121952</v>
      </c>
      <c r="AV66" s="25">
        <f t="shared" ref="AV66:AV120" si="32">SUM(AP66,AR66,AT66)</f>
        <v>374402160</v>
      </c>
      <c r="AW66" s="26">
        <v>117000</v>
      </c>
      <c r="AX66" s="24">
        <f t="shared" ref="AX66:AX120" si="33">IFERROR(S66/AW66,"")</f>
        <v>0.82051755424063122</v>
      </c>
      <c r="AY66" s="27" t="s">
        <v>287</v>
      </c>
      <c r="AZ66" s="27"/>
      <c r="BA66" s="27" t="s">
        <v>304</v>
      </c>
      <c r="BB66" s="28" t="s">
        <v>55</v>
      </c>
    </row>
    <row r="67" spans="1:54" s="12" customFormat="1" ht="60" customHeight="1" x14ac:dyDescent="0.2">
      <c r="A67" s="13" t="s">
        <v>271</v>
      </c>
      <c r="B67" s="13" t="s">
        <v>272</v>
      </c>
      <c r="C67" s="13" t="s">
        <v>273</v>
      </c>
      <c r="D67" s="13" t="s">
        <v>274</v>
      </c>
      <c r="E67" s="41">
        <v>66</v>
      </c>
      <c r="F67" s="15">
        <v>2</v>
      </c>
      <c r="G67" s="16" t="s">
        <v>297</v>
      </c>
      <c r="H67" s="15" t="s">
        <v>210</v>
      </c>
      <c r="I67" s="16" t="s">
        <v>137</v>
      </c>
      <c r="J67" s="15" t="s">
        <v>475</v>
      </c>
      <c r="K67" s="16" t="s">
        <v>476</v>
      </c>
      <c r="L67" s="16" t="s">
        <v>278</v>
      </c>
      <c r="M67" s="30" t="s">
        <v>316</v>
      </c>
      <c r="N67" s="33" t="s">
        <v>529</v>
      </c>
      <c r="O67" s="18" t="s">
        <v>530</v>
      </c>
      <c r="P67" s="15" t="s">
        <v>282</v>
      </c>
      <c r="Q67" s="13" t="s">
        <v>283</v>
      </c>
      <c r="R67" s="13" t="s">
        <v>284</v>
      </c>
      <c r="S67" s="19">
        <f t="shared" si="21"/>
        <v>102564.10256410256</v>
      </c>
      <c r="T67" s="19">
        <f t="shared" si="22"/>
        <v>102564.10256410256</v>
      </c>
      <c r="U67" s="20">
        <v>44512</v>
      </c>
      <c r="V67" s="20">
        <v>44691</v>
      </c>
      <c r="W67" s="20">
        <f t="shared" si="18"/>
        <v>44691</v>
      </c>
      <c r="X67" s="13" t="str">
        <f t="shared" si="23"/>
        <v>A tiempo</v>
      </c>
      <c r="Y67" s="20">
        <v>44768</v>
      </c>
      <c r="Z67" s="20">
        <f t="shared" si="19"/>
        <v>44768</v>
      </c>
      <c r="AA67" s="13" t="str">
        <f t="shared" si="24"/>
        <v>A tiempo</v>
      </c>
      <c r="AB67" s="21">
        <f t="shared" si="25"/>
        <v>77</v>
      </c>
      <c r="AC67" s="21">
        <v>60</v>
      </c>
      <c r="AD67" s="13" t="str">
        <f t="shared" si="26"/>
        <v>No cumple</v>
      </c>
      <c r="AE67" s="20">
        <v>44788</v>
      </c>
      <c r="AF67" s="20">
        <f t="shared" si="20"/>
        <v>44788</v>
      </c>
      <c r="AG67" s="21">
        <f t="shared" si="27"/>
        <v>20</v>
      </c>
      <c r="AH67" s="20">
        <v>44926</v>
      </c>
      <c r="AI67" s="20">
        <f t="shared" si="28"/>
        <v>44926</v>
      </c>
      <c r="AJ67" s="21">
        <f t="shared" si="29"/>
        <v>0</v>
      </c>
      <c r="AK67" s="22" t="s">
        <v>303</v>
      </c>
      <c r="AL67" s="205" t="s">
        <v>531</v>
      </c>
      <c r="AM67" s="205"/>
      <c r="AN67" s="281"/>
      <c r="AO67" s="223"/>
      <c r="AP67" s="23">
        <v>0</v>
      </c>
      <c r="AQ67" s="24">
        <f t="shared" ref="AQ67:AQ120" si="34">IFERROR(AP67/AV67,0)</f>
        <v>0</v>
      </c>
      <c r="AR67" s="25">
        <v>400000000</v>
      </c>
      <c r="AS67" s="24">
        <f t="shared" si="30"/>
        <v>1</v>
      </c>
      <c r="AT67" s="25">
        <v>0</v>
      </c>
      <c r="AU67" s="24">
        <f t="shared" si="31"/>
        <v>0</v>
      </c>
      <c r="AV67" s="25">
        <f t="shared" si="32"/>
        <v>400000000</v>
      </c>
      <c r="AW67" s="26">
        <v>100000</v>
      </c>
      <c r="AX67" s="24">
        <f t="shared" si="33"/>
        <v>1.0256410256410255</v>
      </c>
      <c r="AY67" s="27" t="s">
        <v>287</v>
      </c>
      <c r="AZ67" s="27"/>
      <c r="BA67" s="27" t="s">
        <v>320</v>
      </c>
      <c r="BB67" s="41" t="s">
        <v>199</v>
      </c>
    </row>
    <row r="68" spans="1:54" s="12" customFormat="1" ht="60" customHeight="1" x14ac:dyDescent="0.2">
      <c r="A68" s="13" t="s">
        <v>271</v>
      </c>
      <c r="B68" s="13" t="s">
        <v>272</v>
      </c>
      <c r="C68" s="13" t="s">
        <v>273</v>
      </c>
      <c r="D68" s="13" t="s">
        <v>274</v>
      </c>
      <c r="E68" s="29">
        <v>67</v>
      </c>
      <c r="F68" s="15">
        <v>2</v>
      </c>
      <c r="G68" s="16" t="s">
        <v>297</v>
      </c>
      <c r="H68" s="15" t="s">
        <v>211</v>
      </c>
      <c r="I68" s="16" t="s">
        <v>141</v>
      </c>
      <c r="J68" s="15" t="s">
        <v>389</v>
      </c>
      <c r="K68" s="16" t="s">
        <v>390</v>
      </c>
      <c r="L68" s="16" t="s">
        <v>278</v>
      </c>
      <c r="M68" s="13" t="s">
        <v>279</v>
      </c>
      <c r="N68" s="17" t="s">
        <v>532</v>
      </c>
      <c r="O68" s="18" t="s">
        <v>533</v>
      </c>
      <c r="P68" s="15" t="s">
        <v>309</v>
      </c>
      <c r="Q68" s="13" t="s">
        <v>283</v>
      </c>
      <c r="R68" s="13" t="s">
        <v>284</v>
      </c>
      <c r="S68" s="19">
        <f t="shared" si="21"/>
        <v>0</v>
      </c>
      <c r="T68" s="19">
        <f t="shared" si="22"/>
        <v>0</v>
      </c>
      <c r="U68" s="20">
        <v>44528</v>
      </c>
      <c r="V68" s="20">
        <v>44576</v>
      </c>
      <c r="W68" s="20">
        <f t="shared" si="18"/>
        <v>44576</v>
      </c>
      <c r="X68" s="13" t="str">
        <f t="shared" si="23"/>
        <v>A tiempo</v>
      </c>
      <c r="Y68" s="20">
        <v>44742</v>
      </c>
      <c r="Z68" s="20">
        <f t="shared" si="19"/>
        <v>44742</v>
      </c>
      <c r="AA68" s="13" t="str">
        <f t="shared" si="24"/>
        <v>A tiempo</v>
      </c>
      <c r="AB68" s="21">
        <f t="shared" si="25"/>
        <v>166</v>
      </c>
      <c r="AC68" s="21">
        <v>145</v>
      </c>
      <c r="AD68" s="13" t="str">
        <f t="shared" si="26"/>
        <v>No cumple</v>
      </c>
      <c r="AE68" s="20">
        <v>44757</v>
      </c>
      <c r="AF68" s="20">
        <f t="shared" si="20"/>
        <v>44757</v>
      </c>
      <c r="AG68" s="21">
        <f t="shared" si="27"/>
        <v>15</v>
      </c>
      <c r="AH68" s="20">
        <v>45291</v>
      </c>
      <c r="AI68" s="20">
        <f t="shared" si="28"/>
        <v>45291</v>
      </c>
      <c r="AJ68" s="21">
        <f t="shared" si="29"/>
        <v>0</v>
      </c>
      <c r="AK68" s="22" t="s">
        <v>303</v>
      </c>
      <c r="AL68" s="205" t="s">
        <v>353</v>
      </c>
      <c r="AM68" s="205" t="s">
        <v>354</v>
      </c>
      <c r="AN68" s="281"/>
      <c r="AO68" s="223"/>
      <c r="AP68" s="23">
        <v>0</v>
      </c>
      <c r="AQ68" s="24">
        <f t="shared" si="34"/>
        <v>0</v>
      </c>
      <c r="AR68" s="25">
        <v>0</v>
      </c>
      <c r="AS68" s="24">
        <f t="shared" si="30"/>
        <v>0</v>
      </c>
      <c r="AT68" s="25">
        <v>0</v>
      </c>
      <c r="AU68" s="24">
        <f t="shared" si="31"/>
        <v>0</v>
      </c>
      <c r="AV68" s="25">
        <f t="shared" si="32"/>
        <v>0</v>
      </c>
      <c r="AW68" s="26" t="s">
        <v>534</v>
      </c>
      <c r="AX68" s="24" t="str">
        <f t="shared" si="33"/>
        <v/>
      </c>
      <c r="AY68" s="27" t="s">
        <v>287</v>
      </c>
      <c r="AZ68" s="27"/>
      <c r="BA68" s="27" t="s">
        <v>288</v>
      </c>
      <c r="BB68" s="29" t="s">
        <v>313</v>
      </c>
    </row>
    <row r="69" spans="1:54" s="12" customFormat="1" ht="60" customHeight="1" x14ac:dyDescent="0.2">
      <c r="A69" s="13" t="s">
        <v>271</v>
      </c>
      <c r="B69" s="13" t="s">
        <v>272</v>
      </c>
      <c r="C69" s="13" t="s">
        <v>273</v>
      </c>
      <c r="D69" s="13" t="s">
        <v>274</v>
      </c>
      <c r="E69" s="28">
        <v>68</v>
      </c>
      <c r="F69" s="15">
        <v>2</v>
      </c>
      <c r="G69" s="16" t="s">
        <v>297</v>
      </c>
      <c r="H69" s="15" t="s">
        <v>212</v>
      </c>
      <c r="I69" s="16" t="s">
        <v>142</v>
      </c>
      <c r="J69" s="15" t="s">
        <v>535</v>
      </c>
      <c r="K69" s="16" t="s">
        <v>536</v>
      </c>
      <c r="L69" s="16" t="s">
        <v>278</v>
      </c>
      <c r="M69" s="13" t="s">
        <v>300</v>
      </c>
      <c r="N69" s="13" t="s">
        <v>537</v>
      </c>
      <c r="O69" s="18" t="s">
        <v>538</v>
      </c>
      <c r="P69" s="15" t="s">
        <v>282</v>
      </c>
      <c r="Q69" s="13" t="s">
        <v>283</v>
      </c>
      <c r="R69" s="13" t="s">
        <v>284</v>
      </c>
      <c r="S69" s="19">
        <f t="shared" si="21"/>
        <v>96000.553846153853</v>
      </c>
      <c r="T69" s="19">
        <f t="shared" si="22"/>
        <v>96000.553846153853</v>
      </c>
      <c r="U69" s="20">
        <v>44575</v>
      </c>
      <c r="V69" s="20">
        <v>44669</v>
      </c>
      <c r="W69" s="20">
        <f t="shared" si="18"/>
        <v>44669</v>
      </c>
      <c r="X69" s="13" t="str">
        <f t="shared" si="23"/>
        <v>A tiempo</v>
      </c>
      <c r="Y69" s="20">
        <v>44697</v>
      </c>
      <c r="Z69" s="20">
        <f t="shared" si="19"/>
        <v>44697</v>
      </c>
      <c r="AA69" s="13" t="str">
        <f t="shared" si="24"/>
        <v>A tiempo</v>
      </c>
      <c r="AB69" s="21">
        <f t="shared" si="25"/>
        <v>28</v>
      </c>
      <c r="AC69" s="21">
        <v>20</v>
      </c>
      <c r="AD69" s="13" t="str">
        <f t="shared" si="26"/>
        <v>No cumple</v>
      </c>
      <c r="AE69" s="20">
        <v>44712</v>
      </c>
      <c r="AF69" s="20">
        <f t="shared" si="20"/>
        <v>44712</v>
      </c>
      <c r="AG69" s="21">
        <f t="shared" si="27"/>
        <v>15</v>
      </c>
      <c r="AH69" s="20">
        <v>45291</v>
      </c>
      <c r="AI69" s="20">
        <f t="shared" si="28"/>
        <v>45291</v>
      </c>
      <c r="AJ69" s="21">
        <f t="shared" si="29"/>
        <v>0</v>
      </c>
      <c r="AK69" s="22" t="s">
        <v>303</v>
      </c>
      <c r="AL69" s="205"/>
      <c r="AM69" s="205"/>
      <c r="AN69" s="281"/>
      <c r="AO69" s="223"/>
      <c r="AP69" s="23">
        <v>0</v>
      </c>
      <c r="AQ69" s="24">
        <f t="shared" si="34"/>
        <v>0</v>
      </c>
      <c r="AR69" s="25">
        <v>182635200</v>
      </c>
      <c r="AS69" s="24">
        <f t="shared" si="30"/>
        <v>0.48780487804878048</v>
      </c>
      <c r="AT69" s="25">
        <v>191766960</v>
      </c>
      <c r="AU69" s="24">
        <f t="shared" si="31"/>
        <v>0.51219512195121952</v>
      </c>
      <c r="AV69" s="25">
        <f t="shared" si="32"/>
        <v>374402160</v>
      </c>
      <c r="AW69" s="26">
        <v>117000</v>
      </c>
      <c r="AX69" s="24">
        <f t="shared" si="33"/>
        <v>0.82051755424063122</v>
      </c>
      <c r="AY69" s="27" t="s">
        <v>287</v>
      </c>
      <c r="AZ69" s="27"/>
      <c r="BA69" s="27" t="s">
        <v>304</v>
      </c>
      <c r="BB69" s="28" t="s">
        <v>55</v>
      </c>
    </row>
    <row r="70" spans="1:54" s="12" customFormat="1" ht="60" customHeight="1" x14ac:dyDescent="0.2">
      <c r="A70" s="13" t="s">
        <v>271</v>
      </c>
      <c r="B70" s="13" t="s">
        <v>272</v>
      </c>
      <c r="C70" s="13" t="s">
        <v>273</v>
      </c>
      <c r="D70" s="13" t="s">
        <v>274</v>
      </c>
      <c r="E70" s="48">
        <v>69</v>
      </c>
      <c r="F70" s="15">
        <v>2</v>
      </c>
      <c r="G70" s="16" t="s">
        <v>297</v>
      </c>
      <c r="H70" s="15" t="s">
        <v>212</v>
      </c>
      <c r="I70" s="16" t="s">
        <v>142</v>
      </c>
      <c r="J70" s="15" t="s">
        <v>535</v>
      </c>
      <c r="K70" s="16" t="s">
        <v>536</v>
      </c>
      <c r="L70" s="16" t="s">
        <v>278</v>
      </c>
      <c r="M70" s="13" t="s">
        <v>279</v>
      </c>
      <c r="N70" s="33" t="s">
        <v>539</v>
      </c>
      <c r="O70" s="36" t="s">
        <v>540</v>
      </c>
      <c r="P70" s="15" t="s">
        <v>282</v>
      </c>
      <c r="Q70" s="13" t="s">
        <v>283</v>
      </c>
      <c r="R70" s="13" t="s">
        <v>284</v>
      </c>
      <c r="S70" s="19">
        <f t="shared" si="21"/>
        <v>0</v>
      </c>
      <c r="T70" s="19">
        <f t="shared" si="22"/>
        <v>0</v>
      </c>
      <c r="U70" s="20">
        <v>45121</v>
      </c>
      <c r="V70" s="20">
        <v>45209</v>
      </c>
      <c r="W70" s="20">
        <f t="shared" si="18"/>
        <v>45209</v>
      </c>
      <c r="X70" s="13" t="str">
        <f t="shared" si="23"/>
        <v>A tiempo</v>
      </c>
      <c r="Y70" s="20">
        <v>45286</v>
      </c>
      <c r="Z70" s="20">
        <f t="shared" si="19"/>
        <v>45286</v>
      </c>
      <c r="AA70" s="13" t="str">
        <f t="shared" si="24"/>
        <v>A tiempo</v>
      </c>
      <c r="AB70" s="21">
        <f t="shared" si="25"/>
        <v>77</v>
      </c>
      <c r="AC70" s="21">
        <v>125</v>
      </c>
      <c r="AD70" s="13" t="str">
        <f t="shared" si="26"/>
        <v>Cumple</v>
      </c>
      <c r="AE70" s="20">
        <v>45306</v>
      </c>
      <c r="AF70" s="20">
        <f t="shared" si="20"/>
        <v>45306</v>
      </c>
      <c r="AG70" s="21">
        <f t="shared" si="27"/>
        <v>20</v>
      </c>
      <c r="AH70" s="20">
        <v>45657</v>
      </c>
      <c r="AI70" s="20">
        <f t="shared" si="28"/>
        <v>45657</v>
      </c>
      <c r="AJ70" s="21">
        <f t="shared" si="29"/>
        <v>0</v>
      </c>
      <c r="AK70" s="22" t="s">
        <v>285</v>
      </c>
      <c r="AL70" s="205" t="s">
        <v>492</v>
      </c>
      <c r="AM70" s="205"/>
      <c r="AN70" s="281"/>
      <c r="AO70" s="223"/>
      <c r="AP70" s="23">
        <v>0</v>
      </c>
      <c r="AQ70" s="24">
        <f t="shared" si="34"/>
        <v>0</v>
      </c>
      <c r="AR70" s="45">
        <v>0</v>
      </c>
      <c r="AS70" s="24">
        <f t="shared" si="30"/>
        <v>0</v>
      </c>
      <c r="AT70" s="25">
        <v>0</v>
      </c>
      <c r="AU70" s="24">
        <f t="shared" si="31"/>
        <v>0</v>
      </c>
      <c r="AV70" s="45">
        <f t="shared" si="32"/>
        <v>0</v>
      </c>
      <c r="AW70" s="26">
        <v>500000</v>
      </c>
      <c r="AX70" s="24">
        <f t="shared" si="33"/>
        <v>0</v>
      </c>
      <c r="AY70" s="27" t="s">
        <v>360</v>
      </c>
      <c r="AZ70" s="27"/>
      <c r="BA70" s="27" t="s">
        <v>320</v>
      </c>
      <c r="BB70" s="14" t="s">
        <v>289</v>
      </c>
    </row>
    <row r="71" spans="1:54" s="12" customFormat="1" ht="60" customHeight="1" x14ac:dyDescent="0.2">
      <c r="A71" s="13" t="s">
        <v>271</v>
      </c>
      <c r="B71" s="13" t="s">
        <v>272</v>
      </c>
      <c r="C71" s="13" t="s">
        <v>273</v>
      </c>
      <c r="D71" s="13" t="s">
        <v>274</v>
      </c>
      <c r="E71" s="40">
        <v>70</v>
      </c>
      <c r="F71" s="15">
        <v>2</v>
      </c>
      <c r="G71" s="16" t="s">
        <v>297</v>
      </c>
      <c r="H71" s="15" t="s">
        <v>212</v>
      </c>
      <c r="I71" s="16" t="s">
        <v>142</v>
      </c>
      <c r="J71" s="15" t="s">
        <v>535</v>
      </c>
      <c r="K71" s="16" t="s">
        <v>536</v>
      </c>
      <c r="L71" s="16" t="s">
        <v>278</v>
      </c>
      <c r="M71" s="13" t="s">
        <v>493</v>
      </c>
      <c r="N71" s="33" t="s">
        <v>541</v>
      </c>
      <c r="O71" s="36" t="s">
        <v>542</v>
      </c>
      <c r="P71" s="15" t="s">
        <v>282</v>
      </c>
      <c r="Q71" s="13" t="s">
        <v>283</v>
      </c>
      <c r="R71" s="13" t="s">
        <v>284</v>
      </c>
      <c r="S71" s="34">
        <f t="shared" si="21"/>
        <v>1396153.8461538462</v>
      </c>
      <c r="T71" s="34">
        <f t="shared" si="22"/>
        <v>1396153.8461538462</v>
      </c>
      <c r="U71" s="20">
        <v>44692</v>
      </c>
      <c r="V71" s="20">
        <v>44759</v>
      </c>
      <c r="W71" s="20">
        <f t="shared" si="18"/>
        <v>44759</v>
      </c>
      <c r="X71" s="13" t="str">
        <f t="shared" si="23"/>
        <v>A tiempo</v>
      </c>
      <c r="Y71" s="20">
        <v>44841</v>
      </c>
      <c r="Z71" s="20">
        <f t="shared" si="19"/>
        <v>44841</v>
      </c>
      <c r="AA71" s="13" t="str">
        <f t="shared" si="24"/>
        <v>A tiempo</v>
      </c>
      <c r="AB71" s="21">
        <f t="shared" si="25"/>
        <v>82</v>
      </c>
      <c r="AC71" s="21">
        <v>175</v>
      </c>
      <c r="AD71" s="13" t="str">
        <f t="shared" si="26"/>
        <v>Cumple</v>
      </c>
      <c r="AE71" s="20">
        <v>44866</v>
      </c>
      <c r="AF71" s="20">
        <f t="shared" si="20"/>
        <v>44866</v>
      </c>
      <c r="AG71" s="21">
        <f t="shared" si="27"/>
        <v>25</v>
      </c>
      <c r="AH71" s="20">
        <v>45291</v>
      </c>
      <c r="AI71" s="20">
        <f t="shared" si="28"/>
        <v>45291</v>
      </c>
      <c r="AJ71" s="21">
        <f t="shared" si="29"/>
        <v>0</v>
      </c>
      <c r="AK71" s="22" t="s">
        <v>347</v>
      </c>
      <c r="AL71" s="205" t="s">
        <v>543</v>
      </c>
      <c r="AM71" s="205"/>
      <c r="AN71" s="281"/>
      <c r="AO71" s="223"/>
      <c r="AP71" s="23">
        <v>0</v>
      </c>
      <c r="AQ71" s="24">
        <f t="shared" si="34"/>
        <v>0</v>
      </c>
      <c r="AR71" s="25">
        <v>350000000</v>
      </c>
      <c r="AS71" s="24">
        <f t="shared" si="30"/>
        <v>6.4279155188246104E-2</v>
      </c>
      <c r="AT71" s="25">
        <v>5095000000</v>
      </c>
      <c r="AU71" s="24">
        <f t="shared" si="31"/>
        <v>0.93572084481175388</v>
      </c>
      <c r="AV71" s="25">
        <f t="shared" si="32"/>
        <v>5445000000</v>
      </c>
      <c r="AW71" s="26">
        <v>1818181.8181818179</v>
      </c>
      <c r="AX71" s="24">
        <f t="shared" si="33"/>
        <v>0.76788461538461561</v>
      </c>
      <c r="AY71" s="27" t="s">
        <v>360</v>
      </c>
      <c r="AZ71" s="27" t="s">
        <v>360</v>
      </c>
      <c r="BA71" s="27" t="s">
        <v>320</v>
      </c>
      <c r="BB71" s="41" t="s">
        <v>199</v>
      </c>
    </row>
    <row r="72" spans="1:54" s="12" customFormat="1" ht="60" customHeight="1" x14ac:dyDescent="0.2">
      <c r="A72" s="13" t="s">
        <v>271</v>
      </c>
      <c r="B72" s="13" t="s">
        <v>272</v>
      </c>
      <c r="C72" s="13" t="s">
        <v>273</v>
      </c>
      <c r="D72" s="13" t="s">
        <v>274</v>
      </c>
      <c r="E72" s="28">
        <v>71</v>
      </c>
      <c r="F72" s="15">
        <v>2</v>
      </c>
      <c r="G72" s="16" t="s">
        <v>297</v>
      </c>
      <c r="H72" s="15" t="s">
        <v>209</v>
      </c>
      <c r="I72" s="16" t="s">
        <v>133</v>
      </c>
      <c r="J72" s="15" t="s">
        <v>298</v>
      </c>
      <c r="K72" s="16" t="s">
        <v>299</v>
      </c>
      <c r="L72" s="16" t="s">
        <v>278</v>
      </c>
      <c r="M72" s="13" t="s">
        <v>300</v>
      </c>
      <c r="N72" s="13" t="s">
        <v>544</v>
      </c>
      <c r="O72" s="18" t="s">
        <v>545</v>
      </c>
      <c r="P72" s="15" t="s">
        <v>282</v>
      </c>
      <c r="Q72" s="13" t="s">
        <v>283</v>
      </c>
      <c r="R72" s="13" t="s">
        <v>284</v>
      </c>
      <c r="S72" s="19">
        <f t="shared" si="21"/>
        <v>96000.553846153853</v>
      </c>
      <c r="T72" s="19">
        <f t="shared" si="22"/>
        <v>96000.553846153853</v>
      </c>
      <c r="U72" s="20">
        <v>44575</v>
      </c>
      <c r="V72" s="20">
        <v>44669</v>
      </c>
      <c r="W72" s="20">
        <f t="shared" si="18"/>
        <v>44669</v>
      </c>
      <c r="X72" s="13" t="str">
        <f t="shared" si="23"/>
        <v>A tiempo</v>
      </c>
      <c r="Y72" s="20">
        <v>44697</v>
      </c>
      <c r="Z72" s="20">
        <f t="shared" si="19"/>
        <v>44697</v>
      </c>
      <c r="AA72" s="13" t="str">
        <f t="shared" si="24"/>
        <v>A tiempo</v>
      </c>
      <c r="AB72" s="21">
        <f t="shared" si="25"/>
        <v>28</v>
      </c>
      <c r="AC72" s="21">
        <v>20</v>
      </c>
      <c r="AD72" s="13" t="str">
        <f t="shared" si="26"/>
        <v>No cumple</v>
      </c>
      <c r="AE72" s="20">
        <v>44712</v>
      </c>
      <c r="AF72" s="20">
        <f t="shared" si="20"/>
        <v>44712</v>
      </c>
      <c r="AG72" s="21">
        <f t="shared" si="27"/>
        <v>15</v>
      </c>
      <c r="AH72" s="20">
        <v>45291</v>
      </c>
      <c r="AI72" s="20">
        <f t="shared" si="28"/>
        <v>45291</v>
      </c>
      <c r="AJ72" s="21">
        <f t="shared" si="29"/>
        <v>0</v>
      </c>
      <c r="AK72" s="22" t="s">
        <v>303</v>
      </c>
      <c r="AL72" s="205"/>
      <c r="AM72" s="205"/>
      <c r="AN72" s="281"/>
      <c r="AO72" s="223"/>
      <c r="AP72" s="23">
        <v>0</v>
      </c>
      <c r="AQ72" s="24">
        <f t="shared" si="34"/>
        <v>0</v>
      </c>
      <c r="AR72" s="25">
        <v>182635200</v>
      </c>
      <c r="AS72" s="24">
        <f t="shared" si="30"/>
        <v>0.48780487804878048</v>
      </c>
      <c r="AT72" s="25">
        <v>191766960</v>
      </c>
      <c r="AU72" s="24">
        <f t="shared" si="31"/>
        <v>0.51219512195121952</v>
      </c>
      <c r="AV72" s="25">
        <f t="shared" si="32"/>
        <v>374402160</v>
      </c>
      <c r="AW72" s="26">
        <v>117000</v>
      </c>
      <c r="AX72" s="24">
        <f t="shared" si="33"/>
        <v>0.82051755424063122</v>
      </c>
      <c r="AY72" s="27" t="s">
        <v>287</v>
      </c>
      <c r="AZ72" s="27"/>
      <c r="BA72" s="27" t="s">
        <v>304</v>
      </c>
      <c r="BB72" s="28" t="s">
        <v>55</v>
      </c>
    </row>
    <row r="73" spans="1:54" s="12" customFormat="1" ht="60" customHeight="1" x14ac:dyDescent="0.2">
      <c r="A73" s="13" t="s">
        <v>271</v>
      </c>
      <c r="B73" s="13" t="s">
        <v>272</v>
      </c>
      <c r="C73" s="13" t="s">
        <v>273</v>
      </c>
      <c r="D73" s="13" t="s">
        <v>274</v>
      </c>
      <c r="E73" s="28">
        <v>72</v>
      </c>
      <c r="F73" s="15">
        <v>2</v>
      </c>
      <c r="G73" s="16" t="s">
        <v>297</v>
      </c>
      <c r="H73" s="15" t="s">
        <v>209</v>
      </c>
      <c r="I73" s="16" t="s">
        <v>133</v>
      </c>
      <c r="J73" s="15" t="s">
        <v>298</v>
      </c>
      <c r="K73" s="16" t="s">
        <v>299</v>
      </c>
      <c r="L73" s="16" t="s">
        <v>278</v>
      </c>
      <c r="M73" s="13" t="s">
        <v>300</v>
      </c>
      <c r="N73" s="13" t="s">
        <v>546</v>
      </c>
      <c r="O73" s="18" t="s">
        <v>545</v>
      </c>
      <c r="P73" s="15" t="s">
        <v>282</v>
      </c>
      <c r="Q73" s="13" t="s">
        <v>283</v>
      </c>
      <c r="R73" s="13" t="s">
        <v>284</v>
      </c>
      <c r="S73" s="19">
        <f t="shared" si="21"/>
        <v>96000.553846153853</v>
      </c>
      <c r="T73" s="19">
        <f t="shared" si="22"/>
        <v>96000.553846153853</v>
      </c>
      <c r="U73" s="20">
        <v>44575</v>
      </c>
      <c r="V73" s="20">
        <v>44669</v>
      </c>
      <c r="W73" s="20">
        <f t="shared" si="18"/>
        <v>44669</v>
      </c>
      <c r="X73" s="13" t="str">
        <f t="shared" si="23"/>
        <v>A tiempo</v>
      </c>
      <c r="Y73" s="20">
        <v>44697</v>
      </c>
      <c r="Z73" s="20">
        <f t="shared" si="19"/>
        <v>44697</v>
      </c>
      <c r="AA73" s="13" t="str">
        <f t="shared" si="24"/>
        <v>A tiempo</v>
      </c>
      <c r="AB73" s="21">
        <f t="shared" si="25"/>
        <v>28</v>
      </c>
      <c r="AC73" s="21">
        <v>20</v>
      </c>
      <c r="AD73" s="13" t="str">
        <f t="shared" si="26"/>
        <v>No cumple</v>
      </c>
      <c r="AE73" s="20">
        <v>44712</v>
      </c>
      <c r="AF73" s="20">
        <f t="shared" si="20"/>
        <v>44712</v>
      </c>
      <c r="AG73" s="21">
        <f t="shared" si="27"/>
        <v>15</v>
      </c>
      <c r="AH73" s="20">
        <v>45291</v>
      </c>
      <c r="AI73" s="20">
        <f t="shared" si="28"/>
        <v>45291</v>
      </c>
      <c r="AJ73" s="21">
        <f t="shared" si="29"/>
        <v>0</v>
      </c>
      <c r="AK73" s="22" t="s">
        <v>303</v>
      </c>
      <c r="AL73" s="205"/>
      <c r="AM73" s="205"/>
      <c r="AN73" s="281"/>
      <c r="AO73" s="223"/>
      <c r="AP73" s="23">
        <v>0</v>
      </c>
      <c r="AQ73" s="24">
        <f t="shared" si="34"/>
        <v>0</v>
      </c>
      <c r="AR73" s="25">
        <v>182635200</v>
      </c>
      <c r="AS73" s="24">
        <f t="shared" si="30"/>
        <v>0.48780487804878048</v>
      </c>
      <c r="AT73" s="25">
        <v>191766960</v>
      </c>
      <c r="AU73" s="24">
        <f t="shared" si="31"/>
        <v>0.51219512195121952</v>
      </c>
      <c r="AV73" s="25">
        <f t="shared" si="32"/>
        <v>374402160</v>
      </c>
      <c r="AW73" s="26">
        <v>117000</v>
      </c>
      <c r="AX73" s="24">
        <f t="shared" si="33"/>
        <v>0.82051755424063122</v>
      </c>
      <c r="AY73" s="27" t="s">
        <v>287</v>
      </c>
      <c r="AZ73" s="27"/>
      <c r="BA73" s="27" t="s">
        <v>304</v>
      </c>
      <c r="BB73" s="28" t="s">
        <v>55</v>
      </c>
    </row>
    <row r="74" spans="1:54" s="12" customFormat="1" ht="60" customHeight="1" x14ac:dyDescent="0.2">
      <c r="A74" s="13" t="s">
        <v>271</v>
      </c>
      <c r="B74" s="13" t="s">
        <v>272</v>
      </c>
      <c r="C74" s="13" t="s">
        <v>273</v>
      </c>
      <c r="D74" s="13" t="s">
        <v>274</v>
      </c>
      <c r="E74" s="29">
        <v>73</v>
      </c>
      <c r="F74" s="15">
        <v>2</v>
      </c>
      <c r="G74" s="16" t="s">
        <v>297</v>
      </c>
      <c r="H74" s="15" t="s">
        <v>213</v>
      </c>
      <c r="I74" s="16" t="s">
        <v>144</v>
      </c>
      <c r="J74" s="15" t="s">
        <v>547</v>
      </c>
      <c r="K74" s="16" t="s">
        <v>548</v>
      </c>
      <c r="L74" s="16" t="s">
        <v>487</v>
      </c>
      <c r="M74" s="13" t="s">
        <v>493</v>
      </c>
      <c r="N74" s="17" t="s">
        <v>549</v>
      </c>
      <c r="O74" s="18" t="s">
        <v>550</v>
      </c>
      <c r="P74" s="15" t="s">
        <v>309</v>
      </c>
      <c r="Q74" s="13" t="s">
        <v>283</v>
      </c>
      <c r="R74" s="13" t="s">
        <v>284</v>
      </c>
      <c r="S74" s="19">
        <f t="shared" si="21"/>
        <v>0</v>
      </c>
      <c r="T74" s="19">
        <f t="shared" si="22"/>
        <v>0</v>
      </c>
      <c r="U74" s="20">
        <v>44569</v>
      </c>
      <c r="V74" s="20">
        <v>44576</v>
      </c>
      <c r="W74" s="20">
        <f t="shared" si="18"/>
        <v>44576</v>
      </c>
      <c r="X74" s="13" t="str">
        <f t="shared" si="23"/>
        <v>A tiempo</v>
      </c>
      <c r="Y74" s="20">
        <v>44773</v>
      </c>
      <c r="Z74" s="20">
        <f t="shared" si="19"/>
        <v>44773</v>
      </c>
      <c r="AA74" s="13" t="str">
        <f t="shared" si="24"/>
        <v>A tiempo</v>
      </c>
      <c r="AB74" s="21">
        <f t="shared" si="25"/>
        <v>197</v>
      </c>
      <c r="AC74" s="21">
        <v>175</v>
      </c>
      <c r="AD74" s="13" t="str">
        <f t="shared" si="26"/>
        <v>No cumple</v>
      </c>
      <c r="AE74" s="20">
        <v>44788</v>
      </c>
      <c r="AF74" s="20">
        <f t="shared" si="20"/>
        <v>44788</v>
      </c>
      <c r="AG74" s="21">
        <f t="shared" si="27"/>
        <v>15</v>
      </c>
      <c r="AH74" s="20">
        <v>44561</v>
      </c>
      <c r="AI74" s="20">
        <f t="shared" si="28"/>
        <v>44561</v>
      </c>
      <c r="AJ74" s="21">
        <f t="shared" si="29"/>
        <v>0</v>
      </c>
      <c r="AK74" s="22" t="s">
        <v>303</v>
      </c>
      <c r="AL74" s="205" t="s">
        <v>551</v>
      </c>
      <c r="AM74" s="205" t="s">
        <v>552</v>
      </c>
      <c r="AN74" s="281"/>
      <c r="AO74" s="223"/>
      <c r="AP74" s="23">
        <v>0</v>
      </c>
      <c r="AQ74" s="24">
        <f t="shared" si="34"/>
        <v>0</v>
      </c>
      <c r="AR74" s="25">
        <v>0</v>
      </c>
      <c r="AS74" s="24">
        <f t="shared" si="30"/>
        <v>0</v>
      </c>
      <c r="AT74" s="25">
        <v>0</v>
      </c>
      <c r="AU74" s="24">
        <f t="shared" si="31"/>
        <v>0</v>
      </c>
      <c r="AV74" s="25">
        <f t="shared" si="32"/>
        <v>0</v>
      </c>
      <c r="AW74" s="26" t="s">
        <v>553</v>
      </c>
      <c r="AX74" s="24" t="str">
        <f t="shared" si="33"/>
        <v/>
      </c>
      <c r="AY74" s="27" t="s">
        <v>287</v>
      </c>
      <c r="AZ74" s="27"/>
      <c r="BA74" s="27" t="s">
        <v>288</v>
      </c>
      <c r="BB74" s="29" t="s">
        <v>313</v>
      </c>
    </row>
    <row r="75" spans="1:54" s="12" customFormat="1" ht="60" customHeight="1" x14ac:dyDescent="0.2">
      <c r="A75" s="13" t="s">
        <v>271</v>
      </c>
      <c r="B75" s="13" t="s">
        <v>272</v>
      </c>
      <c r="C75" s="13" t="s">
        <v>273</v>
      </c>
      <c r="D75" s="13" t="s">
        <v>274</v>
      </c>
      <c r="E75" s="41">
        <v>74</v>
      </c>
      <c r="F75" s="15">
        <v>2</v>
      </c>
      <c r="G75" s="16" t="s">
        <v>297</v>
      </c>
      <c r="H75" s="15" t="s">
        <v>214</v>
      </c>
      <c r="I75" s="16" t="s">
        <v>148</v>
      </c>
      <c r="J75" s="15" t="s">
        <v>554</v>
      </c>
      <c r="K75" s="16" t="s">
        <v>555</v>
      </c>
      <c r="L75" s="16" t="s">
        <v>278</v>
      </c>
      <c r="M75" s="30" t="s">
        <v>316</v>
      </c>
      <c r="N75" s="33" t="s">
        <v>556</v>
      </c>
      <c r="O75" s="18" t="s">
        <v>557</v>
      </c>
      <c r="P75" s="15" t="s">
        <v>282</v>
      </c>
      <c r="Q75" s="13" t="s">
        <v>283</v>
      </c>
      <c r="R75" s="13" t="s">
        <v>284</v>
      </c>
      <c r="S75" s="19">
        <f t="shared" si="21"/>
        <v>184615.38461538462</v>
      </c>
      <c r="T75" s="19">
        <f t="shared" si="22"/>
        <v>184615.38461538462</v>
      </c>
      <c r="U75" s="20">
        <v>44573</v>
      </c>
      <c r="V75" s="20">
        <v>44661</v>
      </c>
      <c r="W75" s="20">
        <f t="shared" si="18"/>
        <v>44661</v>
      </c>
      <c r="X75" s="13" t="str">
        <f t="shared" si="23"/>
        <v>A tiempo</v>
      </c>
      <c r="Y75" s="20">
        <v>44723</v>
      </c>
      <c r="Z75" s="20">
        <f t="shared" si="19"/>
        <v>44723</v>
      </c>
      <c r="AA75" s="13" t="str">
        <f t="shared" si="24"/>
        <v>A tiempo</v>
      </c>
      <c r="AB75" s="21">
        <f t="shared" si="25"/>
        <v>62</v>
      </c>
      <c r="AC75" s="21">
        <v>60</v>
      </c>
      <c r="AD75" s="13" t="str">
        <f t="shared" si="26"/>
        <v>No cumple</v>
      </c>
      <c r="AE75" s="20">
        <v>44743</v>
      </c>
      <c r="AF75" s="20">
        <f t="shared" si="20"/>
        <v>44743</v>
      </c>
      <c r="AG75" s="21">
        <f t="shared" si="27"/>
        <v>20</v>
      </c>
      <c r="AH75" s="20">
        <v>44926</v>
      </c>
      <c r="AI75" s="20">
        <f t="shared" si="28"/>
        <v>44926</v>
      </c>
      <c r="AJ75" s="21">
        <f t="shared" si="29"/>
        <v>0</v>
      </c>
      <c r="AK75" s="22" t="s">
        <v>303</v>
      </c>
      <c r="AL75" s="205" t="s">
        <v>558</v>
      </c>
      <c r="AM75" s="205"/>
      <c r="AN75" s="281"/>
      <c r="AO75" s="223"/>
      <c r="AP75" s="23">
        <v>0</v>
      </c>
      <c r="AQ75" s="24">
        <f t="shared" si="34"/>
        <v>0</v>
      </c>
      <c r="AR75" s="25">
        <v>720000000</v>
      </c>
      <c r="AS75" s="24">
        <f t="shared" si="30"/>
        <v>1</v>
      </c>
      <c r="AT75" s="25">
        <v>0</v>
      </c>
      <c r="AU75" s="24">
        <f t="shared" si="31"/>
        <v>0</v>
      </c>
      <c r="AV75" s="25">
        <f t="shared" si="32"/>
        <v>720000000</v>
      </c>
      <c r="AW75" s="26">
        <v>200000</v>
      </c>
      <c r="AX75" s="24">
        <f t="shared" si="33"/>
        <v>0.92307692307692313</v>
      </c>
      <c r="AY75" s="27" t="s">
        <v>287</v>
      </c>
      <c r="AZ75" s="27"/>
      <c r="BA75" s="27" t="s">
        <v>320</v>
      </c>
      <c r="BB75" s="41" t="s">
        <v>199</v>
      </c>
    </row>
    <row r="76" spans="1:54" s="12" customFormat="1" ht="60" customHeight="1" x14ac:dyDescent="0.2">
      <c r="A76" s="13" t="s">
        <v>271</v>
      </c>
      <c r="B76" s="13" t="s">
        <v>272</v>
      </c>
      <c r="C76" s="13" t="s">
        <v>273</v>
      </c>
      <c r="D76" s="13" t="s">
        <v>274</v>
      </c>
      <c r="E76" s="28">
        <v>75</v>
      </c>
      <c r="F76" s="15">
        <v>3</v>
      </c>
      <c r="G76" s="16" t="s">
        <v>412</v>
      </c>
      <c r="H76" s="15" t="s">
        <v>215</v>
      </c>
      <c r="I76" s="16" t="s">
        <v>154</v>
      </c>
      <c r="J76" s="15" t="s">
        <v>559</v>
      </c>
      <c r="K76" s="42" t="s">
        <v>560</v>
      </c>
      <c r="L76" s="16" t="s">
        <v>278</v>
      </c>
      <c r="M76" s="13" t="s">
        <v>279</v>
      </c>
      <c r="N76" s="13" t="s">
        <v>561</v>
      </c>
      <c r="O76" s="18" t="s">
        <v>562</v>
      </c>
      <c r="P76" s="15" t="s">
        <v>282</v>
      </c>
      <c r="Q76" s="13" t="s">
        <v>283</v>
      </c>
      <c r="R76" s="13" t="s">
        <v>284</v>
      </c>
      <c r="S76" s="19">
        <f t="shared" si="21"/>
        <v>675946.4644619039</v>
      </c>
      <c r="T76" s="19">
        <f t="shared" si="22"/>
        <v>675946.4644619039</v>
      </c>
      <c r="U76" s="20">
        <v>44773</v>
      </c>
      <c r="V76" s="20">
        <v>45285</v>
      </c>
      <c r="W76" s="20">
        <f t="shared" si="18"/>
        <v>45285</v>
      </c>
      <c r="X76" s="13" t="str">
        <f t="shared" si="23"/>
        <v>A tiempo</v>
      </c>
      <c r="Y76" s="20">
        <v>44997</v>
      </c>
      <c r="Z76" s="20">
        <f t="shared" si="19"/>
        <v>44997</v>
      </c>
      <c r="AA76" s="13" t="str">
        <f t="shared" si="24"/>
        <v>A tiempo</v>
      </c>
      <c r="AB76" s="21">
        <f t="shared" si="25"/>
        <v>-288</v>
      </c>
      <c r="AC76" s="21">
        <v>145</v>
      </c>
      <c r="AD76" s="13" t="str">
        <f t="shared" si="26"/>
        <v>Cumple</v>
      </c>
      <c r="AE76" s="20">
        <v>45017</v>
      </c>
      <c r="AF76" s="20">
        <f t="shared" si="20"/>
        <v>45017</v>
      </c>
      <c r="AG76" s="21">
        <f t="shared" si="27"/>
        <v>20</v>
      </c>
      <c r="AH76" s="20">
        <v>45291</v>
      </c>
      <c r="AI76" s="20">
        <f t="shared" si="28"/>
        <v>45291</v>
      </c>
      <c r="AJ76" s="21">
        <f t="shared" si="29"/>
        <v>0</v>
      </c>
      <c r="AK76" s="22" t="s">
        <v>310</v>
      </c>
      <c r="AL76" s="205" t="s">
        <v>563</v>
      </c>
      <c r="AM76" s="205"/>
      <c r="AN76" s="281"/>
      <c r="AO76" s="223"/>
      <c r="AP76" s="23">
        <v>0</v>
      </c>
      <c r="AQ76" s="24">
        <f t="shared" si="34"/>
        <v>0</v>
      </c>
      <c r="AR76" s="25">
        <v>0</v>
      </c>
      <c r="AS76" s="24">
        <f t="shared" si="30"/>
        <v>0</v>
      </c>
      <c r="AT76" s="25">
        <v>2636191211.4014254</v>
      </c>
      <c r="AU76" s="24">
        <f t="shared" si="31"/>
        <v>1</v>
      </c>
      <c r="AV76" s="25">
        <f t="shared" si="32"/>
        <v>2636191211.4014254</v>
      </c>
      <c r="AW76" s="26">
        <v>639000</v>
      </c>
      <c r="AX76" s="24">
        <f t="shared" si="33"/>
        <v>1.0578191932111172</v>
      </c>
      <c r="AY76" s="27" t="s">
        <v>287</v>
      </c>
      <c r="AZ76" s="27"/>
      <c r="BA76" s="27" t="s">
        <v>320</v>
      </c>
      <c r="BB76" s="28" t="s">
        <v>55</v>
      </c>
    </row>
    <row r="77" spans="1:54" s="12" customFormat="1" ht="60" customHeight="1" x14ac:dyDescent="0.2">
      <c r="A77" s="13" t="s">
        <v>271</v>
      </c>
      <c r="B77" s="13" t="s">
        <v>272</v>
      </c>
      <c r="C77" s="13" t="s">
        <v>273</v>
      </c>
      <c r="D77" s="13" t="s">
        <v>274</v>
      </c>
      <c r="E77" s="41">
        <v>76</v>
      </c>
      <c r="F77" s="15">
        <v>3</v>
      </c>
      <c r="G77" s="16" t="s">
        <v>412</v>
      </c>
      <c r="H77" s="15" t="s">
        <v>215</v>
      </c>
      <c r="I77" s="16" t="s">
        <v>154</v>
      </c>
      <c r="J77" s="15" t="s">
        <v>559</v>
      </c>
      <c r="K77" s="16" t="s">
        <v>560</v>
      </c>
      <c r="L77" s="16" t="s">
        <v>278</v>
      </c>
      <c r="M77" s="30" t="s">
        <v>316</v>
      </c>
      <c r="N77" s="13" t="s">
        <v>564</v>
      </c>
      <c r="O77" s="18" t="s">
        <v>565</v>
      </c>
      <c r="P77" s="15" t="s">
        <v>282</v>
      </c>
      <c r="Q77" s="13" t="s">
        <v>283</v>
      </c>
      <c r="R77" s="13" t="s">
        <v>284</v>
      </c>
      <c r="S77" s="19">
        <f t="shared" si="21"/>
        <v>153846.15384615384</v>
      </c>
      <c r="T77" s="19">
        <f t="shared" si="22"/>
        <v>153846.15384615384</v>
      </c>
      <c r="U77" s="20">
        <v>44877</v>
      </c>
      <c r="V77" s="20">
        <v>44920</v>
      </c>
      <c r="W77" s="20">
        <f t="shared" si="18"/>
        <v>44920</v>
      </c>
      <c r="X77" s="13" t="str">
        <f t="shared" si="23"/>
        <v>A tiempo</v>
      </c>
      <c r="Y77" s="20">
        <v>44997</v>
      </c>
      <c r="Z77" s="20">
        <f t="shared" si="19"/>
        <v>44997</v>
      </c>
      <c r="AA77" s="13" t="str">
        <f t="shared" si="24"/>
        <v>A tiempo</v>
      </c>
      <c r="AB77" s="21">
        <f t="shared" si="25"/>
        <v>77</v>
      </c>
      <c r="AC77" s="21">
        <v>60</v>
      </c>
      <c r="AD77" s="13" t="str">
        <f t="shared" si="26"/>
        <v>No cumple</v>
      </c>
      <c r="AE77" s="20">
        <v>45017</v>
      </c>
      <c r="AF77" s="20">
        <f t="shared" si="20"/>
        <v>45017</v>
      </c>
      <c r="AG77" s="21">
        <f t="shared" si="27"/>
        <v>20</v>
      </c>
      <c r="AH77" s="20">
        <v>45291</v>
      </c>
      <c r="AI77" s="20">
        <f t="shared" si="28"/>
        <v>45291</v>
      </c>
      <c r="AJ77" s="21">
        <f t="shared" si="29"/>
        <v>0</v>
      </c>
      <c r="AK77" s="22" t="s">
        <v>397</v>
      </c>
      <c r="AL77" s="205" t="s">
        <v>566</v>
      </c>
      <c r="AM77" s="205"/>
      <c r="AN77" s="281"/>
      <c r="AO77" s="223"/>
      <c r="AP77" s="23">
        <v>0</v>
      </c>
      <c r="AQ77" s="24">
        <f t="shared" si="34"/>
        <v>0</v>
      </c>
      <c r="AR77" s="25">
        <v>0</v>
      </c>
      <c r="AS77" s="24">
        <f t="shared" si="30"/>
        <v>0</v>
      </c>
      <c r="AT77" s="25">
        <v>600000000</v>
      </c>
      <c r="AU77" s="24">
        <f t="shared" si="31"/>
        <v>1</v>
      </c>
      <c r="AV77" s="25">
        <f t="shared" si="32"/>
        <v>600000000</v>
      </c>
      <c r="AW77" s="26">
        <v>166666.66666666666</v>
      </c>
      <c r="AX77" s="24">
        <f t="shared" si="33"/>
        <v>0.92307692307692313</v>
      </c>
      <c r="AY77" s="27" t="s">
        <v>287</v>
      </c>
      <c r="AZ77" s="27"/>
      <c r="BA77" s="27" t="s">
        <v>320</v>
      </c>
      <c r="BB77" s="41" t="s">
        <v>199</v>
      </c>
    </row>
    <row r="78" spans="1:54" s="12" customFormat="1" ht="60" customHeight="1" x14ac:dyDescent="0.2">
      <c r="A78" s="13" t="s">
        <v>271</v>
      </c>
      <c r="B78" s="13" t="s">
        <v>272</v>
      </c>
      <c r="C78" s="13" t="s">
        <v>273</v>
      </c>
      <c r="D78" s="13" t="s">
        <v>274</v>
      </c>
      <c r="E78" s="28">
        <v>77</v>
      </c>
      <c r="F78" s="15">
        <v>3</v>
      </c>
      <c r="G78" s="16" t="s">
        <v>412</v>
      </c>
      <c r="H78" s="15" t="s">
        <v>215</v>
      </c>
      <c r="I78" s="43" t="s">
        <v>154</v>
      </c>
      <c r="J78" s="15" t="s">
        <v>567</v>
      </c>
      <c r="K78" s="16" t="s">
        <v>568</v>
      </c>
      <c r="L78" s="16" t="s">
        <v>278</v>
      </c>
      <c r="M78" s="13" t="s">
        <v>279</v>
      </c>
      <c r="N78" s="13" t="s">
        <v>569</v>
      </c>
      <c r="O78" s="18" t="s">
        <v>570</v>
      </c>
      <c r="P78" s="15" t="s">
        <v>282</v>
      </c>
      <c r="Q78" s="13" t="s">
        <v>283</v>
      </c>
      <c r="R78" s="13" t="s">
        <v>284</v>
      </c>
      <c r="S78" s="19">
        <f t="shared" si="21"/>
        <v>660079.1765637371</v>
      </c>
      <c r="T78" s="19">
        <f t="shared" si="22"/>
        <v>660079.1765637371</v>
      </c>
      <c r="U78" s="20">
        <v>44832</v>
      </c>
      <c r="V78" s="20">
        <v>45285</v>
      </c>
      <c r="W78" s="20">
        <f t="shared" si="18"/>
        <v>45285</v>
      </c>
      <c r="X78" s="13" t="str">
        <f t="shared" si="23"/>
        <v>A tiempo</v>
      </c>
      <c r="Y78" s="20">
        <v>44997</v>
      </c>
      <c r="Z78" s="20">
        <f t="shared" si="19"/>
        <v>44997</v>
      </c>
      <c r="AA78" s="13" t="str">
        <f t="shared" si="24"/>
        <v>A tiempo</v>
      </c>
      <c r="AB78" s="21">
        <f t="shared" si="25"/>
        <v>-288</v>
      </c>
      <c r="AC78" s="21">
        <v>145</v>
      </c>
      <c r="AD78" s="13" t="str">
        <f t="shared" si="26"/>
        <v>Cumple</v>
      </c>
      <c r="AE78" s="20">
        <v>45017</v>
      </c>
      <c r="AF78" s="20">
        <f t="shared" si="20"/>
        <v>45017</v>
      </c>
      <c r="AG78" s="21">
        <f t="shared" si="27"/>
        <v>20</v>
      </c>
      <c r="AH78" s="20">
        <v>45291</v>
      </c>
      <c r="AI78" s="20">
        <f t="shared" si="28"/>
        <v>45291</v>
      </c>
      <c r="AJ78" s="21">
        <f t="shared" si="29"/>
        <v>0</v>
      </c>
      <c r="AK78" s="22" t="s">
        <v>310</v>
      </c>
      <c r="AL78" s="205" t="s">
        <v>563</v>
      </c>
      <c r="AM78" s="205"/>
      <c r="AN78" s="281"/>
      <c r="AO78" s="223"/>
      <c r="AP78" s="23">
        <v>0</v>
      </c>
      <c r="AQ78" s="24">
        <f t="shared" si="34"/>
        <v>0</v>
      </c>
      <c r="AR78" s="25">
        <v>0</v>
      </c>
      <c r="AS78" s="24">
        <f t="shared" si="30"/>
        <v>0</v>
      </c>
      <c r="AT78" s="25">
        <v>2574308788.5985746</v>
      </c>
      <c r="AU78" s="24">
        <f t="shared" si="31"/>
        <v>1</v>
      </c>
      <c r="AV78" s="25">
        <f t="shared" si="32"/>
        <v>2574308788.5985746</v>
      </c>
      <c r="AW78" s="26">
        <v>624000</v>
      </c>
      <c r="AX78" s="24">
        <f t="shared" si="33"/>
        <v>1.0578191932111172</v>
      </c>
      <c r="AY78" s="27" t="s">
        <v>287</v>
      </c>
      <c r="AZ78" s="27"/>
      <c r="BA78" s="27" t="s">
        <v>320</v>
      </c>
      <c r="BB78" s="28" t="s">
        <v>55</v>
      </c>
    </row>
    <row r="79" spans="1:54" s="12" customFormat="1" ht="60" customHeight="1" x14ac:dyDescent="0.2">
      <c r="A79" s="13" t="s">
        <v>271</v>
      </c>
      <c r="B79" s="13" t="s">
        <v>272</v>
      </c>
      <c r="C79" s="13" t="s">
        <v>273</v>
      </c>
      <c r="D79" s="13" t="s">
        <v>274</v>
      </c>
      <c r="E79" s="41">
        <v>78</v>
      </c>
      <c r="F79" s="15">
        <v>3</v>
      </c>
      <c r="G79" s="16" t="s">
        <v>412</v>
      </c>
      <c r="H79" s="15" t="s">
        <v>216</v>
      </c>
      <c r="I79" s="43" t="s">
        <v>158</v>
      </c>
      <c r="J79" s="15" t="s">
        <v>571</v>
      </c>
      <c r="K79" s="16" t="s">
        <v>572</v>
      </c>
      <c r="L79" s="16" t="s">
        <v>278</v>
      </c>
      <c r="M79" s="30" t="s">
        <v>316</v>
      </c>
      <c r="N79" s="13" t="s">
        <v>573</v>
      </c>
      <c r="O79" s="18" t="s">
        <v>574</v>
      </c>
      <c r="P79" s="15" t="s">
        <v>282</v>
      </c>
      <c r="Q79" s="13" t="s">
        <v>283</v>
      </c>
      <c r="R79" s="13" t="s">
        <v>284</v>
      </c>
      <c r="S79" s="49">
        <f t="shared" si="21"/>
        <v>221538.46153846153</v>
      </c>
      <c r="T79" s="49">
        <f t="shared" si="22"/>
        <v>221538.46153846153</v>
      </c>
      <c r="U79" s="20">
        <v>44847</v>
      </c>
      <c r="V79" s="20">
        <v>44966</v>
      </c>
      <c r="W79" s="20">
        <f t="shared" si="18"/>
        <v>44966</v>
      </c>
      <c r="X79" s="13" t="str">
        <f t="shared" si="23"/>
        <v>A tiempo</v>
      </c>
      <c r="Y79" s="20">
        <v>45028</v>
      </c>
      <c r="Z79" s="20">
        <f t="shared" si="19"/>
        <v>45028</v>
      </c>
      <c r="AA79" s="13" t="str">
        <f t="shared" si="24"/>
        <v>A tiempo</v>
      </c>
      <c r="AB79" s="21">
        <f t="shared" si="25"/>
        <v>62</v>
      </c>
      <c r="AC79" s="21">
        <v>60</v>
      </c>
      <c r="AD79" s="13" t="str">
        <f t="shared" si="26"/>
        <v>No cumple</v>
      </c>
      <c r="AE79" s="20">
        <v>45048</v>
      </c>
      <c r="AF79" s="20">
        <f t="shared" si="20"/>
        <v>45048</v>
      </c>
      <c r="AG79" s="21">
        <f t="shared" si="27"/>
        <v>20</v>
      </c>
      <c r="AH79" s="20">
        <v>45291</v>
      </c>
      <c r="AI79" s="20">
        <f t="shared" si="28"/>
        <v>45291</v>
      </c>
      <c r="AJ79" s="21">
        <f t="shared" si="29"/>
        <v>0</v>
      </c>
      <c r="AK79" s="22" t="s">
        <v>397</v>
      </c>
      <c r="AL79" s="205" t="s">
        <v>575</v>
      </c>
      <c r="AM79" s="205" t="s">
        <v>576</v>
      </c>
      <c r="AN79" s="281"/>
      <c r="AO79" s="223"/>
      <c r="AP79" s="23">
        <v>0</v>
      </c>
      <c r="AQ79" s="24">
        <f t="shared" si="34"/>
        <v>0</v>
      </c>
      <c r="AR79" s="25">
        <v>0</v>
      </c>
      <c r="AS79" s="24">
        <f t="shared" si="30"/>
        <v>0</v>
      </c>
      <c r="AT79" s="25">
        <v>864000000</v>
      </c>
      <c r="AU79" s="24">
        <f t="shared" si="31"/>
        <v>1</v>
      </c>
      <c r="AV79" s="25">
        <f t="shared" si="32"/>
        <v>864000000</v>
      </c>
      <c r="AW79" s="26">
        <v>300000</v>
      </c>
      <c r="AX79" s="24">
        <f t="shared" si="33"/>
        <v>0.73846153846153839</v>
      </c>
      <c r="AY79" s="27" t="s">
        <v>287</v>
      </c>
      <c r="AZ79" s="27"/>
      <c r="BA79" s="27" t="s">
        <v>320</v>
      </c>
      <c r="BB79" s="41" t="s">
        <v>199</v>
      </c>
    </row>
    <row r="80" spans="1:54" s="12" customFormat="1" ht="60" customHeight="1" x14ac:dyDescent="0.2">
      <c r="A80" s="13" t="s">
        <v>271</v>
      </c>
      <c r="B80" s="13" t="s">
        <v>272</v>
      </c>
      <c r="C80" s="13" t="s">
        <v>273</v>
      </c>
      <c r="D80" s="13" t="s">
        <v>274</v>
      </c>
      <c r="E80" s="41">
        <v>79</v>
      </c>
      <c r="F80" s="15">
        <v>3</v>
      </c>
      <c r="G80" s="16" t="s">
        <v>412</v>
      </c>
      <c r="H80" s="15" t="s">
        <v>217</v>
      </c>
      <c r="I80" s="16" t="s">
        <v>161</v>
      </c>
      <c r="J80" s="15" t="s">
        <v>577</v>
      </c>
      <c r="K80" s="16" t="s">
        <v>578</v>
      </c>
      <c r="L80" s="16" t="s">
        <v>278</v>
      </c>
      <c r="M80" s="30" t="s">
        <v>316</v>
      </c>
      <c r="N80" s="33" t="s">
        <v>579</v>
      </c>
      <c r="O80" s="18" t="s">
        <v>580</v>
      </c>
      <c r="P80" s="15" t="s">
        <v>282</v>
      </c>
      <c r="Q80" s="13" t="s">
        <v>283</v>
      </c>
      <c r="R80" s="13" t="s">
        <v>284</v>
      </c>
      <c r="S80" s="19">
        <f t="shared" si="21"/>
        <v>115384.61538461539</v>
      </c>
      <c r="T80" s="19">
        <f t="shared" si="22"/>
        <v>115384.61538461539</v>
      </c>
      <c r="U80" s="20">
        <v>44602</v>
      </c>
      <c r="V80" s="20">
        <v>44690</v>
      </c>
      <c r="W80" s="20">
        <f t="shared" si="18"/>
        <v>44690</v>
      </c>
      <c r="X80" s="13" t="str">
        <f t="shared" si="23"/>
        <v>A tiempo</v>
      </c>
      <c r="Y80" s="20">
        <v>44752</v>
      </c>
      <c r="Z80" s="20">
        <f t="shared" si="19"/>
        <v>44752</v>
      </c>
      <c r="AA80" s="13" t="str">
        <f t="shared" si="24"/>
        <v>A tiempo</v>
      </c>
      <c r="AB80" s="21">
        <f t="shared" si="25"/>
        <v>62</v>
      </c>
      <c r="AC80" s="21">
        <v>60</v>
      </c>
      <c r="AD80" s="13" t="str">
        <f t="shared" si="26"/>
        <v>No cumple</v>
      </c>
      <c r="AE80" s="20">
        <v>44772</v>
      </c>
      <c r="AF80" s="20">
        <f t="shared" si="20"/>
        <v>44772</v>
      </c>
      <c r="AG80" s="21">
        <f t="shared" si="27"/>
        <v>20</v>
      </c>
      <c r="AH80" s="20">
        <v>44926</v>
      </c>
      <c r="AI80" s="20">
        <f t="shared" si="28"/>
        <v>44926</v>
      </c>
      <c r="AJ80" s="21">
        <f t="shared" si="29"/>
        <v>0</v>
      </c>
      <c r="AK80" s="22" t="s">
        <v>303</v>
      </c>
      <c r="AL80" s="205" t="s">
        <v>581</v>
      </c>
      <c r="AM80" s="205"/>
      <c r="AN80" s="281"/>
      <c r="AO80" s="223"/>
      <c r="AP80" s="23">
        <v>0</v>
      </c>
      <c r="AQ80" s="24">
        <f t="shared" si="34"/>
        <v>0</v>
      </c>
      <c r="AR80" s="45">
        <v>450000000</v>
      </c>
      <c r="AS80" s="24">
        <f t="shared" si="30"/>
        <v>1</v>
      </c>
      <c r="AT80" s="25">
        <v>0</v>
      </c>
      <c r="AU80" s="24">
        <f t="shared" si="31"/>
        <v>0</v>
      </c>
      <c r="AV80" s="45">
        <f t="shared" si="32"/>
        <v>450000000</v>
      </c>
      <c r="AW80" s="26">
        <v>208333.33333333349</v>
      </c>
      <c r="AX80" s="24">
        <f t="shared" si="33"/>
        <v>0.55384615384615343</v>
      </c>
      <c r="AY80" s="27" t="s">
        <v>287</v>
      </c>
      <c r="AZ80" s="27"/>
      <c r="BA80" s="27" t="s">
        <v>320</v>
      </c>
      <c r="BB80" s="41" t="s">
        <v>199</v>
      </c>
    </row>
    <row r="81" spans="1:54" s="12" customFormat="1" ht="60" customHeight="1" x14ac:dyDescent="0.2">
      <c r="A81" s="13" t="s">
        <v>271</v>
      </c>
      <c r="B81" s="13" t="s">
        <v>272</v>
      </c>
      <c r="C81" s="13" t="s">
        <v>273</v>
      </c>
      <c r="D81" s="13" t="s">
        <v>274</v>
      </c>
      <c r="E81" s="41">
        <v>80</v>
      </c>
      <c r="F81" s="15">
        <v>3</v>
      </c>
      <c r="G81" s="16" t="s">
        <v>412</v>
      </c>
      <c r="H81" s="15" t="s">
        <v>217</v>
      </c>
      <c r="I81" s="16" t="s">
        <v>161</v>
      </c>
      <c r="J81" s="15" t="s">
        <v>577</v>
      </c>
      <c r="K81" s="16" t="s">
        <v>578</v>
      </c>
      <c r="L81" s="16" t="s">
        <v>278</v>
      </c>
      <c r="M81" s="30" t="s">
        <v>292</v>
      </c>
      <c r="N81" s="13" t="s">
        <v>582</v>
      </c>
      <c r="O81" s="18" t="s">
        <v>583</v>
      </c>
      <c r="P81" s="15" t="s">
        <v>282</v>
      </c>
      <c r="Q81" s="13" t="s">
        <v>283</v>
      </c>
      <c r="R81" s="13" t="s">
        <v>284</v>
      </c>
      <c r="S81" s="19">
        <f t="shared" si="21"/>
        <v>461538.46153846156</v>
      </c>
      <c r="T81" s="19">
        <f t="shared" si="22"/>
        <v>461538.46153846156</v>
      </c>
      <c r="U81" s="20">
        <v>44954</v>
      </c>
      <c r="V81" s="20">
        <v>45021</v>
      </c>
      <c r="W81" s="20">
        <f t="shared" si="18"/>
        <v>45021</v>
      </c>
      <c r="X81" s="13" t="str">
        <f t="shared" si="23"/>
        <v>A tiempo</v>
      </c>
      <c r="Y81" s="20">
        <v>45083</v>
      </c>
      <c r="Z81" s="20">
        <f t="shared" si="19"/>
        <v>45083</v>
      </c>
      <c r="AA81" s="13" t="str">
        <f t="shared" si="24"/>
        <v>A tiempo</v>
      </c>
      <c r="AB81" s="21">
        <f t="shared" si="25"/>
        <v>62</v>
      </c>
      <c r="AC81" s="21">
        <v>125</v>
      </c>
      <c r="AD81" s="13" t="str">
        <f t="shared" si="26"/>
        <v>Cumple</v>
      </c>
      <c r="AE81" s="20">
        <v>45108</v>
      </c>
      <c r="AF81" s="20">
        <f t="shared" si="20"/>
        <v>45108</v>
      </c>
      <c r="AG81" s="21">
        <f t="shared" si="27"/>
        <v>25</v>
      </c>
      <c r="AH81" s="20">
        <v>45291</v>
      </c>
      <c r="AI81" s="20">
        <f t="shared" si="28"/>
        <v>45291</v>
      </c>
      <c r="AJ81" s="21">
        <f t="shared" si="29"/>
        <v>0</v>
      </c>
      <c r="AK81" s="22" t="s">
        <v>397</v>
      </c>
      <c r="AL81" s="205" t="s">
        <v>584</v>
      </c>
      <c r="AM81" s="205"/>
      <c r="AN81" s="281"/>
      <c r="AO81" s="223"/>
      <c r="AP81" s="23">
        <v>0</v>
      </c>
      <c r="AQ81" s="24">
        <f t="shared" si="34"/>
        <v>0</v>
      </c>
      <c r="AR81" s="25">
        <v>0</v>
      </c>
      <c r="AS81" s="24">
        <f t="shared" si="30"/>
        <v>0</v>
      </c>
      <c r="AT81" s="25">
        <v>1800000000</v>
      </c>
      <c r="AU81" s="24">
        <f t="shared" si="31"/>
        <v>1</v>
      </c>
      <c r="AV81" s="25">
        <f t="shared" si="32"/>
        <v>1800000000</v>
      </c>
      <c r="AW81" s="26">
        <v>500000</v>
      </c>
      <c r="AX81" s="24">
        <f t="shared" si="33"/>
        <v>0.92307692307692313</v>
      </c>
      <c r="AY81" s="27" t="s">
        <v>287</v>
      </c>
      <c r="AZ81" s="27"/>
      <c r="BA81" s="27" t="s">
        <v>320</v>
      </c>
      <c r="BB81" s="41" t="s">
        <v>199</v>
      </c>
    </row>
    <row r="82" spans="1:54" s="12" customFormat="1" ht="60" customHeight="1" x14ac:dyDescent="0.2">
      <c r="A82" s="13" t="s">
        <v>271</v>
      </c>
      <c r="B82" s="13" t="s">
        <v>272</v>
      </c>
      <c r="C82" s="13" t="s">
        <v>273</v>
      </c>
      <c r="D82" s="13" t="s">
        <v>274</v>
      </c>
      <c r="E82" s="41">
        <v>81</v>
      </c>
      <c r="F82" s="15">
        <v>3</v>
      </c>
      <c r="G82" s="16" t="s">
        <v>412</v>
      </c>
      <c r="H82" s="15" t="s">
        <v>218</v>
      </c>
      <c r="I82" s="16" t="s">
        <v>164</v>
      </c>
      <c r="J82" s="15" t="s">
        <v>413</v>
      </c>
      <c r="K82" s="16" t="s">
        <v>414</v>
      </c>
      <c r="L82" s="16" t="s">
        <v>278</v>
      </c>
      <c r="M82" s="30" t="s">
        <v>316</v>
      </c>
      <c r="N82" s="13" t="s">
        <v>585</v>
      </c>
      <c r="O82" s="18" t="s">
        <v>586</v>
      </c>
      <c r="P82" s="15" t="s">
        <v>282</v>
      </c>
      <c r="Q82" s="13" t="s">
        <v>283</v>
      </c>
      <c r="R82" s="13" t="s">
        <v>284</v>
      </c>
      <c r="S82" s="19">
        <f t="shared" si="21"/>
        <v>193846.15384615384</v>
      </c>
      <c r="T82" s="19">
        <f t="shared" si="22"/>
        <v>193846.15384615384</v>
      </c>
      <c r="U82" s="20">
        <v>44816</v>
      </c>
      <c r="V82" s="20">
        <v>44904</v>
      </c>
      <c r="W82" s="20">
        <f t="shared" si="18"/>
        <v>44904</v>
      </c>
      <c r="X82" s="13" t="str">
        <f t="shared" si="23"/>
        <v>A tiempo</v>
      </c>
      <c r="Y82" s="20">
        <v>44966</v>
      </c>
      <c r="Z82" s="20">
        <f t="shared" si="19"/>
        <v>44966</v>
      </c>
      <c r="AA82" s="13" t="str">
        <f t="shared" si="24"/>
        <v>A tiempo</v>
      </c>
      <c r="AB82" s="21">
        <f t="shared" si="25"/>
        <v>62</v>
      </c>
      <c r="AC82" s="21">
        <v>60</v>
      </c>
      <c r="AD82" s="13" t="str">
        <f t="shared" si="26"/>
        <v>No cumple</v>
      </c>
      <c r="AE82" s="20">
        <v>44986</v>
      </c>
      <c r="AF82" s="20">
        <f t="shared" si="20"/>
        <v>44986</v>
      </c>
      <c r="AG82" s="21">
        <f t="shared" si="27"/>
        <v>20</v>
      </c>
      <c r="AH82" s="20">
        <v>45291</v>
      </c>
      <c r="AI82" s="20">
        <f t="shared" si="28"/>
        <v>45291</v>
      </c>
      <c r="AJ82" s="21">
        <f t="shared" si="29"/>
        <v>0</v>
      </c>
      <c r="AK82" s="22" t="s">
        <v>310</v>
      </c>
      <c r="AL82" s="205" t="s">
        <v>587</v>
      </c>
      <c r="AM82" s="205" t="s">
        <v>588</v>
      </c>
      <c r="AN82" s="281"/>
      <c r="AO82" s="223"/>
      <c r="AP82" s="23">
        <v>0</v>
      </c>
      <c r="AQ82" s="24">
        <f t="shared" si="34"/>
        <v>0</v>
      </c>
      <c r="AR82" s="25">
        <v>0</v>
      </c>
      <c r="AS82" s="24">
        <f t="shared" si="30"/>
        <v>0</v>
      </c>
      <c r="AT82" s="25">
        <v>756000000</v>
      </c>
      <c r="AU82" s="24">
        <f t="shared" si="31"/>
        <v>1</v>
      </c>
      <c r="AV82" s="25">
        <f t="shared" si="32"/>
        <v>756000000</v>
      </c>
      <c r="AW82" s="26">
        <v>300000</v>
      </c>
      <c r="AX82" s="24">
        <f t="shared" si="33"/>
        <v>0.64615384615384619</v>
      </c>
      <c r="AY82" s="27" t="s">
        <v>287</v>
      </c>
      <c r="AZ82" s="27"/>
      <c r="BA82" s="27" t="s">
        <v>320</v>
      </c>
      <c r="BB82" s="41" t="s">
        <v>199</v>
      </c>
    </row>
    <row r="83" spans="1:54" s="12" customFormat="1" ht="60" customHeight="1" x14ac:dyDescent="0.2">
      <c r="A83" s="13" t="s">
        <v>271</v>
      </c>
      <c r="B83" s="13" t="s">
        <v>272</v>
      </c>
      <c r="C83" s="13" t="s">
        <v>273</v>
      </c>
      <c r="D83" s="13" t="s">
        <v>274</v>
      </c>
      <c r="E83" s="29">
        <v>82</v>
      </c>
      <c r="F83" s="15">
        <v>2</v>
      </c>
      <c r="G83" s="16" t="s">
        <v>297</v>
      </c>
      <c r="H83" s="15" t="s">
        <v>213</v>
      </c>
      <c r="I83" s="16" t="s">
        <v>144</v>
      </c>
      <c r="J83" s="15" t="s">
        <v>547</v>
      </c>
      <c r="K83" s="16" t="s">
        <v>548</v>
      </c>
      <c r="L83" s="16" t="s">
        <v>487</v>
      </c>
      <c r="M83" s="13" t="s">
        <v>488</v>
      </c>
      <c r="N83" s="17" t="s">
        <v>589</v>
      </c>
      <c r="O83" s="18" t="s">
        <v>590</v>
      </c>
      <c r="P83" s="15" t="s">
        <v>309</v>
      </c>
      <c r="Q83" s="13" t="s">
        <v>432</v>
      </c>
      <c r="R83" s="13" t="s">
        <v>284</v>
      </c>
      <c r="S83" s="19">
        <f t="shared" si="21"/>
        <v>0</v>
      </c>
      <c r="T83" s="19">
        <f t="shared" si="22"/>
        <v>0</v>
      </c>
      <c r="U83" s="20">
        <v>44429</v>
      </c>
      <c r="V83" s="20">
        <v>44576</v>
      </c>
      <c r="W83" s="20">
        <f t="shared" si="18"/>
        <v>44576</v>
      </c>
      <c r="X83" s="13" t="str">
        <f t="shared" si="23"/>
        <v>A tiempo</v>
      </c>
      <c r="Y83" s="20">
        <v>44602</v>
      </c>
      <c r="Z83" s="20">
        <f t="shared" si="19"/>
        <v>44602</v>
      </c>
      <c r="AA83" s="13" t="str">
        <f t="shared" si="24"/>
        <v>A tiempo</v>
      </c>
      <c r="AB83" s="21">
        <f t="shared" si="25"/>
        <v>26</v>
      </c>
      <c r="AC83" s="21">
        <v>20</v>
      </c>
      <c r="AD83" s="13" t="str">
        <f t="shared" si="26"/>
        <v>No cumple</v>
      </c>
      <c r="AE83" s="20">
        <v>44617</v>
      </c>
      <c r="AF83" s="20">
        <f t="shared" si="20"/>
        <v>44617</v>
      </c>
      <c r="AG83" s="21">
        <f t="shared" si="27"/>
        <v>15</v>
      </c>
      <c r="AH83" s="20">
        <v>44561</v>
      </c>
      <c r="AI83" s="20">
        <f t="shared" si="28"/>
        <v>44561</v>
      </c>
      <c r="AJ83" s="21">
        <f t="shared" si="29"/>
        <v>0</v>
      </c>
      <c r="AK83" s="22" t="s">
        <v>491</v>
      </c>
      <c r="AL83" s="205" t="s">
        <v>551</v>
      </c>
      <c r="AM83" s="205" t="s">
        <v>552</v>
      </c>
      <c r="AN83" s="281"/>
      <c r="AO83" s="223"/>
      <c r="AP83" s="23">
        <v>0</v>
      </c>
      <c r="AQ83" s="24">
        <f t="shared" si="34"/>
        <v>0</v>
      </c>
      <c r="AR83" s="25">
        <v>0</v>
      </c>
      <c r="AS83" s="24">
        <f t="shared" si="30"/>
        <v>0</v>
      </c>
      <c r="AT83" s="25">
        <v>0</v>
      </c>
      <c r="AU83" s="24">
        <f t="shared" si="31"/>
        <v>0</v>
      </c>
      <c r="AV83" s="25">
        <f t="shared" si="32"/>
        <v>0</v>
      </c>
      <c r="AW83" s="26" t="s">
        <v>591</v>
      </c>
      <c r="AX83" s="24" t="str">
        <f t="shared" si="33"/>
        <v/>
      </c>
      <c r="AY83" s="27" t="s">
        <v>287</v>
      </c>
      <c r="AZ83" s="27"/>
      <c r="BA83" s="27" t="s">
        <v>288</v>
      </c>
      <c r="BB83" s="29" t="s">
        <v>313</v>
      </c>
    </row>
    <row r="84" spans="1:54" s="12" customFormat="1" ht="60" customHeight="1" x14ac:dyDescent="0.2">
      <c r="A84" s="13" t="s">
        <v>271</v>
      </c>
      <c r="B84" s="13" t="s">
        <v>272</v>
      </c>
      <c r="C84" s="13" t="s">
        <v>273</v>
      </c>
      <c r="D84" s="13" t="s">
        <v>274</v>
      </c>
      <c r="E84" s="14">
        <v>83</v>
      </c>
      <c r="F84" s="15">
        <v>3</v>
      </c>
      <c r="G84" s="16" t="s">
        <v>412</v>
      </c>
      <c r="H84" s="15" t="s">
        <v>216</v>
      </c>
      <c r="I84" s="16" t="s">
        <v>158</v>
      </c>
      <c r="J84" s="15" t="s">
        <v>571</v>
      </c>
      <c r="K84" s="16" t="s">
        <v>572</v>
      </c>
      <c r="L84" s="16" t="s">
        <v>278</v>
      </c>
      <c r="M84" s="13" t="s">
        <v>451</v>
      </c>
      <c r="N84" s="13" t="s">
        <v>592</v>
      </c>
      <c r="O84" s="18" t="s">
        <v>593</v>
      </c>
      <c r="P84" s="15" t="s">
        <v>282</v>
      </c>
      <c r="Q84" s="13" t="s">
        <v>432</v>
      </c>
      <c r="R84" s="13" t="s">
        <v>284</v>
      </c>
      <c r="S84" s="19">
        <f t="shared" si="21"/>
        <v>0</v>
      </c>
      <c r="T84" s="19">
        <f t="shared" si="22"/>
        <v>0</v>
      </c>
      <c r="U84" s="20">
        <v>45230</v>
      </c>
      <c r="V84" s="20">
        <v>45264</v>
      </c>
      <c r="W84" s="20">
        <f t="shared" si="18"/>
        <v>45264</v>
      </c>
      <c r="X84" s="13" t="str">
        <f t="shared" si="23"/>
        <v>A tiempo</v>
      </c>
      <c r="Y84" s="20">
        <v>45296</v>
      </c>
      <c r="Z84" s="20">
        <f t="shared" si="19"/>
        <v>45296</v>
      </c>
      <c r="AA84" s="13" t="str">
        <f t="shared" si="24"/>
        <v>A tiempo</v>
      </c>
      <c r="AB84" s="21">
        <f t="shared" si="25"/>
        <v>32</v>
      </c>
      <c r="AC84" s="21">
        <v>125</v>
      </c>
      <c r="AD84" s="13" t="str">
        <f t="shared" si="26"/>
        <v>Cumple</v>
      </c>
      <c r="AE84" s="20">
        <v>45306</v>
      </c>
      <c r="AF84" s="20">
        <f t="shared" si="20"/>
        <v>45306</v>
      </c>
      <c r="AG84" s="21">
        <f t="shared" si="27"/>
        <v>10</v>
      </c>
      <c r="AH84" s="20">
        <v>45657</v>
      </c>
      <c r="AI84" s="20">
        <f t="shared" si="28"/>
        <v>45657</v>
      </c>
      <c r="AJ84" s="21">
        <f t="shared" si="29"/>
        <v>0</v>
      </c>
      <c r="AK84" s="22" t="s">
        <v>285</v>
      </c>
      <c r="AL84" s="205" t="s">
        <v>594</v>
      </c>
      <c r="AM84" s="205" t="s">
        <v>595</v>
      </c>
      <c r="AN84" s="281">
        <v>765972.22222222225</v>
      </c>
      <c r="AO84" s="223" t="s">
        <v>592</v>
      </c>
      <c r="AP84" s="23">
        <v>0</v>
      </c>
      <c r="AQ84" s="24">
        <f t="shared" si="34"/>
        <v>0</v>
      </c>
      <c r="AR84" s="25">
        <v>0</v>
      </c>
      <c r="AS84" s="24">
        <f t="shared" si="30"/>
        <v>0</v>
      </c>
      <c r="AT84" s="25">
        <v>0</v>
      </c>
      <c r="AU84" s="24">
        <f t="shared" si="31"/>
        <v>0</v>
      </c>
      <c r="AV84" s="25">
        <f t="shared" si="32"/>
        <v>0</v>
      </c>
      <c r="AW84" s="26">
        <v>765972.22222222225</v>
      </c>
      <c r="AX84" s="24">
        <f t="shared" si="33"/>
        <v>0</v>
      </c>
      <c r="AY84" s="27" t="s">
        <v>287</v>
      </c>
      <c r="AZ84" s="27"/>
      <c r="BA84" s="27" t="s">
        <v>320</v>
      </c>
      <c r="BB84" s="14" t="s">
        <v>289</v>
      </c>
    </row>
    <row r="85" spans="1:54" s="12" customFormat="1" ht="60" customHeight="1" x14ac:dyDescent="0.2">
      <c r="A85" s="13" t="s">
        <v>271</v>
      </c>
      <c r="B85" s="13" t="s">
        <v>272</v>
      </c>
      <c r="C85" s="13" t="s">
        <v>273</v>
      </c>
      <c r="D85" s="13" t="s">
        <v>274</v>
      </c>
      <c r="E85" s="29">
        <v>84</v>
      </c>
      <c r="F85" s="15">
        <v>4</v>
      </c>
      <c r="G85" s="16" t="s">
        <v>596</v>
      </c>
      <c r="H85" s="15" t="s">
        <v>219</v>
      </c>
      <c r="I85" s="16" t="s">
        <v>597</v>
      </c>
      <c r="J85" s="15" t="s">
        <v>598</v>
      </c>
      <c r="K85" s="16" t="s">
        <v>599</v>
      </c>
      <c r="L85" s="16" t="s">
        <v>278</v>
      </c>
      <c r="M85" s="13" t="s">
        <v>300</v>
      </c>
      <c r="N85" s="13" t="s">
        <v>600</v>
      </c>
      <c r="O85" s="18" t="s">
        <v>601</v>
      </c>
      <c r="P85" s="15" t="s">
        <v>309</v>
      </c>
      <c r="Q85" s="13" t="s">
        <v>283</v>
      </c>
      <c r="R85" s="13" t="s">
        <v>284</v>
      </c>
      <c r="S85" s="19">
        <f t="shared" si="21"/>
        <v>0</v>
      </c>
      <c r="T85" s="19">
        <f t="shared" si="22"/>
        <v>0</v>
      </c>
      <c r="U85" s="20">
        <v>44540</v>
      </c>
      <c r="V85" s="20">
        <v>44576</v>
      </c>
      <c r="W85" s="20">
        <f t="shared" si="18"/>
        <v>44576</v>
      </c>
      <c r="X85" s="13" t="str">
        <f t="shared" si="23"/>
        <v>A tiempo</v>
      </c>
      <c r="Y85" s="20">
        <v>44602</v>
      </c>
      <c r="Z85" s="20">
        <f t="shared" si="19"/>
        <v>44602</v>
      </c>
      <c r="AA85" s="13" t="str">
        <f t="shared" si="24"/>
        <v>A tiempo</v>
      </c>
      <c r="AB85" s="21">
        <f t="shared" si="25"/>
        <v>26</v>
      </c>
      <c r="AC85" s="21">
        <v>20</v>
      </c>
      <c r="AD85" s="13" t="str">
        <f t="shared" si="26"/>
        <v>No cumple</v>
      </c>
      <c r="AE85" s="20">
        <v>44617</v>
      </c>
      <c r="AF85" s="20">
        <f t="shared" si="20"/>
        <v>44617</v>
      </c>
      <c r="AG85" s="21">
        <f t="shared" si="27"/>
        <v>15</v>
      </c>
      <c r="AH85" s="20">
        <v>45291</v>
      </c>
      <c r="AI85" s="20">
        <f t="shared" si="28"/>
        <v>45291</v>
      </c>
      <c r="AJ85" s="21">
        <f t="shared" si="29"/>
        <v>0</v>
      </c>
      <c r="AK85" s="22" t="s">
        <v>491</v>
      </c>
      <c r="AL85" s="205"/>
      <c r="AM85" s="205"/>
      <c r="AN85" s="281"/>
      <c r="AO85" s="223"/>
      <c r="AP85" s="23">
        <v>0</v>
      </c>
      <c r="AQ85" s="24">
        <f t="shared" si="34"/>
        <v>0</v>
      </c>
      <c r="AR85" s="25">
        <v>0</v>
      </c>
      <c r="AS85" s="24">
        <f t="shared" si="30"/>
        <v>0</v>
      </c>
      <c r="AT85" s="25">
        <v>0</v>
      </c>
      <c r="AU85" s="24">
        <f t="shared" si="31"/>
        <v>0</v>
      </c>
      <c r="AV85" s="25">
        <f t="shared" si="32"/>
        <v>0</v>
      </c>
      <c r="AW85" s="26">
        <v>233281.88888888888</v>
      </c>
      <c r="AX85" s="24">
        <f t="shared" si="33"/>
        <v>0</v>
      </c>
      <c r="AY85" s="27" t="s">
        <v>287</v>
      </c>
      <c r="AZ85" s="27"/>
      <c r="BA85" s="27" t="s">
        <v>288</v>
      </c>
      <c r="BB85" s="29" t="s">
        <v>313</v>
      </c>
    </row>
    <row r="86" spans="1:54" s="12" customFormat="1" ht="60" customHeight="1" x14ac:dyDescent="0.2">
      <c r="A86" s="13" t="s">
        <v>271</v>
      </c>
      <c r="B86" s="13" t="s">
        <v>272</v>
      </c>
      <c r="C86" s="13" t="s">
        <v>273</v>
      </c>
      <c r="D86" s="13" t="s">
        <v>274</v>
      </c>
      <c r="E86" s="46">
        <v>85</v>
      </c>
      <c r="F86" s="15">
        <v>4</v>
      </c>
      <c r="G86" s="16" t="s">
        <v>596</v>
      </c>
      <c r="H86" s="15" t="s">
        <v>219</v>
      </c>
      <c r="I86" s="16" t="s">
        <v>597</v>
      </c>
      <c r="J86" s="15" t="s">
        <v>598</v>
      </c>
      <c r="K86" s="16" t="s">
        <v>599</v>
      </c>
      <c r="L86" s="16" t="s">
        <v>278</v>
      </c>
      <c r="M86" s="13" t="s">
        <v>300</v>
      </c>
      <c r="N86" s="13" t="s">
        <v>602</v>
      </c>
      <c r="O86" s="18" t="s">
        <v>603</v>
      </c>
      <c r="P86" s="15" t="s">
        <v>454</v>
      </c>
      <c r="Q86" s="13" t="s">
        <v>283</v>
      </c>
      <c r="R86" s="13" t="s">
        <v>284</v>
      </c>
      <c r="S86" s="19">
        <f t="shared" si="21"/>
        <v>2923.0769230769229</v>
      </c>
      <c r="T86" s="19">
        <f t="shared" si="22"/>
        <v>2923.0769230769229</v>
      </c>
      <c r="U86" s="20">
        <v>44445</v>
      </c>
      <c r="V86" s="20">
        <v>44508</v>
      </c>
      <c r="W86" s="20">
        <v>44508</v>
      </c>
      <c r="X86" s="13" t="str">
        <f t="shared" si="23"/>
        <v>A tiempo</v>
      </c>
      <c r="Y86" s="20">
        <v>44507</v>
      </c>
      <c r="Z86" s="20">
        <v>44507</v>
      </c>
      <c r="AA86" s="13" t="str">
        <f t="shared" si="24"/>
        <v>A tiempo</v>
      </c>
      <c r="AB86" s="21">
        <f t="shared" si="25"/>
        <v>-1</v>
      </c>
      <c r="AC86" s="21">
        <v>20</v>
      </c>
      <c r="AD86" s="13" t="str">
        <f t="shared" si="26"/>
        <v>Cumple</v>
      </c>
      <c r="AE86" s="20">
        <v>44522</v>
      </c>
      <c r="AF86" s="20">
        <v>44545</v>
      </c>
      <c r="AG86" s="21">
        <f t="shared" si="27"/>
        <v>15</v>
      </c>
      <c r="AH86" s="20">
        <v>44561</v>
      </c>
      <c r="AI86" s="20">
        <f t="shared" si="28"/>
        <v>44561</v>
      </c>
      <c r="AJ86" s="21">
        <f t="shared" si="29"/>
        <v>0</v>
      </c>
      <c r="AK86" s="22" t="s">
        <v>341</v>
      </c>
      <c r="AL86" s="205"/>
      <c r="AM86" s="205"/>
      <c r="AN86" s="281"/>
      <c r="AO86" s="223"/>
      <c r="AP86" s="23">
        <v>11400000</v>
      </c>
      <c r="AQ86" s="24">
        <f t="shared" si="34"/>
        <v>1</v>
      </c>
      <c r="AR86" s="25">
        <v>0</v>
      </c>
      <c r="AS86" s="24">
        <f t="shared" si="30"/>
        <v>0</v>
      </c>
      <c r="AT86" s="25">
        <v>0</v>
      </c>
      <c r="AU86" s="24">
        <f t="shared" si="31"/>
        <v>0</v>
      </c>
      <c r="AV86" s="25">
        <f t="shared" si="32"/>
        <v>11400000</v>
      </c>
      <c r="AW86" s="26">
        <v>142979.22222222222</v>
      </c>
      <c r="AX86" s="24">
        <f t="shared" si="33"/>
        <v>2.04440678697622E-2</v>
      </c>
      <c r="AY86" s="27" t="s">
        <v>287</v>
      </c>
      <c r="AZ86" s="27"/>
      <c r="BA86" s="27" t="s">
        <v>457</v>
      </c>
      <c r="BB86" s="46" t="s">
        <v>458</v>
      </c>
    </row>
    <row r="87" spans="1:54" s="12" customFormat="1" ht="60" customHeight="1" x14ac:dyDescent="0.2">
      <c r="A87" s="13" t="s">
        <v>271</v>
      </c>
      <c r="B87" s="13" t="s">
        <v>272</v>
      </c>
      <c r="C87" s="13" t="s">
        <v>273</v>
      </c>
      <c r="D87" s="13" t="s">
        <v>274</v>
      </c>
      <c r="E87" s="46">
        <v>86</v>
      </c>
      <c r="F87" s="15">
        <v>4</v>
      </c>
      <c r="G87" s="16" t="s">
        <v>596</v>
      </c>
      <c r="H87" s="15" t="s">
        <v>219</v>
      </c>
      <c r="I87" s="16" t="s">
        <v>597</v>
      </c>
      <c r="J87" s="15" t="s">
        <v>598</v>
      </c>
      <c r="K87" s="16" t="s">
        <v>599</v>
      </c>
      <c r="L87" s="16" t="s">
        <v>278</v>
      </c>
      <c r="M87" s="13" t="s">
        <v>300</v>
      </c>
      <c r="N87" s="13" t="s">
        <v>604</v>
      </c>
      <c r="O87" s="18" t="s">
        <v>605</v>
      </c>
      <c r="P87" s="15" t="s">
        <v>454</v>
      </c>
      <c r="Q87" s="13" t="s">
        <v>283</v>
      </c>
      <c r="R87" s="13" t="s">
        <v>284</v>
      </c>
      <c r="S87" s="34">
        <f t="shared" si="21"/>
        <v>2923.0769230769229</v>
      </c>
      <c r="T87" s="34">
        <f t="shared" si="22"/>
        <v>2923.0769230769229</v>
      </c>
      <c r="U87" s="20">
        <v>44445</v>
      </c>
      <c r="V87" s="20">
        <v>44508</v>
      </c>
      <c r="W87" s="20">
        <v>44508</v>
      </c>
      <c r="X87" s="13" t="str">
        <f t="shared" si="23"/>
        <v>A tiempo</v>
      </c>
      <c r="Y87" s="20">
        <v>44507</v>
      </c>
      <c r="Z87" s="20">
        <v>44507</v>
      </c>
      <c r="AA87" s="13" t="str">
        <f t="shared" si="24"/>
        <v>A tiempo</v>
      </c>
      <c r="AB87" s="21">
        <f t="shared" si="25"/>
        <v>-1</v>
      </c>
      <c r="AC87" s="21">
        <v>20</v>
      </c>
      <c r="AD87" s="13" t="str">
        <f t="shared" si="26"/>
        <v>Cumple</v>
      </c>
      <c r="AE87" s="20">
        <v>44522</v>
      </c>
      <c r="AF87" s="20">
        <v>44545</v>
      </c>
      <c r="AG87" s="21">
        <f t="shared" si="27"/>
        <v>15</v>
      </c>
      <c r="AH87" s="20">
        <v>44561</v>
      </c>
      <c r="AI87" s="20">
        <f t="shared" si="28"/>
        <v>44561</v>
      </c>
      <c r="AJ87" s="21">
        <f t="shared" si="29"/>
        <v>0</v>
      </c>
      <c r="AK87" s="22" t="s">
        <v>341</v>
      </c>
      <c r="AL87" s="205"/>
      <c r="AM87" s="205"/>
      <c r="AN87" s="281"/>
      <c r="AO87" s="223"/>
      <c r="AP87" s="23">
        <v>11400000</v>
      </c>
      <c r="AQ87" s="24">
        <f t="shared" si="34"/>
        <v>1</v>
      </c>
      <c r="AR87" s="25">
        <v>0</v>
      </c>
      <c r="AS87" s="24">
        <f t="shared" si="30"/>
        <v>0</v>
      </c>
      <c r="AT87" s="25">
        <v>0</v>
      </c>
      <c r="AU87" s="24">
        <f t="shared" si="31"/>
        <v>0</v>
      </c>
      <c r="AV87" s="25">
        <f t="shared" si="32"/>
        <v>11400000</v>
      </c>
      <c r="AW87" s="26">
        <v>142979.22222222222</v>
      </c>
      <c r="AX87" s="24">
        <f t="shared" si="33"/>
        <v>2.04440678697622E-2</v>
      </c>
      <c r="AY87" s="27" t="s">
        <v>287</v>
      </c>
      <c r="AZ87" s="27"/>
      <c r="BA87" s="27" t="s">
        <v>457</v>
      </c>
      <c r="BB87" s="46" t="s">
        <v>458</v>
      </c>
    </row>
    <row r="88" spans="1:54" s="12" customFormat="1" ht="60" customHeight="1" x14ac:dyDescent="0.2">
      <c r="A88" s="13" t="s">
        <v>271</v>
      </c>
      <c r="B88" s="13" t="s">
        <v>272</v>
      </c>
      <c r="C88" s="13" t="s">
        <v>273</v>
      </c>
      <c r="D88" s="13" t="s">
        <v>274</v>
      </c>
      <c r="E88" s="29">
        <v>87</v>
      </c>
      <c r="F88" s="15">
        <v>4</v>
      </c>
      <c r="G88" s="16" t="s">
        <v>596</v>
      </c>
      <c r="H88" s="15" t="s">
        <v>219</v>
      </c>
      <c r="I88" s="16" t="s">
        <v>597</v>
      </c>
      <c r="J88" s="15" t="s">
        <v>598</v>
      </c>
      <c r="K88" s="16" t="s">
        <v>599</v>
      </c>
      <c r="L88" s="16" t="s">
        <v>278</v>
      </c>
      <c r="M88" s="13" t="s">
        <v>300</v>
      </c>
      <c r="N88" s="13" t="s">
        <v>606</v>
      </c>
      <c r="O88" s="18" t="s">
        <v>607</v>
      </c>
      <c r="P88" s="15" t="s">
        <v>309</v>
      </c>
      <c r="Q88" s="13" t="s">
        <v>283</v>
      </c>
      <c r="R88" s="13" t="s">
        <v>284</v>
      </c>
      <c r="S88" s="19">
        <f t="shared" si="21"/>
        <v>0</v>
      </c>
      <c r="T88" s="19">
        <f t="shared" si="22"/>
        <v>0</v>
      </c>
      <c r="U88" s="20">
        <v>44504</v>
      </c>
      <c r="V88" s="20">
        <v>44562</v>
      </c>
      <c r="W88" s="20">
        <f>V88</f>
        <v>44562</v>
      </c>
      <c r="X88" s="13" t="str">
        <f t="shared" si="23"/>
        <v>A tiempo</v>
      </c>
      <c r="Y88" s="20">
        <v>44566</v>
      </c>
      <c r="Z88" s="20">
        <f>Y88</f>
        <v>44566</v>
      </c>
      <c r="AA88" s="13" t="str">
        <f t="shared" si="24"/>
        <v>A tiempo</v>
      </c>
      <c r="AB88" s="21">
        <f t="shared" si="25"/>
        <v>4</v>
      </c>
      <c r="AC88" s="21">
        <v>20</v>
      </c>
      <c r="AD88" s="13" t="str">
        <f t="shared" si="26"/>
        <v>Cumple</v>
      </c>
      <c r="AE88" s="20">
        <v>44581</v>
      </c>
      <c r="AF88" s="20">
        <f>AE88</f>
        <v>44581</v>
      </c>
      <c r="AG88" s="21">
        <f t="shared" si="27"/>
        <v>15</v>
      </c>
      <c r="AH88" s="20">
        <v>45291</v>
      </c>
      <c r="AI88" s="20">
        <f t="shared" si="28"/>
        <v>45291</v>
      </c>
      <c r="AJ88" s="21">
        <f t="shared" si="29"/>
        <v>0</v>
      </c>
      <c r="AK88" s="22" t="s">
        <v>491</v>
      </c>
      <c r="AL88" s="205"/>
      <c r="AM88" s="205"/>
      <c r="AN88" s="281"/>
      <c r="AO88" s="223"/>
      <c r="AP88" s="23">
        <v>0</v>
      </c>
      <c r="AQ88" s="24">
        <f t="shared" si="34"/>
        <v>0</v>
      </c>
      <c r="AR88" s="25">
        <v>0</v>
      </c>
      <c r="AS88" s="24">
        <f t="shared" si="30"/>
        <v>0</v>
      </c>
      <c r="AT88" s="25">
        <v>0</v>
      </c>
      <c r="AU88" s="24">
        <f t="shared" si="31"/>
        <v>0</v>
      </c>
      <c r="AV88" s="25">
        <f t="shared" si="32"/>
        <v>0</v>
      </c>
      <c r="AW88" s="26">
        <v>142979.22222222222</v>
      </c>
      <c r="AX88" s="24">
        <f t="shared" si="33"/>
        <v>0</v>
      </c>
      <c r="AY88" s="27" t="s">
        <v>287</v>
      </c>
      <c r="AZ88" s="27"/>
      <c r="BA88" s="27" t="s">
        <v>288</v>
      </c>
      <c r="BB88" s="29" t="s">
        <v>313</v>
      </c>
    </row>
    <row r="89" spans="1:54" s="12" customFormat="1" ht="60" customHeight="1" x14ac:dyDescent="0.2">
      <c r="A89" s="13" t="s">
        <v>271</v>
      </c>
      <c r="B89" s="13" t="s">
        <v>272</v>
      </c>
      <c r="C89" s="13" t="s">
        <v>273</v>
      </c>
      <c r="D89" s="13" t="s">
        <v>274</v>
      </c>
      <c r="E89" s="46">
        <v>88</v>
      </c>
      <c r="F89" s="15">
        <v>4</v>
      </c>
      <c r="G89" s="16" t="s">
        <v>596</v>
      </c>
      <c r="H89" s="15" t="s">
        <v>219</v>
      </c>
      <c r="I89" s="16" t="s">
        <v>597</v>
      </c>
      <c r="J89" s="15" t="s">
        <v>598</v>
      </c>
      <c r="K89" s="16" t="s">
        <v>599</v>
      </c>
      <c r="L89" s="16" t="s">
        <v>278</v>
      </c>
      <c r="M89" s="13" t="s">
        <v>300</v>
      </c>
      <c r="N89" s="13" t="s">
        <v>608</v>
      </c>
      <c r="O89" s="18" t="s">
        <v>609</v>
      </c>
      <c r="P89" s="15" t="s">
        <v>454</v>
      </c>
      <c r="Q89" s="13" t="s">
        <v>283</v>
      </c>
      <c r="R89" s="13" t="s">
        <v>284</v>
      </c>
      <c r="S89" s="19">
        <f t="shared" si="21"/>
        <v>2923.0769230769229</v>
      </c>
      <c r="T89" s="19">
        <f t="shared" si="22"/>
        <v>2923.0769230769229</v>
      </c>
      <c r="U89" s="20">
        <v>44445</v>
      </c>
      <c r="V89" s="20">
        <v>44508</v>
      </c>
      <c r="W89" s="20">
        <v>44508</v>
      </c>
      <c r="X89" s="13" t="str">
        <f t="shared" si="23"/>
        <v>A tiempo</v>
      </c>
      <c r="Y89" s="20">
        <v>44507</v>
      </c>
      <c r="Z89" s="20">
        <v>44507</v>
      </c>
      <c r="AA89" s="13" t="str">
        <f t="shared" si="24"/>
        <v>A tiempo</v>
      </c>
      <c r="AB89" s="21">
        <f t="shared" si="25"/>
        <v>-1</v>
      </c>
      <c r="AC89" s="21">
        <v>20</v>
      </c>
      <c r="AD89" s="13" t="str">
        <f t="shared" si="26"/>
        <v>Cumple</v>
      </c>
      <c r="AE89" s="20">
        <v>44522</v>
      </c>
      <c r="AF89" s="20">
        <v>44545</v>
      </c>
      <c r="AG89" s="21">
        <f t="shared" si="27"/>
        <v>15</v>
      </c>
      <c r="AH89" s="20">
        <v>44561</v>
      </c>
      <c r="AI89" s="20">
        <f t="shared" si="28"/>
        <v>44561</v>
      </c>
      <c r="AJ89" s="21">
        <f t="shared" si="29"/>
        <v>0</v>
      </c>
      <c r="AK89" s="22" t="s">
        <v>341</v>
      </c>
      <c r="AL89" s="205"/>
      <c r="AM89" s="205"/>
      <c r="AN89" s="281"/>
      <c r="AO89" s="223"/>
      <c r="AP89" s="23">
        <v>11400000</v>
      </c>
      <c r="AQ89" s="24">
        <f t="shared" si="34"/>
        <v>1</v>
      </c>
      <c r="AR89" s="25">
        <v>0</v>
      </c>
      <c r="AS89" s="24">
        <f t="shared" si="30"/>
        <v>0</v>
      </c>
      <c r="AT89" s="25">
        <v>0</v>
      </c>
      <c r="AU89" s="24">
        <f t="shared" si="31"/>
        <v>0</v>
      </c>
      <c r="AV89" s="25">
        <f t="shared" si="32"/>
        <v>11400000</v>
      </c>
      <c r="AW89" s="26">
        <v>142979.22222222222</v>
      </c>
      <c r="AX89" s="24">
        <f t="shared" si="33"/>
        <v>2.04440678697622E-2</v>
      </c>
      <c r="AY89" s="27" t="s">
        <v>287</v>
      </c>
      <c r="AZ89" s="27"/>
      <c r="BA89" s="27" t="s">
        <v>457</v>
      </c>
      <c r="BB89" s="46" t="s">
        <v>458</v>
      </c>
    </row>
    <row r="90" spans="1:54" s="12" customFormat="1" ht="60" customHeight="1" x14ac:dyDescent="0.2">
      <c r="A90" s="13" t="s">
        <v>271</v>
      </c>
      <c r="B90" s="13" t="s">
        <v>272</v>
      </c>
      <c r="C90" s="13" t="s">
        <v>273</v>
      </c>
      <c r="D90" s="13" t="s">
        <v>274</v>
      </c>
      <c r="E90" s="46">
        <v>89</v>
      </c>
      <c r="F90" s="15">
        <v>4</v>
      </c>
      <c r="G90" s="16" t="s">
        <v>596</v>
      </c>
      <c r="H90" s="15" t="s">
        <v>219</v>
      </c>
      <c r="I90" s="16" t="s">
        <v>597</v>
      </c>
      <c r="J90" s="15" t="s">
        <v>598</v>
      </c>
      <c r="K90" s="16" t="s">
        <v>599</v>
      </c>
      <c r="L90" s="16" t="s">
        <v>278</v>
      </c>
      <c r="M90" s="13" t="s">
        <v>300</v>
      </c>
      <c r="N90" s="13" t="s">
        <v>610</v>
      </c>
      <c r="O90" s="18" t="s">
        <v>611</v>
      </c>
      <c r="P90" s="15" t="s">
        <v>454</v>
      </c>
      <c r="Q90" s="13" t="s">
        <v>283</v>
      </c>
      <c r="R90" s="13" t="s">
        <v>284</v>
      </c>
      <c r="S90" s="19">
        <f t="shared" si="21"/>
        <v>2923.0769230769229</v>
      </c>
      <c r="T90" s="19">
        <f t="shared" si="22"/>
        <v>2923.0769230769229</v>
      </c>
      <c r="U90" s="20">
        <v>44445</v>
      </c>
      <c r="V90" s="20">
        <v>44508</v>
      </c>
      <c r="W90" s="20">
        <v>44508</v>
      </c>
      <c r="X90" s="13" t="str">
        <f t="shared" si="23"/>
        <v>A tiempo</v>
      </c>
      <c r="Y90" s="20">
        <v>44507</v>
      </c>
      <c r="Z90" s="20">
        <v>44507</v>
      </c>
      <c r="AA90" s="13" t="str">
        <f t="shared" si="24"/>
        <v>A tiempo</v>
      </c>
      <c r="AB90" s="21">
        <f t="shared" si="25"/>
        <v>-1</v>
      </c>
      <c r="AC90" s="21">
        <v>20</v>
      </c>
      <c r="AD90" s="13" t="str">
        <f t="shared" si="26"/>
        <v>Cumple</v>
      </c>
      <c r="AE90" s="20">
        <v>44522</v>
      </c>
      <c r="AF90" s="20">
        <v>44545</v>
      </c>
      <c r="AG90" s="21">
        <f t="shared" si="27"/>
        <v>15</v>
      </c>
      <c r="AH90" s="20">
        <v>44561</v>
      </c>
      <c r="AI90" s="20">
        <f t="shared" si="28"/>
        <v>44561</v>
      </c>
      <c r="AJ90" s="21">
        <f t="shared" si="29"/>
        <v>0</v>
      </c>
      <c r="AK90" s="22" t="s">
        <v>341</v>
      </c>
      <c r="AL90" s="205"/>
      <c r="AM90" s="205"/>
      <c r="AN90" s="281"/>
      <c r="AO90" s="223"/>
      <c r="AP90" s="23">
        <v>11400000</v>
      </c>
      <c r="AQ90" s="24">
        <f t="shared" si="34"/>
        <v>1</v>
      </c>
      <c r="AR90" s="25">
        <v>0</v>
      </c>
      <c r="AS90" s="24">
        <f t="shared" si="30"/>
        <v>0</v>
      </c>
      <c r="AT90" s="25">
        <v>0</v>
      </c>
      <c r="AU90" s="24">
        <f t="shared" si="31"/>
        <v>0</v>
      </c>
      <c r="AV90" s="25">
        <f t="shared" si="32"/>
        <v>11400000</v>
      </c>
      <c r="AW90" s="26">
        <v>142979.22222222222</v>
      </c>
      <c r="AX90" s="24">
        <f t="shared" si="33"/>
        <v>2.04440678697622E-2</v>
      </c>
      <c r="AY90" s="27" t="s">
        <v>287</v>
      </c>
      <c r="AZ90" s="27"/>
      <c r="BA90" s="27" t="s">
        <v>457</v>
      </c>
      <c r="BB90" s="46" t="s">
        <v>458</v>
      </c>
    </row>
    <row r="91" spans="1:54" s="12" customFormat="1" ht="60" customHeight="1" x14ac:dyDescent="0.2">
      <c r="A91" s="13" t="s">
        <v>271</v>
      </c>
      <c r="B91" s="13" t="s">
        <v>272</v>
      </c>
      <c r="C91" s="13" t="s">
        <v>273</v>
      </c>
      <c r="D91" s="13" t="s">
        <v>274</v>
      </c>
      <c r="E91" s="28">
        <v>90</v>
      </c>
      <c r="F91" s="15">
        <v>4</v>
      </c>
      <c r="G91" s="16" t="s">
        <v>596</v>
      </c>
      <c r="H91" s="15" t="s">
        <v>219</v>
      </c>
      <c r="I91" s="16" t="s">
        <v>597</v>
      </c>
      <c r="J91" s="15" t="s">
        <v>598</v>
      </c>
      <c r="K91" s="16" t="s">
        <v>599</v>
      </c>
      <c r="L91" s="16" t="s">
        <v>278</v>
      </c>
      <c r="M91" s="13" t="s">
        <v>300</v>
      </c>
      <c r="N91" s="13" t="s">
        <v>612</v>
      </c>
      <c r="O91" s="18" t="s">
        <v>613</v>
      </c>
      <c r="P91" s="15" t="s">
        <v>282</v>
      </c>
      <c r="Q91" s="13" t="s">
        <v>283</v>
      </c>
      <c r="R91" s="13" t="s">
        <v>284</v>
      </c>
      <c r="S91" s="19">
        <f t="shared" si="21"/>
        <v>49106.803846153845</v>
      </c>
      <c r="T91" s="19">
        <f t="shared" si="22"/>
        <v>49106.803846153845</v>
      </c>
      <c r="U91" s="20">
        <v>44540</v>
      </c>
      <c r="V91" s="20">
        <v>44574</v>
      </c>
      <c r="W91" s="20">
        <f t="shared" ref="W91:W96" si="35">V91</f>
        <v>44574</v>
      </c>
      <c r="X91" s="13" t="str">
        <f t="shared" si="23"/>
        <v>A tiempo</v>
      </c>
      <c r="Y91" s="20">
        <v>44612</v>
      </c>
      <c r="Z91" s="20">
        <f t="shared" ref="Z91:Z96" si="36">Y91</f>
        <v>44612</v>
      </c>
      <c r="AA91" s="13" t="str">
        <f t="shared" si="24"/>
        <v>A tiempo</v>
      </c>
      <c r="AB91" s="21">
        <f t="shared" si="25"/>
        <v>38</v>
      </c>
      <c r="AC91" s="21">
        <v>20</v>
      </c>
      <c r="AD91" s="13" t="str">
        <f t="shared" si="26"/>
        <v>No cumple</v>
      </c>
      <c r="AE91" s="20">
        <v>44617</v>
      </c>
      <c r="AF91" s="20">
        <f t="shared" ref="AF91:AF96" si="37">AE91</f>
        <v>44617</v>
      </c>
      <c r="AG91" s="21">
        <f t="shared" si="27"/>
        <v>5</v>
      </c>
      <c r="AH91" s="20">
        <v>45291</v>
      </c>
      <c r="AI91" s="20">
        <f t="shared" si="28"/>
        <v>45291</v>
      </c>
      <c r="AJ91" s="21">
        <f t="shared" si="29"/>
        <v>0</v>
      </c>
      <c r="AK91" s="22" t="s">
        <v>491</v>
      </c>
      <c r="AL91" s="205"/>
      <c r="AM91" s="205"/>
      <c r="AN91" s="281"/>
      <c r="AO91" s="223"/>
      <c r="AP91" s="23">
        <v>0</v>
      </c>
      <c r="AQ91" s="24">
        <f t="shared" si="34"/>
        <v>0</v>
      </c>
      <c r="AR91" s="25">
        <v>93422700</v>
      </c>
      <c r="AS91" s="24">
        <f t="shared" si="30"/>
        <v>0.48780487804878048</v>
      </c>
      <c r="AT91" s="25">
        <v>98093835</v>
      </c>
      <c r="AU91" s="24">
        <f t="shared" si="31"/>
        <v>0.51219512195121952</v>
      </c>
      <c r="AV91" s="25">
        <f t="shared" si="32"/>
        <v>191516535</v>
      </c>
      <c r="AW91" s="26">
        <v>142979.22222222222</v>
      </c>
      <c r="AX91" s="24">
        <f t="shared" si="33"/>
        <v>0.34345412629137617</v>
      </c>
      <c r="AY91" s="27" t="s">
        <v>287</v>
      </c>
      <c r="AZ91" s="27"/>
      <c r="BA91" s="27" t="s">
        <v>304</v>
      </c>
      <c r="BB91" s="28" t="s">
        <v>55</v>
      </c>
    </row>
    <row r="92" spans="1:54" s="12" customFormat="1" ht="60" customHeight="1" x14ac:dyDescent="0.2">
      <c r="A92" s="13" t="s">
        <v>271</v>
      </c>
      <c r="B92" s="13" t="s">
        <v>272</v>
      </c>
      <c r="C92" s="13" t="s">
        <v>273</v>
      </c>
      <c r="D92" s="13" t="s">
        <v>274</v>
      </c>
      <c r="E92" s="41">
        <v>91</v>
      </c>
      <c r="F92" s="15">
        <v>4</v>
      </c>
      <c r="G92" s="16" t="s">
        <v>596</v>
      </c>
      <c r="H92" s="15" t="s">
        <v>614</v>
      </c>
      <c r="I92" s="16" t="s">
        <v>615</v>
      </c>
      <c r="J92" s="15" t="s">
        <v>616</v>
      </c>
      <c r="K92" s="16" t="s">
        <v>617</v>
      </c>
      <c r="L92" s="16" t="s">
        <v>278</v>
      </c>
      <c r="M92" s="30" t="s">
        <v>316</v>
      </c>
      <c r="N92" s="13" t="s">
        <v>618</v>
      </c>
      <c r="O92" s="18" t="s">
        <v>619</v>
      </c>
      <c r="P92" s="15" t="s">
        <v>282</v>
      </c>
      <c r="Q92" s="13" t="s">
        <v>283</v>
      </c>
      <c r="R92" s="13" t="s">
        <v>284</v>
      </c>
      <c r="S92" s="19">
        <f t="shared" si="21"/>
        <v>230769.23076923078</v>
      </c>
      <c r="T92" s="19">
        <f t="shared" si="22"/>
        <v>230769.23076923078</v>
      </c>
      <c r="U92" s="20">
        <v>44937</v>
      </c>
      <c r="V92" s="20">
        <v>45025</v>
      </c>
      <c r="W92" s="20">
        <f t="shared" si="35"/>
        <v>45025</v>
      </c>
      <c r="X92" s="13" t="str">
        <f t="shared" si="23"/>
        <v>A tiempo</v>
      </c>
      <c r="Y92" s="20">
        <v>45087</v>
      </c>
      <c r="Z92" s="20">
        <f t="shared" si="36"/>
        <v>45087</v>
      </c>
      <c r="AA92" s="13" t="str">
        <f t="shared" si="24"/>
        <v>A tiempo</v>
      </c>
      <c r="AB92" s="21">
        <f t="shared" si="25"/>
        <v>62</v>
      </c>
      <c r="AC92" s="21">
        <v>60</v>
      </c>
      <c r="AD92" s="13" t="str">
        <f t="shared" si="26"/>
        <v>No cumple</v>
      </c>
      <c r="AE92" s="20">
        <v>45107</v>
      </c>
      <c r="AF92" s="20">
        <f t="shared" si="37"/>
        <v>45107</v>
      </c>
      <c r="AG92" s="21">
        <f t="shared" si="27"/>
        <v>20</v>
      </c>
      <c r="AH92" s="20">
        <v>45291</v>
      </c>
      <c r="AI92" s="20">
        <f t="shared" si="28"/>
        <v>45291</v>
      </c>
      <c r="AJ92" s="21">
        <f t="shared" si="29"/>
        <v>0</v>
      </c>
      <c r="AK92" s="22" t="s">
        <v>397</v>
      </c>
      <c r="AL92" s="205" t="s">
        <v>587</v>
      </c>
      <c r="AM92" s="205" t="s">
        <v>620</v>
      </c>
      <c r="AN92" s="281"/>
      <c r="AO92" s="223"/>
      <c r="AP92" s="23">
        <v>0</v>
      </c>
      <c r="AQ92" s="24">
        <f t="shared" si="34"/>
        <v>0</v>
      </c>
      <c r="AR92" s="25">
        <v>0</v>
      </c>
      <c r="AS92" s="24">
        <f t="shared" si="30"/>
        <v>0</v>
      </c>
      <c r="AT92" s="25">
        <v>900000000</v>
      </c>
      <c r="AU92" s="24">
        <f t="shared" si="31"/>
        <v>1</v>
      </c>
      <c r="AV92" s="25">
        <f t="shared" si="32"/>
        <v>900000000</v>
      </c>
      <c r="AW92" s="26">
        <v>250000</v>
      </c>
      <c r="AX92" s="24">
        <f t="shared" si="33"/>
        <v>0.92307692307692313</v>
      </c>
      <c r="AY92" s="27" t="s">
        <v>287</v>
      </c>
      <c r="AZ92" s="27"/>
      <c r="BA92" s="27" t="s">
        <v>320</v>
      </c>
      <c r="BB92" s="41" t="s">
        <v>199</v>
      </c>
    </row>
    <row r="93" spans="1:54" s="12" customFormat="1" ht="60" customHeight="1" x14ac:dyDescent="0.2">
      <c r="A93" s="13" t="s">
        <v>271</v>
      </c>
      <c r="B93" s="13" t="s">
        <v>272</v>
      </c>
      <c r="C93" s="13" t="s">
        <v>273</v>
      </c>
      <c r="D93" s="13" t="s">
        <v>274</v>
      </c>
      <c r="E93" s="41">
        <v>92</v>
      </c>
      <c r="F93" s="15">
        <v>4</v>
      </c>
      <c r="G93" s="16" t="s">
        <v>596</v>
      </c>
      <c r="H93" s="15" t="s">
        <v>614</v>
      </c>
      <c r="I93" s="16" t="s">
        <v>615</v>
      </c>
      <c r="J93" s="15" t="s">
        <v>616</v>
      </c>
      <c r="K93" s="16" t="s">
        <v>617</v>
      </c>
      <c r="L93" s="16" t="s">
        <v>278</v>
      </c>
      <c r="M93" s="30" t="s">
        <v>488</v>
      </c>
      <c r="N93" s="13" t="s">
        <v>621</v>
      </c>
      <c r="O93" s="18" t="s">
        <v>622</v>
      </c>
      <c r="P93" s="15" t="s">
        <v>282</v>
      </c>
      <c r="Q93" s="13" t="s">
        <v>283</v>
      </c>
      <c r="R93" s="13" t="s">
        <v>284</v>
      </c>
      <c r="S93" s="19">
        <f t="shared" si="21"/>
        <v>184615.38461538462</v>
      </c>
      <c r="T93" s="19">
        <f t="shared" si="22"/>
        <v>184615.38461538462</v>
      </c>
      <c r="U93" s="20">
        <v>44639</v>
      </c>
      <c r="V93" s="20">
        <v>44694</v>
      </c>
      <c r="W93" s="20">
        <f t="shared" si="35"/>
        <v>44694</v>
      </c>
      <c r="X93" s="13" t="str">
        <f t="shared" si="23"/>
        <v>A tiempo</v>
      </c>
      <c r="Y93" s="20">
        <v>44732</v>
      </c>
      <c r="Z93" s="20">
        <f t="shared" si="36"/>
        <v>44732</v>
      </c>
      <c r="AA93" s="13" t="str">
        <f t="shared" si="24"/>
        <v>A tiempo</v>
      </c>
      <c r="AB93" s="21">
        <f t="shared" si="25"/>
        <v>38</v>
      </c>
      <c r="AC93" s="21">
        <v>20</v>
      </c>
      <c r="AD93" s="13" t="str">
        <f t="shared" si="26"/>
        <v>No cumple</v>
      </c>
      <c r="AE93" s="20">
        <v>44742</v>
      </c>
      <c r="AF93" s="20">
        <f t="shared" si="37"/>
        <v>44742</v>
      </c>
      <c r="AG93" s="21">
        <f t="shared" si="27"/>
        <v>10</v>
      </c>
      <c r="AH93" s="20">
        <v>44925</v>
      </c>
      <c r="AI93" s="20">
        <f t="shared" si="28"/>
        <v>44925</v>
      </c>
      <c r="AJ93" s="21">
        <f t="shared" si="29"/>
        <v>0</v>
      </c>
      <c r="AK93" s="22" t="s">
        <v>303</v>
      </c>
      <c r="AL93" s="205" t="s">
        <v>623</v>
      </c>
      <c r="AM93" s="205" t="s">
        <v>624</v>
      </c>
      <c r="AN93" s="281"/>
      <c r="AO93" s="223"/>
      <c r="AP93" s="23">
        <v>0</v>
      </c>
      <c r="AQ93" s="24">
        <f t="shared" si="34"/>
        <v>0</v>
      </c>
      <c r="AR93" s="25">
        <v>720000000</v>
      </c>
      <c r="AS93" s="24">
        <f t="shared" si="30"/>
        <v>1</v>
      </c>
      <c r="AT93" s="25">
        <v>0</v>
      </c>
      <c r="AU93" s="24">
        <f t="shared" si="31"/>
        <v>0</v>
      </c>
      <c r="AV93" s="25">
        <f t="shared" si="32"/>
        <v>720000000</v>
      </c>
      <c r="AW93" s="26">
        <v>200000</v>
      </c>
      <c r="AX93" s="24">
        <f t="shared" si="33"/>
        <v>0.92307692307692313</v>
      </c>
      <c r="AY93" s="27" t="s">
        <v>287</v>
      </c>
      <c r="AZ93" s="27"/>
      <c r="BA93" s="27" t="s">
        <v>320</v>
      </c>
      <c r="BB93" s="41" t="s">
        <v>199</v>
      </c>
    </row>
    <row r="94" spans="1:54" s="12" customFormat="1" ht="60" customHeight="1" x14ac:dyDescent="0.2">
      <c r="A94" s="13" t="s">
        <v>271</v>
      </c>
      <c r="B94" s="13" t="s">
        <v>272</v>
      </c>
      <c r="C94" s="13" t="s">
        <v>273</v>
      </c>
      <c r="D94" s="13" t="s">
        <v>274</v>
      </c>
      <c r="E94" s="41">
        <v>93</v>
      </c>
      <c r="F94" s="15">
        <v>4</v>
      </c>
      <c r="G94" s="16" t="s">
        <v>596</v>
      </c>
      <c r="H94" s="15" t="s">
        <v>614</v>
      </c>
      <c r="I94" s="16" t="s">
        <v>615</v>
      </c>
      <c r="J94" s="15" t="s">
        <v>616</v>
      </c>
      <c r="K94" s="16" t="s">
        <v>617</v>
      </c>
      <c r="L94" s="16" t="s">
        <v>278</v>
      </c>
      <c r="M94" s="30" t="s">
        <v>316</v>
      </c>
      <c r="N94" s="13" t="s">
        <v>625</v>
      </c>
      <c r="O94" s="18" t="s">
        <v>626</v>
      </c>
      <c r="P94" s="15" t="s">
        <v>282</v>
      </c>
      <c r="Q94" s="13" t="s">
        <v>283</v>
      </c>
      <c r="R94" s="13" t="s">
        <v>284</v>
      </c>
      <c r="S94" s="19">
        <f t="shared" si="21"/>
        <v>184615.38461538462</v>
      </c>
      <c r="T94" s="19">
        <f t="shared" si="22"/>
        <v>184615.38461538462</v>
      </c>
      <c r="U94" s="20">
        <v>44572</v>
      </c>
      <c r="V94" s="20">
        <v>44660</v>
      </c>
      <c r="W94" s="20">
        <f t="shared" si="35"/>
        <v>44660</v>
      </c>
      <c r="X94" s="13" t="str">
        <f t="shared" si="23"/>
        <v>A tiempo</v>
      </c>
      <c r="Y94" s="20">
        <v>44722</v>
      </c>
      <c r="Z94" s="20">
        <f t="shared" si="36"/>
        <v>44722</v>
      </c>
      <c r="AA94" s="13" t="str">
        <f t="shared" si="24"/>
        <v>A tiempo</v>
      </c>
      <c r="AB94" s="21">
        <f t="shared" si="25"/>
        <v>62</v>
      </c>
      <c r="AC94" s="21">
        <v>60</v>
      </c>
      <c r="AD94" s="13" t="str">
        <f t="shared" si="26"/>
        <v>No cumple</v>
      </c>
      <c r="AE94" s="20">
        <v>44742</v>
      </c>
      <c r="AF94" s="20">
        <f t="shared" si="37"/>
        <v>44742</v>
      </c>
      <c r="AG94" s="21">
        <f t="shared" si="27"/>
        <v>20</v>
      </c>
      <c r="AH94" s="20">
        <v>44926</v>
      </c>
      <c r="AI94" s="20">
        <f t="shared" si="28"/>
        <v>44926</v>
      </c>
      <c r="AJ94" s="21">
        <f t="shared" si="29"/>
        <v>0</v>
      </c>
      <c r="AK94" s="22" t="s">
        <v>303</v>
      </c>
      <c r="AL94" s="205" t="s">
        <v>627</v>
      </c>
      <c r="AM94" s="205"/>
      <c r="AN94" s="281"/>
      <c r="AO94" s="223"/>
      <c r="AP94" s="23">
        <v>0</v>
      </c>
      <c r="AQ94" s="24">
        <f t="shared" si="34"/>
        <v>0</v>
      </c>
      <c r="AR94" s="25">
        <v>720000000</v>
      </c>
      <c r="AS94" s="24">
        <f t="shared" si="30"/>
        <v>1</v>
      </c>
      <c r="AT94" s="25">
        <v>0</v>
      </c>
      <c r="AU94" s="24">
        <f t="shared" si="31"/>
        <v>0</v>
      </c>
      <c r="AV94" s="25">
        <f t="shared" si="32"/>
        <v>720000000</v>
      </c>
      <c r="AW94" s="26">
        <v>200000</v>
      </c>
      <c r="AX94" s="24">
        <f t="shared" si="33"/>
        <v>0.92307692307692313</v>
      </c>
      <c r="AY94" s="27" t="s">
        <v>287</v>
      </c>
      <c r="AZ94" s="27"/>
      <c r="BA94" s="27" t="s">
        <v>320</v>
      </c>
      <c r="BB94" s="41" t="s">
        <v>199</v>
      </c>
    </row>
    <row r="95" spans="1:54" s="12" customFormat="1" ht="60" customHeight="1" x14ac:dyDescent="0.2">
      <c r="A95" s="13" t="s">
        <v>271</v>
      </c>
      <c r="B95" s="13" t="s">
        <v>272</v>
      </c>
      <c r="C95" s="13" t="s">
        <v>273</v>
      </c>
      <c r="D95" s="13" t="s">
        <v>274</v>
      </c>
      <c r="E95" s="41">
        <v>94</v>
      </c>
      <c r="F95" s="15">
        <v>4</v>
      </c>
      <c r="G95" s="16" t="s">
        <v>596</v>
      </c>
      <c r="H95" s="15" t="s">
        <v>614</v>
      </c>
      <c r="I95" s="16" t="s">
        <v>615</v>
      </c>
      <c r="J95" s="15" t="s">
        <v>616</v>
      </c>
      <c r="K95" s="16" t="s">
        <v>617</v>
      </c>
      <c r="L95" s="16" t="s">
        <v>278</v>
      </c>
      <c r="M95" s="30" t="s">
        <v>316</v>
      </c>
      <c r="N95" s="13" t="s">
        <v>628</v>
      </c>
      <c r="O95" s="18" t="s">
        <v>629</v>
      </c>
      <c r="P95" s="15" t="s">
        <v>282</v>
      </c>
      <c r="Q95" s="13" t="s">
        <v>283</v>
      </c>
      <c r="R95" s="13" t="s">
        <v>284</v>
      </c>
      <c r="S95" s="19">
        <f t="shared" si="21"/>
        <v>61538.461538461539</v>
      </c>
      <c r="T95" s="19">
        <f t="shared" si="22"/>
        <v>61538.461538461539</v>
      </c>
      <c r="U95" s="20">
        <v>44937</v>
      </c>
      <c r="V95" s="20">
        <v>45025</v>
      </c>
      <c r="W95" s="20">
        <f t="shared" si="35"/>
        <v>45025</v>
      </c>
      <c r="X95" s="13" t="str">
        <f t="shared" si="23"/>
        <v>A tiempo</v>
      </c>
      <c r="Y95" s="20">
        <v>45087</v>
      </c>
      <c r="Z95" s="20">
        <f t="shared" si="36"/>
        <v>45087</v>
      </c>
      <c r="AA95" s="13" t="str">
        <f t="shared" si="24"/>
        <v>A tiempo</v>
      </c>
      <c r="AB95" s="21">
        <f t="shared" si="25"/>
        <v>62</v>
      </c>
      <c r="AC95" s="21">
        <v>60</v>
      </c>
      <c r="AD95" s="13" t="str">
        <f t="shared" si="26"/>
        <v>No cumple</v>
      </c>
      <c r="AE95" s="20">
        <v>45107</v>
      </c>
      <c r="AF95" s="20">
        <f t="shared" si="37"/>
        <v>45107</v>
      </c>
      <c r="AG95" s="21">
        <f t="shared" si="27"/>
        <v>20</v>
      </c>
      <c r="AH95" s="20">
        <v>45290</v>
      </c>
      <c r="AI95" s="20">
        <f t="shared" si="28"/>
        <v>45290</v>
      </c>
      <c r="AJ95" s="21">
        <f t="shared" si="29"/>
        <v>0</v>
      </c>
      <c r="AK95" s="22" t="s">
        <v>397</v>
      </c>
      <c r="AL95" s="205"/>
      <c r="AM95" s="205" t="s">
        <v>630</v>
      </c>
      <c r="AN95" s="281"/>
      <c r="AO95" s="223"/>
      <c r="AP95" s="23">
        <v>0</v>
      </c>
      <c r="AQ95" s="24">
        <f t="shared" si="34"/>
        <v>0</v>
      </c>
      <c r="AR95" s="25">
        <v>0</v>
      </c>
      <c r="AS95" s="24">
        <f t="shared" si="30"/>
        <v>0</v>
      </c>
      <c r="AT95" s="25">
        <v>240000000</v>
      </c>
      <c r="AU95" s="24">
        <f t="shared" si="31"/>
        <v>1</v>
      </c>
      <c r="AV95" s="25">
        <f t="shared" si="32"/>
        <v>240000000</v>
      </c>
      <c r="AW95" s="26">
        <v>66666.666666666672</v>
      </c>
      <c r="AX95" s="24">
        <f t="shared" si="33"/>
        <v>0.92307692307692302</v>
      </c>
      <c r="AY95" s="27" t="s">
        <v>287</v>
      </c>
      <c r="AZ95" s="27"/>
      <c r="BA95" s="27" t="s">
        <v>320</v>
      </c>
      <c r="BB95" s="41" t="s">
        <v>199</v>
      </c>
    </row>
    <row r="96" spans="1:54" s="12" customFormat="1" ht="60" customHeight="1" x14ac:dyDescent="0.2">
      <c r="A96" s="13" t="s">
        <v>271</v>
      </c>
      <c r="B96" s="13" t="s">
        <v>272</v>
      </c>
      <c r="C96" s="13" t="s">
        <v>273</v>
      </c>
      <c r="D96" s="13" t="s">
        <v>274</v>
      </c>
      <c r="E96" s="41">
        <v>95</v>
      </c>
      <c r="F96" s="15">
        <v>4</v>
      </c>
      <c r="G96" s="16" t="s">
        <v>596</v>
      </c>
      <c r="H96" s="15" t="s">
        <v>220</v>
      </c>
      <c r="I96" s="16" t="s">
        <v>631</v>
      </c>
      <c r="J96" s="15" t="s">
        <v>632</v>
      </c>
      <c r="K96" s="16" t="s">
        <v>633</v>
      </c>
      <c r="L96" s="16" t="s">
        <v>278</v>
      </c>
      <c r="M96" s="13" t="s">
        <v>316</v>
      </c>
      <c r="N96" s="33" t="s">
        <v>634</v>
      </c>
      <c r="O96" s="18" t="s">
        <v>635</v>
      </c>
      <c r="P96" s="15" t="s">
        <v>282</v>
      </c>
      <c r="Q96" s="13" t="s">
        <v>283</v>
      </c>
      <c r="R96" s="13" t="s">
        <v>284</v>
      </c>
      <c r="S96" s="19">
        <f t="shared" si="21"/>
        <v>30769.23076923077</v>
      </c>
      <c r="T96" s="19">
        <f t="shared" si="22"/>
        <v>30769.23076923077</v>
      </c>
      <c r="U96" s="20">
        <v>44633</v>
      </c>
      <c r="V96" s="20">
        <v>44721</v>
      </c>
      <c r="W96" s="20">
        <f t="shared" si="35"/>
        <v>44721</v>
      </c>
      <c r="X96" s="13" t="str">
        <f t="shared" si="23"/>
        <v>A tiempo</v>
      </c>
      <c r="Y96" s="20">
        <v>44783</v>
      </c>
      <c r="Z96" s="20">
        <f t="shared" si="36"/>
        <v>44783</v>
      </c>
      <c r="AA96" s="13" t="str">
        <f t="shared" si="24"/>
        <v>A tiempo</v>
      </c>
      <c r="AB96" s="21">
        <f t="shared" si="25"/>
        <v>62</v>
      </c>
      <c r="AC96" s="21">
        <v>145</v>
      </c>
      <c r="AD96" s="13" t="str">
        <f t="shared" si="26"/>
        <v>Cumple</v>
      </c>
      <c r="AE96" s="20">
        <v>44803</v>
      </c>
      <c r="AF96" s="20">
        <f t="shared" si="37"/>
        <v>44803</v>
      </c>
      <c r="AG96" s="21">
        <f t="shared" si="27"/>
        <v>20</v>
      </c>
      <c r="AH96" s="20">
        <v>44926</v>
      </c>
      <c r="AI96" s="20">
        <f t="shared" si="28"/>
        <v>44926</v>
      </c>
      <c r="AJ96" s="21">
        <f t="shared" si="29"/>
        <v>0</v>
      </c>
      <c r="AK96" s="22" t="s">
        <v>303</v>
      </c>
      <c r="AL96" s="205" t="s">
        <v>636</v>
      </c>
      <c r="AM96" s="205"/>
      <c r="AN96" s="281"/>
      <c r="AO96" s="223"/>
      <c r="AP96" s="23">
        <v>0</v>
      </c>
      <c r="AQ96" s="24">
        <f t="shared" si="34"/>
        <v>0</v>
      </c>
      <c r="AR96" s="25">
        <v>120000000</v>
      </c>
      <c r="AS96" s="24">
        <f t="shared" si="30"/>
        <v>1</v>
      </c>
      <c r="AT96" s="25">
        <v>0</v>
      </c>
      <c r="AU96" s="24">
        <f t="shared" si="31"/>
        <v>0</v>
      </c>
      <c r="AV96" s="25">
        <f t="shared" si="32"/>
        <v>120000000</v>
      </c>
      <c r="AW96" s="26">
        <v>33333.333333333416</v>
      </c>
      <c r="AX96" s="24">
        <f t="shared" si="33"/>
        <v>0.9230769230769208</v>
      </c>
      <c r="AY96" s="27" t="s">
        <v>287</v>
      </c>
      <c r="AZ96" s="27"/>
      <c r="BA96" s="27" t="s">
        <v>320</v>
      </c>
      <c r="BB96" s="41" t="s">
        <v>199</v>
      </c>
    </row>
    <row r="97" spans="1:54" s="12" customFormat="1" ht="60" customHeight="1" x14ac:dyDescent="0.2">
      <c r="A97" s="13" t="s">
        <v>271</v>
      </c>
      <c r="B97" s="13" t="s">
        <v>272</v>
      </c>
      <c r="C97" s="13" t="s">
        <v>273</v>
      </c>
      <c r="D97" s="13" t="s">
        <v>274</v>
      </c>
      <c r="E97" s="46">
        <v>96</v>
      </c>
      <c r="F97" s="15">
        <v>4</v>
      </c>
      <c r="G97" s="16" t="s">
        <v>596</v>
      </c>
      <c r="H97" s="15" t="s">
        <v>219</v>
      </c>
      <c r="I97" s="16" t="s">
        <v>597</v>
      </c>
      <c r="J97" s="15" t="s">
        <v>598</v>
      </c>
      <c r="K97" s="16" t="s">
        <v>599</v>
      </c>
      <c r="L97" s="16" t="s">
        <v>278</v>
      </c>
      <c r="M97" s="13" t="s">
        <v>300</v>
      </c>
      <c r="N97" s="13" t="s">
        <v>637</v>
      </c>
      <c r="O97" s="18" t="s">
        <v>601</v>
      </c>
      <c r="P97" s="15" t="s">
        <v>454</v>
      </c>
      <c r="Q97" s="13" t="s">
        <v>283</v>
      </c>
      <c r="R97" s="13" t="s">
        <v>284</v>
      </c>
      <c r="S97" s="19">
        <f t="shared" si="21"/>
        <v>210001.21153846153</v>
      </c>
      <c r="T97" s="19">
        <f t="shared" si="22"/>
        <v>210001.21153846153</v>
      </c>
      <c r="U97" s="20">
        <v>44502</v>
      </c>
      <c r="V97" s="20">
        <v>44574</v>
      </c>
      <c r="W97" s="20">
        <v>44574</v>
      </c>
      <c r="X97" s="13" t="str">
        <f t="shared" si="23"/>
        <v>A tiempo</v>
      </c>
      <c r="Y97" s="20">
        <v>44578</v>
      </c>
      <c r="Z97" s="20">
        <v>44564</v>
      </c>
      <c r="AA97" s="13" t="str">
        <f t="shared" si="24"/>
        <v>A tiempo</v>
      </c>
      <c r="AB97" s="21">
        <f t="shared" si="25"/>
        <v>-10</v>
      </c>
      <c r="AC97" s="21">
        <v>20</v>
      </c>
      <c r="AD97" s="13" t="str">
        <f t="shared" si="26"/>
        <v>Cumple</v>
      </c>
      <c r="AE97" s="20">
        <v>44579</v>
      </c>
      <c r="AF97" s="20">
        <v>44579</v>
      </c>
      <c r="AG97" s="21">
        <f t="shared" si="27"/>
        <v>1</v>
      </c>
      <c r="AH97" s="20">
        <v>44926</v>
      </c>
      <c r="AI97" s="20">
        <f t="shared" si="28"/>
        <v>44926</v>
      </c>
      <c r="AJ97" s="21">
        <f t="shared" si="29"/>
        <v>0</v>
      </c>
      <c r="AK97" s="22" t="s">
        <v>491</v>
      </c>
      <c r="AL97" s="205"/>
      <c r="AM97" s="205"/>
      <c r="AN97" s="281"/>
      <c r="AO97" s="223"/>
      <c r="AP97" s="23">
        <v>0</v>
      </c>
      <c r="AQ97" s="24">
        <f t="shared" si="34"/>
        <v>0</v>
      </c>
      <c r="AR97" s="25">
        <v>399514500</v>
      </c>
      <c r="AS97" s="24">
        <f t="shared" si="30"/>
        <v>0.48780487804878048</v>
      </c>
      <c r="AT97" s="25">
        <v>419490225</v>
      </c>
      <c r="AU97" s="24">
        <f t="shared" si="31"/>
        <v>0.51219512195121952</v>
      </c>
      <c r="AV97" s="25">
        <f t="shared" si="32"/>
        <v>819004725</v>
      </c>
      <c r="AW97" s="26">
        <v>105922</v>
      </c>
      <c r="AX97" s="24">
        <f t="shared" si="33"/>
        <v>1.9826024011863592</v>
      </c>
      <c r="AY97" s="27" t="s">
        <v>287</v>
      </c>
      <c r="AZ97" s="27"/>
      <c r="BA97" s="27" t="s">
        <v>457</v>
      </c>
      <c r="BB97" s="46" t="s">
        <v>458</v>
      </c>
    </row>
    <row r="98" spans="1:54" s="12" customFormat="1" ht="60" customHeight="1" x14ac:dyDescent="0.2">
      <c r="A98" s="13" t="s">
        <v>271</v>
      </c>
      <c r="B98" s="13" t="s">
        <v>272</v>
      </c>
      <c r="C98" s="13" t="s">
        <v>273</v>
      </c>
      <c r="D98" s="13" t="s">
        <v>274</v>
      </c>
      <c r="E98" s="46">
        <v>97</v>
      </c>
      <c r="F98" s="15">
        <v>4</v>
      </c>
      <c r="G98" s="16" t="s">
        <v>596</v>
      </c>
      <c r="H98" s="15" t="s">
        <v>219</v>
      </c>
      <c r="I98" s="16" t="s">
        <v>597</v>
      </c>
      <c r="J98" s="15" t="s">
        <v>598</v>
      </c>
      <c r="K98" s="16" t="s">
        <v>599</v>
      </c>
      <c r="L98" s="16" t="s">
        <v>278</v>
      </c>
      <c r="M98" s="13" t="s">
        <v>488</v>
      </c>
      <c r="N98" s="13" t="s">
        <v>638</v>
      </c>
      <c r="O98" s="18" t="s">
        <v>603</v>
      </c>
      <c r="P98" s="15" t="s">
        <v>454</v>
      </c>
      <c r="Q98" s="13" t="s">
        <v>283</v>
      </c>
      <c r="R98" s="13" t="s">
        <v>284</v>
      </c>
      <c r="S98" s="19">
        <f t="shared" ref="S98:S120" si="38">AV98/TRMBID</f>
        <v>120000.69230769231</v>
      </c>
      <c r="T98" s="19">
        <f t="shared" si="22"/>
        <v>120000.69230769231</v>
      </c>
      <c r="U98" s="20">
        <v>44472</v>
      </c>
      <c r="V98" s="20">
        <v>44574</v>
      </c>
      <c r="W98" s="20">
        <v>44574</v>
      </c>
      <c r="X98" s="13" t="str">
        <f t="shared" si="23"/>
        <v>A tiempo</v>
      </c>
      <c r="Y98" s="20">
        <v>44574</v>
      </c>
      <c r="Z98" s="20">
        <v>44560</v>
      </c>
      <c r="AA98" s="13" t="str">
        <f t="shared" si="24"/>
        <v>A tiempo</v>
      </c>
      <c r="AB98" s="21">
        <f t="shared" si="25"/>
        <v>-14</v>
      </c>
      <c r="AC98" s="21">
        <v>20</v>
      </c>
      <c r="AD98" s="13" t="str">
        <f t="shared" si="26"/>
        <v>Cumple</v>
      </c>
      <c r="AE98" s="20">
        <v>44575</v>
      </c>
      <c r="AF98" s="20">
        <v>44575</v>
      </c>
      <c r="AG98" s="21">
        <f t="shared" si="27"/>
        <v>1</v>
      </c>
      <c r="AH98" s="20">
        <v>44926</v>
      </c>
      <c r="AI98" s="20">
        <f t="shared" si="28"/>
        <v>44926</v>
      </c>
      <c r="AJ98" s="21">
        <f t="shared" si="29"/>
        <v>0</v>
      </c>
      <c r="AK98" s="22" t="s">
        <v>491</v>
      </c>
      <c r="AL98" s="205"/>
      <c r="AM98" s="205"/>
      <c r="AN98" s="281"/>
      <c r="AO98" s="223"/>
      <c r="AP98" s="23">
        <v>0</v>
      </c>
      <c r="AQ98" s="24">
        <f t="shared" si="34"/>
        <v>0</v>
      </c>
      <c r="AR98" s="25">
        <v>228294000</v>
      </c>
      <c r="AS98" s="24">
        <f t="shared" si="30"/>
        <v>0.48780487804878048</v>
      </c>
      <c r="AT98" s="25">
        <v>239708700</v>
      </c>
      <c r="AU98" s="24">
        <f t="shared" si="31"/>
        <v>0.51219512195121952</v>
      </c>
      <c r="AV98" s="25">
        <f t="shared" si="32"/>
        <v>468002700</v>
      </c>
      <c r="AW98" s="26">
        <v>60526.32</v>
      </c>
      <c r="AX98" s="24">
        <f t="shared" si="33"/>
        <v>1.9826199958578732</v>
      </c>
      <c r="AY98" s="27" t="s">
        <v>287</v>
      </c>
      <c r="AZ98" s="27"/>
      <c r="BA98" s="27" t="s">
        <v>457</v>
      </c>
      <c r="BB98" s="46" t="s">
        <v>458</v>
      </c>
    </row>
    <row r="99" spans="1:54" s="12" customFormat="1" ht="60" customHeight="1" x14ac:dyDescent="0.2">
      <c r="A99" s="13" t="s">
        <v>271</v>
      </c>
      <c r="B99" s="13" t="s">
        <v>272</v>
      </c>
      <c r="C99" s="13" t="s">
        <v>273</v>
      </c>
      <c r="D99" s="13" t="s">
        <v>274</v>
      </c>
      <c r="E99" s="46">
        <v>98</v>
      </c>
      <c r="F99" s="15">
        <v>4</v>
      </c>
      <c r="G99" s="16" t="s">
        <v>596</v>
      </c>
      <c r="H99" s="15" t="s">
        <v>219</v>
      </c>
      <c r="I99" s="16" t="s">
        <v>597</v>
      </c>
      <c r="J99" s="15" t="s">
        <v>598</v>
      </c>
      <c r="K99" s="16" t="s">
        <v>599</v>
      </c>
      <c r="L99" s="16" t="s">
        <v>278</v>
      </c>
      <c r="M99" s="13" t="s">
        <v>488</v>
      </c>
      <c r="N99" s="13" t="s">
        <v>639</v>
      </c>
      <c r="O99" s="18" t="s">
        <v>605</v>
      </c>
      <c r="P99" s="15" t="s">
        <v>454</v>
      </c>
      <c r="Q99" s="13" t="s">
        <v>283</v>
      </c>
      <c r="R99" s="13" t="s">
        <v>284</v>
      </c>
      <c r="S99" s="19">
        <f t="shared" si="38"/>
        <v>120000.69230769231</v>
      </c>
      <c r="T99" s="19">
        <f t="shared" si="22"/>
        <v>120000.69230769231</v>
      </c>
      <c r="U99" s="20">
        <v>44472</v>
      </c>
      <c r="V99" s="20">
        <v>44574</v>
      </c>
      <c r="W99" s="20">
        <v>44574</v>
      </c>
      <c r="X99" s="13" t="str">
        <f t="shared" si="23"/>
        <v>A tiempo</v>
      </c>
      <c r="Y99" s="20">
        <v>44574</v>
      </c>
      <c r="Z99" s="20">
        <v>44560</v>
      </c>
      <c r="AA99" s="13" t="str">
        <f t="shared" si="24"/>
        <v>A tiempo</v>
      </c>
      <c r="AB99" s="21">
        <f t="shared" si="25"/>
        <v>-14</v>
      </c>
      <c r="AC99" s="21">
        <v>20</v>
      </c>
      <c r="AD99" s="13" t="str">
        <f t="shared" si="26"/>
        <v>Cumple</v>
      </c>
      <c r="AE99" s="20">
        <v>44575</v>
      </c>
      <c r="AF99" s="20">
        <v>44575</v>
      </c>
      <c r="AG99" s="21">
        <f t="shared" si="27"/>
        <v>1</v>
      </c>
      <c r="AH99" s="20">
        <v>44926</v>
      </c>
      <c r="AI99" s="20">
        <f t="shared" si="28"/>
        <v>44926</v>
      </c>
      <c r="AJ99" s="21">
        <f t="shared" si="29"/>
        <v>0</v>
      </c>
      <c r="AK99" s="22" t="s">
        <v>491</v>
      </c>
      <c r="AL99" s="205"/>
      <c r="AM99" s="205"/>
      <c r="AN99" s="281"/>
      <c r="AO99" s="223"/>
      <c r="AP99" s="23">
        <v>0</v>
      </c>
      <c r="AQ99" s="24">
        <f t="shared" si="34"/>
        <v>0</v>
      </c>
      <c r="AR99" s="25">
        <v>228294000</v>
      </c>
      <c r="AS99" s="24">
        <f t="shared" si="30"/>
        <v>0.48780487804878048</v>
      </c>
      <c r="AT99" s="25">
        <v>239708700</v>
      </c>
      <c r="AU99" s="24">
        <f t="shared" si="31"/>
        <v>0.51219512195121952</v>
      </c>
      <c r="AV99" s="25">
        <f t="shared" si="32"/>
        <v>468002700</v>
      </c>
      <c r="AW99" s="26">
        <v>60526.32</v>
      </c>
      <c r="AX99" s="24">
        <f t="shared" si="33"/>
        <v>1.9826199958578732</v>
      </c>
      <c r="AY99" s="27" t="s">
        <v>287</v>
      </c>
      <c r="AZ99" s="27"/>
      <c r="BA99" s="27" t="s">
        <v>457</v>
      </c>
      <c r="BB99" s="46" t="s">
        <v>458</v>
      </c>
    </row>
    <row r="100" spans="1:54" s="12" customFormat="1" ht="60" customHeight="1" x14ac:dyDescent="0.2">
      <c r="A100" s="13" t="s">
        <v>271</v>
      </c>
      <c r="B100" s="13" t="s">
        <v>272</v>
      </c>
      <c r="C100" s="13" t="s">
        <v>273</v>
      </c>
      <c r="D100" s="13" t="s">
        <v>274</v>
      </c>
      <c r="E100" s="46">
        <v>99</v>
      </c>
      <c r="F100" s="15">
        <v>4</v>
      </c>
      <c r="G100" s="16" t="s">
        <v>596</v>
      </c>
      <c r="H100" s="15" t="s">
        <v>219</v>
      </c>
      <c r="I100" s="16" t="s">
        <v>597</v>
      </c>
      <c r="J100" s="15" t="s">
        <v>598</v>
      </c>
      <c r="K100" s="16" t="s">
        <v>599</v>
      </c>
      <c r="L100" s="16" t="s">
        <v>278</v>
      </c>
      <c r="M100" s="13" t="s">
        <v>300</v>
      </c>
      <c r="N100" s="13" t="s">
        <v>640</v>
      </c>
      <c r="O100" s="18" t="s">
        <v>607</v>
      </c>
      <c r="P100" s="15" t="s">
        <v>454</v>
      </c>
      <c r="Q100" s="13" t="s">
        <v>283</v>
      </c>
      <c r="R100" s="13" t="s">
        <v>284</v>
      </c>
      <c r="S100" s="32">
        <v>54167</v>
      </c>
      <c r="T100" s="19">
        <f t="shared" si="22"/>
        <v>54167</v>
      </c>
      <c r="U100" s="20">
        <v>44568</v>
      </c>
      <c r="V100" s="20">
        <v>44579</v>
      </c>
      <c r="W100" s="20">
        <f>V100</f>
        <v>44579</v>
      </c>
      <c r="X100" s="13" t="str">
        <f t="shared" si="23"/>
        <v>A tiempo</v>
      </c>
      <c r="Y100" s="20">
        <v>44628</v>
      </c>
      <c r="Z100" s="20">
        <f>Y100</f>
        <v>44628</v>
      </c>
      <c r="AA100" s="13" t="str">
        <f t="shared" si="24"/>
        <v>A tiempo</v>
      </c>
      <c r="AB100" s="21">
        <f t="shared" si="25"/>
        <v>49</v>
      </c>
      <c r="AC100" s="21">
        <v>20</v>
      </c>
      <c r="AD100" s="13" t="str">
        <f t="shared" si="26"/>
        <v>No cumple</v>
      </c>
      <c r="AE100" s="20">
        <v>44642</v>
      </c>
      <c r="AF100" s="20">
        <f>AE100</f>
        <v>44642</v>
      </c>
      <c r="AG100" s="21">
        <f t="shared" si="27"/>
        <v>14</v>
      </c>
      <c r="AH100" s="20">
        <v>44926</v>
      </c>
      <c r="AI100" s="20">
        <f t="shared" si="28"/>
        <v>44926</v>
      </c>
      <c r="AJ100" s="21">
        <f t="shared" si="29"/>
        <v>0</v>
      </c>
      <c r="AK100" s="22" t="s">
        <v>491</v>
      </c>
      <c r="AL100" s="205"/>
      <c r="AM100" s="205" t="s">
        <v>641</v>
      </c>
      <c r="AN100" s="281"/>
      <c r="AO100" s="223"/>
      <c r="AP100" s="23">
        <v>0</v>
      </c>
      <c r="AQ100" s="24">
        <f t="shared" si="34"/>
        <v>0</v>
      </c>
      <c r="AR100" s="25">
        <v>228294000</v>
      </c>
      <c r="AS100" s="24">
        <f t="shared" si="30"/>
        <v>0.48780487804878048</v>
      </c>
      <c r="AT100" s="25">
        <v>239708700</v>
      </c>
      <c r="AU100" s="24">
        <f t="shared" si="31"/>
        <v>0.51219512195121952</v>
      </c>
      <c r="AV100" s="25">
        <f t="shared" si="32"/>
        <v>468002700</v>
      </c>
      <c r="AW100" s="26">
        <v>57894.74</v>
      </c>
      <c r="AX100" s="24">
        <f t="shared" si="33"/>
        <v>0.93561176714844907</v>
      </c>
      <c r="AY100" s="27" t="s">
        <v>287</v>
      </c>
      <c r="AZ100" s="27"/>
      <c r="BA100" s="27" t="s">
        <v>304</v>
      </c>
      <c r="BB100" s="28" t="s">
        <v>55</v>
      </c>
    </row>
    <row r="101" spans="1:54" s="12" customFormat="1" ht="60" customHeight="1" x14ac:dyDescent="0.2">
      <c r="A101" s="13" t="s">
        <v>271</v>
      </c>
      <c r="B101" s="13" t="s">
        <v>272</v>
      </c>
      <c r="C101" s="13" t="s">
        <v>273</v>
      </c>
      <c r="D101" s="13" t="s">
        <v>274</v>
      </c>
      <c r="E101" s="46">
        <v>100</v>
      </c>
      <c r="F101" s="15">
        <v>4</v>
      </c>
      <c r="G101" s="16" t="s">
        <v>596</v>
      </c>
      <c r="H101" s="15" t="s">
        <v>219</v>
      </c>
      <c r="I101" s="16" t="s">
        <v>597</v>
      </c>
      <c r="J101" s="15" t="s">
        <v>598</v>
      </c>
      <c r="K101" s="16" t="s">
        <v>599</v>
      </c>
      <c r="L101" s="16" t="s">
        <v>278</v>
      </c>
      <c r="M101" s="13" t="s">
        <v>488</v>
      </c>
      <c r="N101" s="13" t="s">
        <v>642</v>
      </c>
      <c r="O101" s="18" t="s">
        <v>609</v>
      </c>
      <c r="P101" s="15" t="s">
        <v>454</v>
      </c>
      <c r="Q101" s="13" t="s">
        <v>283</v>
      </c>
      <c r="R101" s="13" t="s">
        <v>284</v>
      </c>
      <c r="S101" s="19">
        <f t="shared" si="38"/>
        <v>120000.69230769231</v>
      </c>
      <c r="T101" s="19">
        <f t="shared" si="22"/>
        <v>120000.69230769231</v>
      </c>
      <c r="U101" s="20">
        <v>44472</v>
      </c>
      <c r="V101" s="20">
        <v>44574</v>
      </c>
      <c r="W101" s="20">
        <v>44574</v>
      </c>
      <c r="X101" s="13" t="str">
        <f t="shared" si="23"/>
        <v>A tiempo</v>
      </c>
      <c r="Y101" s="20">
        <v>44574</v>
      </c>
      <c r="Z101" s="20">
        <v>44560</v>
      </c>
      <c r="AA101" s="13" t="str">
        <f t="shared" si="24"/>
        <v>A tiempo</v>
      </c>
      <c r="AB101" s="21">
        <f t="shared" si="25"/>
        <v>-14</v>
      </c>
      <c r="AC101" s="21">
        <v>20</v>
      </c>
      <c r="AD101" s="13" t="str">
        <f t="shared" si="26"/>
        <v>Cumple</v>
      </c>
      <c r="AE101" s="20">
        <v>44575</v>
      </c>
      <c r="AF101" s="20">
        <v>44575</v>
      </c>
      <c r="AG101" s="21">
        <f t="shared" si="27"/>
        <v>1</v>
      </c>
      <c r="AH101" s="20">
        <v>44926</v>
      </c>
      <c r="AI101" s="20">
        <f t="shared" si="28"/>
        <v>44926</v>
      </c>
      <c r="AJ101" s="21">
        <f t="shared" si="29"/>
        <v>0</v>
      </c>
      <c r="AK101" s="22" t="s">
        <v>491</v>
      </c>
      <c r="AL101" s="205"/>
      <c r="AM101" s="205"/>
      <c r="AN101" s="281"/>
      <c r="AO101" s="223"/>
      <c r="AP101" s="23">
        <v>0</v>
      </c>
      <c r="AQ101" s="24">
        <f t="shared" si="34"/>
        <v>0</v>
      </c>
      <c r="AR101" s="25">
        <v>228294000</v>
      </c>
      <c r="AS101" s="24">
        <f t="shared" si="30"/>
        <v>0.48780487804878048</v>
      </c>
      <c r="AT101" s="25">
        <v>239708700</v>
      </c>
      <c r="AU101" s="24">
        <f t="shared" si="31"/>
        <v>0.51219512195121952</v>
      </c>
      <c r="AV101" s="25">
        <f t="shared" si="32"/>
        <v>468002700</v>
      </c>
      <c r="AW101" s="26">
        <v>60526.32</v>
      </c>
      <c r="AX101" s="24">
        <f t="shared" si="33"/>
        <v>1.9826199958578732</v>
      </c>
      <c r="AY101" s="27" t="s">
        <v>287</v>
      </c>
      <c r="AZ101" s="27"/>
      <c r="BA101" s="27" t="s">
        <v>457</v>
      </c>
      <c r="BB101" s="46" t="s">
        <v>458</v>
      </c>
    </row>
    <row r="102" spans="1:54" s="12" customFormat="1" ht="60" customHeight="1" x14ac:dyDescent="0.2">
      <c r="A102" s="13" t="s">
        <v>271</v>
      </c>
      <c r="B102" s="13" t="s">
        <v>272</v>
      </c>
      <c r="C102" s="13" t="s">
        <v>273</v>
      </c>
      <c r="D102" s="13" t="s">
        <v>274</v>
      </c>
      <c r="E102" s="46">
        <v>101</v>
      </c>
      <c r="F102" s="15">
        <v>4</v>
      </c>
      <c r="G102" s="16" t="s">
        <v>596</v>
      </c>
      <c r="H102" s="15" t="s">
        <v>219</v>
      </c>
      <c r="I102" s="16" t="s">
        <v>597</v>
      </c>
      <c r="J102" s="15" t="s">
        <v>598</v>
      </c>
      <c r="K102" s="16" t="s">
        <v>599</v>
      </c>
      <c r="L102" s="16" t="s">
        <v>278</v>
      </c>
      <c r="M102" s="13" t="s">
        <v>488</v>
      </c>
      <c r="N102" s="13" t="s">
        <v>643</v>
      </c>
      <c r="O102" s="18" t="s">
        <v>611</v>
      </c>
      <c r="P102" s="15" t="s">
        <v>454</v>
      </c>
      <c r="Q102" s="13" t="s">
        <v>283</v>
      </c>
      <c r="R102" s="13" t="s">
        <v>284</v>
      </c>
      <c r="S102" s="19">
        <f t="shared" si="38"/>
        <v>120000.69230769231</v>
      </c>
      <c r="T102" s="19">
        <f t="shared" si="22"/>
        <v>120000.69230769231</v>
      </c>
      <c r="U102" s="20">
        <v>44472</v>
      </c>
      <c r="V102" s="20">
        <v>44574</v>
      </c>
      <c r="W102" s="20">
        <v>44574</v>
      </c>
      <c r="X102" s="13" t="str">
        <f t="shared" si="23"/>
        <v>A tiempo</v>
      </c>
      <c r="Y102" s="20">
        <v>44574</v>
      </c>
      <c r="Z102" s="20">
        <v>44560</v>
      </c>
      <c r="AA102" s="13" t="str">
        <f t="shared" si="24"/>
        <v>A tiempo</v>
      </c>
      <c r="AB102" s="21">
        <f t="shared" si="25"/>
        <v>-14</v>
      </c>
      <c r="AC102" s="21">
        <v>20</v>
      </c>
      <c r="AD102" s="13" t="str">
        <f t="shared" si="26"/>
        <v>Cumple</v>
      </c>
      <c r="AE102" s="20">
        <v>44575</v>
      </c>
      <c r="AF102" s="20">
        <v>44575</v>
      </c>
      <c r="AG102" s="21">
        <f t="shared" si="27"/>
        <v>1</v>
      </c>
      <c r="AH102" s="20">
        <v>44926</v>
      </c>
      <c r="AI102" s="20">
        <f t="shared" si="28"/>
        <v>44926</v>
      </c>
      <c r="AJ102" s="21">
        <f t="shared" si="29"/>
        <v>0</v>
      </c>
      <c r="AK102" s="22" t="s">
        <v>491</v>
      </c>
      <c r="AL102" s="205"/>
      <c r="AM102" s="205"/>
      <c r="AN102" s="281"/>
      <c r="AO102" s="223"/>
      <c r="AP102" s="23">
        <v>0</v>
      </c>
      <c r="AQ102" s="24">
        <f t="shared" si="34"/>
        <v>0</v>
      </c>
      <c r="AR102" s="25">
        <v>228294000</v>
      </c>
      <c r="AS102" s="24">
        <f t="shared" si="30"/>
        <v>0.48780487804878048</v>
      </c>
      <c r="AT102" s="25">
        <v>239708700</v>
      </c>
      <c r="AU102" s="24">
        <f t="shared" si="31"/>
        <v>0.51219512195121952</v>
      </c>
      <c r="AV102" s="25">
        <f t="shared" si="32"/>
        <v>468002700</v>
      </c>
      <c r="AW102" s="26">
        <v>60526.32</v>
      </c>
      <c r="AX102" s="24">
        <f t="shared" si="33"/>
        <v>1.9826199958578732</v>
      </c>
      <c r="AY102" s="27" t="s">
        <v>287</v>
      </c>
      <c r="AZ102" s="27"/>
      <c r="BA102" s="27" t="s">
        <v>457</v>
      </c>
      <c r="BB102" s="46" t="s">
        <v>458</v>
      </c>
    </row>
    <row r="103" spans="1:54" s="12" customFormat="1" ht="60" customHeight="1" x14ac:dyDescent="0.2">
      <c r="A103" s="13" t="s">
        <v>271</v>
      </c>
      <c r="B103" s="13" t="s">
        <v>272</v>
      </c>
      <c r="C103" s="13" t="s">
        <v>273</v>
      </c>
      <c r="D103" s="13" t="s">
        <v>274</v>
      </c>
      <c r="E103" s="50">
        <v>102</v>
      </c>
      <c r="F103" s="15">
        <v>1</v>
      </c>
      <c r="G103" s="16" t="s">
        <v>275</v>
      </c>
      <c r="H103" s="15" t="s">
        <v>205</v>
      </c>
      <c r="I103" s="16" t="s">
        <v>113</v>
      </c>
      <c r="J103" s="15" t="s">
        <v>644</v>
      </c>
      <c r="K103" s="16" t="s">
        <v>645</v>
      </c>
      <c r="L103" s="16" t="s">
        <v>278</v>
      </c>
      <c r="M103" s="30" t="s">
        <v>279</v>
      </c>
      <c r="N103" s="17" t="s">
        <v>646</v>
      </c>
      <c r="O103" s="36" t="s">
        <v>647</v>
      </c>
      <c r="P103" s="15" t="s">
        <v>648</v>
      </c>
      <c r="Q103" s="13" t="s">
        <v>283</v>
      </c>
      <c r="R103" s="13" t="s">
        <v>284</v>
      </c>
      <c r="S103" s="19">
        <f t="shared" si="38"/>
        <v>406153.84615384613</v>
      </c>
      <c r="T103" s="19">
        <f t="shared" si="22"/>
        <v>406153.84615384613</v>
      </c>
      <c r="U103" s="20">
        <v>44756</v>
      </c>
      <c r="V103" s="20">
        <v>44844</v>
      </c>
      <c r="W103" s="20">
        <f t="shared" ref="W103:W120" si="39">V103</f>
        <v>44844</v>
      </c>
      <c r="X103" s="13" t="str">
        <f t="shared" si="23"/>
        <v>A tiempo</v>
      </c>
      <c r="Y103" s="20">
        <v>44921</v>
      </c>
      <c r="Z103" s="20">
        <f t="shared" ref="Z103:Z120" si="40">Y103</f>
        <v>44921</v>
      </c>
      <c r="AA103" s="13" t="str">
        <f t="shared" si="24"/>
        <v>A tiempo</v>
      </c>
      <c r="AB103" s="21">
        <f t="shared" si="25"/>
        <v>77</v>
      </c>
      <c r="AC103" s="21">
        <v>145</v>
      </c>
      <c r="AD103" s="13" t="str">
        <f t="shared" si="26"/>
        <v>Cumple</v>
      </c>
      <c r="AE103" s="20">
        <v>44956</v>
      </c>
      <c r="AF103" s="20">
        <f t="shared" ref="AF103:AF120" si="41">AE103</f>
        <v>44956</v>
      </c>
      <c r="AG103" s="21">
        <f t="shared" si="27"/>
        <v>35</v>
      </c>
      <c r="AH103" s="20">
        <v>45291</v>
      </c>
      <c r="AI103" s="20">
        <f t="shared" si="28"/>
        <v>45291</v>
      </c>
      <c r="AJ103" s="21">
        <f t="shared" si="29"/>
        <v>0</v>
      </c>
      <c r="AK103" s="22" t="s">
        <v>310</v>
      </c>
      <c r="AL103" s="205" t="s">
        <v>311</v>
      </c>
      <c r="AM103" s="205"/>
      <c r="AN103" s="281"/>
      <c r="AO103" s="223"/>
      <c r="AP103" s="23">
        <v>0</v>
      </c>
      <c r="AQ103" s="24">
        <f t="shared" si="34"/>
        <v>0</v>
      </c>
      <c r="AR103" s="45">
        <v>0</v>
      </c>
      <c r="AS103" s="24">
        <f t="shared" si="30"/>
        <v>0</v>
      </c>
      <c r="AT103" s="25">
        <v>1584000000</v>
      </c>
      <c r="AU103" s="24">
        <f t="shared" si="31"/>
        <v>1</v>
      </c>
      <c r="AV103" s="45">
        <f t="shared" si="32"/>
        <v>1584000000</v>
      </c>
      <c r="AW103" s="26">
        <v>505000</v>
      </c>
      <c r="AX103" s="24">
        <f t="shared" si="33"/>
        <v>0.80426504188880421</v>
      </c>
      <c r="AY103" s="27" t="s">
        <v>360</v>
      </c>
      <c r="AZ103" s="27"/>
      <c r="BA103" s="27" t="s">
        <v>320</v>
      </c>
      <c r="BB103" s="51" t="s">
        <v>649</v>
      </c>
    </row>
    <row r="104" spans="1:54" s="12" customFormat="1" ht="60" customHeight="1" x14ac:dyDescent="0.2">
      <c r="A104" s="13" t="s">
        <v>271</v>
      </c>
      <c r="B104" s="13" t="s">
        <v>272</v>
      </c>
      <c r="C104" s="13" t="s">
        <v>273</v>
      </c>
      <c r="D104" s="13" t="s">
        <v>274</v>
      </c>
      <c r="E104" s="50">
        <v>103</v>
      </c>
      <c r="F104" s="15">
        <v>2</v>
      </c>
      <c r="G104" s="16" t="s">
        <v>297</v>
      </c>
      <c r="H104" s="15" t="s">
        <v>211</v>
      </c>
      <c r="I104" s="16" t="s">
        <v>141</v>
      </c>
      <c r="J104" s="15" t="s">
        <v>650</v>
      </c>
      <c r="K104" s="16" t="s">
        <v>651</v>
      </c>
      <c r="L104" s="16" t="s">
        <v>278</v>
      </c>
      <c r="M104" s="30" t="s">
        <v>279</v>
      </c>
      <c r="N104" s="17" t="s">
        <v>652</v>
      </c>
      <c r="O104" s="36" t="s">
        <v>653</v>
      </c>
      <c r="P104" s="15" t="s">
        <v>648</v>
      </c>
      <c r="Q104" s="13" t="s">
        <v>283</v>
      </c>
      <c r="R104" s="13" t="s">
        <v>284</v>
      </c>
      <c r="S104" s="19">
        <f t="shared" si="38"/>
        <v>1358974.358974359</v>
      </c>
      <c r="T104" s="19">
        <f t="shared" si="22"/>
        <v>1358974.358974359</v>
      </c>
      <c r="U104" s="20">
        <v>44558</v>
      </c>
      <c r="V104" s="20">
        <v>44646</v>
      </c>
      <c r="W104" s="20">
        <f t="shared" si="39"/>
        <v>44646</v>
      </c>
      <c r="X104" s="13" t="str">
        <f t="shared" si="23"/>
        <v>A tiempo</v>
      </c>
      <c r="Y104" s="20">
        <v>44723</v>
      </c>
      <c r="Z104" s="20">
        <f t="shared" si="40"/>
        <v>44723</v>
      </c>
      <c r="AA104" s="13" t="str">
        <f t="shared" si="24"/>
        <v>A tiempo</v>
      </c>
      <c r="AB104" s="21">
        <f t="shared" si="25"/>
        <v>77</v>
      </c>
      <c r="AC104" s="21">
        <v>145</v>
      </c>
      <c r="AD104" s="13" t="str">
        <f t="shared" si="26"/>
        <v>Cumple</v>
      </c>
      <c r="AE104" s="20">
        <v>44743</v>
      </c>
      <c r="AF104" s="20">
        <f t="shared" si="41"/>
        <v>44743</v>
      </c>
      <c r="AG104" s="21">
        <f t="shared" si="27"/>
        <v>20</v>
      </c>
      <c r="AH104" s="20">
        <v>44926</v>
      </c>
      <c r="AI104" s="20">
        <f t="shared" si="28"/>
        <v>44926</v>
      </c>
      <c r="AJ104" s="21">
        <f t="shared" si="29"/>
        <v>0</v>
      </c>
      <c r="AK104" s="22" t="s">
        <v>303</v>
      </c>
      <c r="AL104" s="205" t="s">
        <v>353</v>
      </c>
      <c r="AM104" s="205" t="s">
        <v>354</v>
      </c>
      <c r="AN104" s="281"/>
      <c r="AO104" s="223"/>
      <c r="AP104" s="23">
        <v>0</v>
      </c>
      <c r="AQ104" s="24">
        <f t="shared" si="34"/>
        <v>0</v>
      </c>
      <c r="AR104" s="25">
        <v>5300000000</v>
      </c>
      <c r="AS104" s="24">
        <f t="shared" si="30"/>
        <v>1</v>
      </c>
      <c r="AT104" s="25">
        <v>0</v>
      </c>
      <c r="AU104" s="24">
        <f t="shared" si="31"/>
        <v>0</v>
      </c>
      <c r="AV104" s="25">
        <f t="shared" si="32"/>
        <v>5300000000</v>
      </c>
      <c r="AW104" s="26">
        <v>2213677.1420401591</v>
      </c>
      <c r="AX104" s="24">
        <f t="shared" si="33"/>
        <v>0.61389907912312236</v>
      </c>
      <c r="AY104" s="27" t="s">
        <v>360</v>
      </c>
      <c r="AZ104" s="27"/>
      <c r="BA104" s="27" t="s">
        <v>320</v>
      </c>
      <c r="BB104" s="51" t="s">
        <v>649</v>
      </c>
    </row>
    <row r="105" spans="1:54" s="12" customFormat="1" ht="60" customHeight="1" x14ac:dyDescent="0.2">
      <c r="A105" s="13" t="s">
        <v>271</v>
      </c>
      <c r="B105" s="13" t="s">
        <v>272</v>
      </c>
      <c r="C105" s="13" t="s">
        <v>273</v>
      </c>
      <c r="D105" s="13" t="s">
        <v>274</v>
      </c>
      <c r="E105" s="50">
        <v>104</v>
      </c>
      <c r="F105" s="15">
        <v>2</v>
      </c>
      <c r="G105" s="16" t="s">
        <v>297</v>
      </c>
      <c r="H105" s="15" t="s">
        <v>211</v>
      </c>
      <c r="I105" s="16" t="s">
        <v>141</v>
      </c>
      <c r="J105" s="15" t="s">
        <v>650</v>
      </c>
      <c r="K105" s="16" t="s">
        <v>651</v>
      </c>
      <c r="L105" s="16" t="s">
        <v>278</v>
      </c>
      <c r="M105" s="30" t="s">
        <v>279</v>
      </c>
      <c r="N105" s="17" t="s">
        <v>654</v>
      </c>
      <c r="O105" s="36" t="s">
        <v>533</v>
      </c>
      <c r="P105" s="15" t="s">
        <v>648</v>
      </c>
      <c r="Q105" s="13" t="s">
        <v>283</v>
      </c>
      <c r="R105" s="13" t="s">
        <v>284</v>
      </c>
      <c r="S105" s="19">
        <f t="shared" si="38"/>
        <v>1560000</v>
      </c>
      <c r="T105" s="19">
        <f t="shared" si="22"/>
        <v>1560000</v>
      </c>
      <c r="U105" s="20">
        <v>44832</v>
      </c>
      <c r="V105" s="20">
        <v>44920</v>
      </c>
      <c r="W105" s="20">
        <f t="shared" si="39"/>
        <v>44920</v>
      </c>
      <c r="X105" s="13" t="str">
        <f t="shared" si="23"/>
        <v>A tiempo</v>
      </c>
      <c r="Y105" s="20">
        <v>44997</v>
      </c>
      <c r="Z105" s="20">
        <f t="shared" si="40"/>
        <v>44997</v>
      </c>
      <c r="AA105" s="13" t="str">
        <f t="shared" si="24"/>
        <v>A tiempo</v>
      </c>
      <c r="AB105" s="21">
        <f t="shared" si="25"/>
        <v>77</v>
      </c>
      <c r="AC105" s="21">
        <v>145</v>
      </c>
      <c r="AD105" s="13" t="str">
        <f t="shared" si="26"/>
        <v>Cumple</v>
      </c>
      <c r="AE105" s="20">
        <v>45017</v>
      </c>
      <c r="AF105" s="20">
        <f t="shared" si="41"/>
        <v>45017</v>
      </c>
      <c r="AG105" s="21">
        <f t="shared" si="27"/>
        <v>20</v>
      </c>
      <c r="AH105" s="20">
        <v>45291</v>
      </c>
      <c r="AI105" s="20">
        <f t="shared" si="28"/>
        <v>45291</v>
      </c>
      <c r="AJ105" s="21">
        <f t="shared" si="29"/>
        <v>0</v>
      </c>
      <c r="AK105" s="22" t="s">
        <v>397</v>
      </c>
      <c r="AL105" s="205" t="s">
        <v>353</v>
      </c>
      <c r="AM105" s="205" t="s">
        <v>354</v>
      </c>
      <c r="AN105" s="281"/>
      <c r="AO105" s="223"/>
      <c r="AP105" s="23">
        <v>0</v>
      </c>
      <c r="AQ105" s="24">
        <f t="shared" si="34"/>
        <v>0</v>
      </c>
      <c r="AR105" s="25">
        <v>0</v>
      </c>
      <c r="AS105" s="24">
        <f t="shared" si="30"/>
        <v>0</v>
      </c>
      <c r="AT105" s="25">
        <v>6084000000</v>
      </c>
      <c r="AU105" s="24">
        <f t="shared" si="31"/>
        <v>1</v>
      </c>
      <c r="AV105" s="25">
        <f t="shared" si="32"/>
        <v>6084000000</v>
      </c>
      <c r="AW105" s="26">
        <v>1858630.549959841</v>
      </c>
      <c r="AX105" s="24">
        <f t="shared" si="33"/>
        <v>0.83932764369643365</v>
      </c>
      <c r="AY105" s="27" t="s">
        <v>360</v>
      </c>
      <c r="AZ105" s="27"/>
      <c r="BA105" s="27" t="s">
        <v>320</v>
      </c>
      <c r="BB105" s="51" t="s">
        <v>649</v>
      </c>
    </row>
    <row r="106" spans="1:54" s="12" customFormat="1" ht="60" customHeight="1" x14ac:dyDescent="0.2">
      <c r="A106" s="13" t="s">
        <v>271</v>
      </c>
      <c r="B106" s="13" t="s">
        <v>272</v>
      </c>
      <c r="C106" s="13" t="s">
        <v>273</v>
      </c>
      <c r="D106" s="13" t="s">
        <v>274</v>
      </c>
      <c r="E106" s="51">
        <v>105</v>
      </c>
      <c r="F106" s="15">
        <v>1</v>
      </c>
      <c r="G106" s="16" t="s">
        <v>275</v>
      </c>
      <c r="H106" s="15" t="s">
        <v>202</v>
      </c>
      <c r="I106" s="16" t="s">
        <v>94</v>
      </c>
      <c r="J106" s="15" t="s">
        <v>356</v>
      </c>
      <c r="K106" s="16" t="s">
        <v>350</v>
      </c>
      <c r="L106" s="16" t="s">
        <v>278</v>
      </c>
      <c r="M106" s="30" t="s">
        <v>279</v>
      </c>
      <c r="N106" s="33" t="s">
        <v>655</v>
      </c>
      <c r="O106" s="18" t="s">
        <v>358</v>
      </c>
      <c r="P106" s="15" t="s">
        <v>648</v>
      </c>
      <c r="Q106" s="13" t="s">
        <v>283</v>
      </c>
      <c r="R106" s="13" t="s">
        <v>284</v>
      </c>
      <c r="S106" s="19">
        <f t="shared" si="38"/>
        <v>276923.07692307694</v>
      </c>
      <c r="T106" s="19">
        <f t="shared" si="22"/>
        <v>276923.07692307694</v>
      </c>
      <c r="U106" s="20">
        <v>44832</v>
      </c>
      <c r="V106" s="20">
        <v>44920</v>
      </c>
      <c r="W106" s="20">
        <f t="shared" si="39"/>
        <v>44920</v>
      </c>
      <c r="X106" s="13" t="str">
        <f t="shared" si="23"/>
        <v>A tiempo</v>
      </c>
      <c r="Y106" s="20">
        <v>44997</v>
      </c>
      <c r="Z106" s="20">
        <f t="shared" si="40"/>
        <v>44997</v>
      </c>
      <c r="AA106" s="13" t="str">
        <f t="shared" si="24"/>
        <v>A tiempo</v>
      </c>
      <c r="AB106" s="21">
        <f t="shared" si="25"/>
        <v>77</v>
      </c>
      <c r="AC106" s="21">
        <v>145</v>
      </c>
      <c r="AD106" s="13" t="str">
        <f t="shared" si="26"/>
        <v>Cumple</v>
      </c>
      <c r="AE106" s="20">
        <v>45017</v>
      </c>
      <c r="AF106" s="20">
        <f t="shared" si="41"/>
        <v>45017</v>
      </c>
      <c r="AG106" s="21">
        <f t="shared" si="27"/>
        <v>20</v>
      </c>
      <c r="AH106" s="20">
        <v>45230</v>
      </c>
      <c r="AI106" s="20">
        <f t="shared" si="28"/>
        <v>45230</v>
      </c>
      <c r="AJ106" s="21">
        <f t="shared" si="29"/>
        <v>0</v>
      </c>
      <c r="AK106" s="22" t="s">
        <v>397</v>
      </c>
      <c r="AL106" s="205" t="s">
        <v>359</v>
      </c>
      <c r="AM106" s="205"/>
      <c r="AN106" s="281"/>
      <c r="AO106" s="223"/>
      <c r="AP106" s="23">
        <v>0</v>
      </c>
      <c r="AQ106" s="24">
        <f t="shared" si="34"/>
        <v>0</v>
      </c>
      <c r="AR106" s="25">
        <v>0</v>
      </c>
      <c r="AS106" s="24">
        <f t="shared" si="30"/>
        <v>0</v>
      </c>
      <c r="AT106" s="25">
        <v>1080000000</v>
      </c>
      <c r="AU106" s="24">
        <f t="shared" si="31"/>
        <v>1</v>
      </c>
      <c r="AV106" s="25">
        <f t="shared" si="32"/>
        <v>1080000000</v>
      </c>
      <c r="AW106" s="26">
        <v>302803.73831775703</v>
      </c>
      <c r="AX106" s="24">
        <f t="shared" si="33"/>
        <v>0.9145299145299145</v>
      </c>
      <c r="AY106" s="27" t="s">
        <v>287</v>
      </c>
      <c r="AZ106" s="27"/>
      <c r="BA106" s="27" t="s">
        <v>320</v>
      </c>
      <c r="BB106" s="51" t="s">
        <v>649</v>
      </c>
    </row>
    <row r="107" spans="1:54" s="12" customFormat="1" ht="60" customHeight="1" x14ac:dyDescent="0.2">
      <c r="A107" s="13" t="s">
        <v>271</v>
      </c>
      <c r="B107" s="13" t="s">
        <v>272</v>
      </c>
      <c r="C107" s="13" t="s">
        <v>273</v>
      </c>
      <c r="D107" s="13" t="s">
        <v>274</v>
      </c>
      <c r="E107" s="51">
        <v>106</v>
      </c>
      <c r="F107" s="15">
        <v>1</v>
      </c>
      <c r="G107" s="16" t="s">
        <v>275</v>
      </c>
      <c r="H107" s="15" t="s">
        <v>202</v>
      </c>
      <c r="I107" s="16" t="s">
        <v>94</v>
      </c>
      <c r="J107" s="52" t="s">
        <v>367</v>
      </c>
      <c r="K107" s="42" t="s">
        <v>368</v>
      </c>
      <c r="L107" s="16" t="s">
        <v>278</v>
      </c>
      <c r="M107" s="30" t="s">
        <v>279</v>
      </c>
      <c r="N107" s="33" t="s">
        <v>656</v>
      </c>
      <c r="O107" s="18" t="s">
        <v>380</v>
      </c>
      <c r="P107" s="15" t="s">
        <v>648</v>
      </c>
      <c r="Q107" s="13" t="s">
        <v>283</v>
      </c>
      <c r="R107" s="13" t="s">
        <v>284</v>
      </c>
      <c r="S107" s="19">
        <f t="shared" si="38"/>
        <v>276923.07692307694</v>
      </c>
      <c r="T107" s="19">
        <f t="shared" si="22"/>
        <v>276923.07692307694</v>
      </c>
      <c r="U107" s="20">
        <v>44862</v>
      </c>
      <c r="V107" s="20">
        <v>44950</v>
      </c>
      <c r="W107" s="20">
        <f t="shared" si="39"/>
        <v>44950</v>
      </c>
      <c r="X107" s="13" t="str">
        <f t="shared" si="23"/>
        <v>A tiempo</v>
      </c>
      <c r="Y107" s="20">
        <v>45027</v>
      </c>
      <c r="Z107" s="20">
        <f t="shared" si="40"/>
        <v>45027</v>
      </c>
      <c r="AA107" s="13" t="str">
        <f t="shared" si="24"/>
        <v>A tiempo</v>
      </c>
      <c r="AB107" s="21">
        <f t="shared" si="25"/>
        <v>77</v>
      </c>
      <c r="AC107" s="21">
        <v>145</v>
      </c>
      <c r="AD107" s="13" t="str">
        <f t="shared" si="26"/>
        <v>Cumple</v>
      </c>
      <c r="AE107" s="20">
        <v>45047</v>
      </c>
      <c r="AF107" s="20">
        <f t="shared" si="41"/>
        <v>45047</v>
      </c>
      <c r="AG107" s="21">
        <f t="shared" si="27"/>
        <v>20</v>
      </c>
      <c r="AH107" s="20">
        <v>45291</v>
      </c>
      <c r="AI107" s="20">
        <f t="shared" si="28"/>
        <v>45291</v>
      </c>
      <c r="AJ107" s="21">
        <f t="shared" si="29"/>
        <v>0</v>
      </c>
      <c r="AK107" s="22" t="s">
        <v>397</v>
      </c>
      <c r="AL107" s="205" t="s">
        <v>381</v>
      </c>
      <c r="AM107" s="205"/>
      <c r="AN107" s="281"/>
      <c r="AO107" s="223"/>
      <c r="AP107" s="23">
        <v>0</v>
      </c>
      <c r="AQ107" s="24">
        <f t="shared" si="34"/>
        <v>0</v>
      </c>
      <c r="AR107" s="25">
        <v>0</v>
      </c>
      <c r="AS107" s="24">
        <f t="shared" si="30"/>
        <v>0</v>
      </c>
      <c r="AT107" s="25">
        <v>1080000000</v>
      </c>
      <c r="AU107" s="24">
        <f t="shared" si="31"/>
        <v>1</v>
      </c>
      <c r="AV107" s="25">
        <f t="shared" si="32"/>
        <v>1080000000</v>
      </c>
      <c r="AW107" s="26">
        <v>344680.85106382979</v>
      </c>
      <c r="AX107" s="24">
        <f t="shared" si="33"/>
        <v>0.80341880341880345</v>
      </c>
      <c r="AY107" s="27" t="s">
        <v>287</v>
      </c>
      <c r="AZ107" s="27"/>
      <c r="BA107" s="27" t="s">
        <v>320</v>
      </c>
      <c r="BB107" s="51" t="s">
        <v>649</v>
      </c>
    </row>
    <row r="108" spans="1:54" s="12" customFormat="1" ht="60" customHeight="1" x14ac:dyDescent="0.2">
      <c r="A108" s="13" t="s">
        <v>271</v>
      </c>
      <c r="B108" s="13" t="s">
        <v>272</v>
      </c>
      <c r="C108" s="13" t="s">
        <v>273</v>
      </c>
      <c r="D108" s="13" t="s">
        <v>274</v>
      </c>
      <c r="E108" s="40">
        <v>107</v>
      </c>
      <c r="F108" s="15">
        <v>1</v>
      </c>
      <c r="G108" s="16" t="s">
        <v>275</v>
      </c>
      <c r="H108" s="15" t="s">
        <v>205</v>
      </c>
      <c r="I108" s="16" t="s">
        <v>113</v>
      </c>
      <c r="J108" s="15" t="s">
        <v>439</v>
      </c>
      <c r="K108" s="16" t="s">
        <v>440</v>
      </c>
      <c r="L108" s="16" t="s">
        <v>278</v>
      </c>
      <c r="M108" s="30" t="s">
        <v>279</v>
      </c>
      <c r="N108" s="17" t="s">
        <v>657</v>
      </c>
      <c r="O108" s="36" t="s">
        <v>658</v>
      </c>
      <c r="P108" s="15" t="s">
        <v>648</v>
      </c>
      <c r="Q108" s="13" t="s">
        <v>283</v>
      </c>
      <c r="R108" s="13" t="s">
        <v>284</v>
      </c>
      <c r="S108" s="19">
        <f t="shared" si="38"/>
        <v>748717.94871794875</v>
      </c>
      <c r="T108" s="19">
        <f t="shared" si="22"/>
        <v>748717.94871794875</v>
      </c>
      <c r="U108" s="20">
        <v>44682</v>
      </c>
      <c r="V108" s="20">
        <v>44770</v>
      </c>
      <c r="W108" s="20">
        <f t="shared" si="39"/>
        <v>44770</v>
      </c>
      <c r="X108" s="13" t="str">
        <f t="shared" si="23"/>
        <v>A tiempo</v>
      </c>
      <c r="Y108" s="20">
        <v>44847</v>
      </c>
      <c r="Z108" s="20">
        <f t="shared" si="40"/>
        <v>44847</v>
      </c>
      <c r="AA108" s="13" t="str">
        <f t="shared" si="24"/>
        <v>A tiempo</v>
      </c>
      <c r="AB108" s="21">
        <f t="shared" si="25"/>
        <v>77</v>
      </c>
      <c r="AC108" s="21">
        <v>145</v>
      </c>
      <c r="AD108" s="13" t="str">
        <f t="shared" si="26"/>
        <v>Cumple</v>
      </c>
      <c r="AE108" s="20">
        <v>44867</v>
      </c>
      <c r="AF108" s="20">
        <f t="shared" si="41"/>
        <v>44867</v>
      </c>
      <c r="AG108" s="21">
        <f t="shared" si="27"/>
        <v>20</v>
      </c>
      <c r="AH108" s="20">
        <v>45291</v>
      </c>
      <c r="AI108" s="20">
        <f t="shared" si="28"/>
        <v>45291</v>
      </c>
      <c r="AJ108" s="21">
        <f t="shared" si="29"/>
        <v>0</v>
      </c>
      <c r="AK108" s="22" t="s">
        <v>347</v>
      </c>
      <c r="AL108" s="205" t="s">
        <v>443</v>
      </c>
      <c r="AM108" s="205"/>
      <c r="AN108" s="281"/>
      <c r="AO108" s="223"/>
      <c r="AP108" s="23">
        <v>0</v>
      </c>
      <c r="AQ108" s="24">
        <f t="shared" si="34"/>
        <v>0</v>
      </c>
      <c r="AR108" s="25">
        <v>400000000</v>
      </c>
      <c r="AS108" s="24">
        <f t="shared" si="30"/>
        <v>0.13698630136986301</v>
      </c>
      <c r="AT108" s="25">
        <v>2520000000</v>
      </c>
      <c r="AU108" s="24">
        <f t="shared" si="31"/>
        <v>0.86301369863013699</v>
      </c>
      <c r="AV108" s="25">
        <f t="shared" si="32"/>
        <v>2920000000</v>
      </c>
      <c r="AW108" s="26">
        <v>1400000</v>
      </c>
      <c r="AX108" s="24">
        <f t="shared" si="33"/>
        <v>0.53479853479853479</v>
      </c>
      <c r="AY108" s="27" t="s">
        <v>360</v>
      </c>
      <c r="AZ108" s="27" t="s">
        <v>360</v>
      </c>
      <c r="BA108" s="27" t="s">
        <v>304</v>
      </c>
      <c r="BB108" s="41" t="s">
        <v>199</v>
      </c>
    </row>
    <row r="109" spans="1:54" s="12" customFormat="1" ht="60" customHeight="1" x14ac:dyDescent="0.2">
      <c r="A109" s="13" t="s">
        <v>271</v>
      </c>
      <c r="B109" s="13" t="s">
        <v>272</v>
      </c>
      <c r="C109" s="13" t="s">
        <v>273</v>
      </c>
      <c r="D109" s="13" t="s">
        <v>274</v>
      </c>
      <c r="E109" s="51">
        <v>108</v>
      </c>
      <c r="F109" s="15">
        <v>2</v>
      </c>
      <c r="G109" s="16" t="s">
        <v>297</v>
      </c>
      <c r="H109" s="15" t="s">
        <v>210</v>
      </c>
      <c r="I109" s="16" t="s">
        <v>137</v>
      </c>
      <c r="J109" s="15" t="s">
        <v>475</v>
      </c>
      <c r="K109" s="16" t="s">
        <v>476</v>
      </c>
      <c r="L109" s="16" t="s">
        <v>278</v>
      </c>
      <c r="M109" s="30" t="s">
        <v>316</v>
      </c>
      <c r="N109" s="33" t="s">
        <v>659</v>
      </c>
      <c r="O109" s="18" t="s">
        <v>530</v>
      </c>
      <c r="P109" s="15" t="s">
        <v>648</v>
      </c>
      <c r="Q109" s="13" t="s">
        <v>283</v>
      </c>
      <c r="R109" s="13" t="s">
        <v>284</v>
      </c>
      <c r="S109" s="19">
        <f t="shared" si="38"/>
        <v>128205.1282051282</v>
      </c>
      <c r="T109" s="19">
        <f t="shared" si="22"/>
        <v>128205.1282051282</v>
      </c>
      <c r="U109" s="20">
        <v>44877</v>
      </c>
      <c r="V109" s="20">
        <v>44965</v>
      </c>
      <c r="W109" s="20">
        <f t="shared" si="39"/>
        <v>44965</v>
      </c>
      <c r="X109" s="13" t="str">
        <f t="shared" si="23"/>
        <v>A tiempo</v>
      </c>
      <c r="Y109" s="20">
        <v>45027</v>
      </c>
      <c r="Z109" s="20">
        <f t="shared" si="40"/>
        <v>45027</v>
      </c>
      <c r="AA109" s="13" t="str">
        <f t="shared" si="24"/>
        <v>A tiempo</v>
      </c>
      <c r="AB109" s="21">
        <f t="shared" si="25"/>
        <v>62</v>
      </c>
      <c r="AC109" s="21">
        <v>60</v>
      </c>
      <c r="AD109" s="13" t="str">
        <f t="shared" si="26"/>
        <v>No cumple</v>
      </c>
      <c r="AE109" s="20">
        <v>45047</v>
      </c>
      <c r="AF109" s="20">
        <f t="shared" si="41"/>
        <v>45047</v>
      </c>
      <c r="AG109" s="21">
        <f t="shared" si="27"/>
        <v>20</v>
      </c>
      <c r="AH109" s="20">
        <v>45291</v>
      </c>
      <c r="AI109" s="20">
        <f t="shared" si="28"/>
        <v>45291</v>
      </c>
      <c r="AJ109" s="21">
        <f t="shared" si="29"/>
        <v>0</v>
      </c>
      <c r="AK109" s="22" t="s">
        <v>397</v>
      </c>
      <c r="AL109" s="205" t="s">
        <v>531</v>
      </c>
      <c r="AM109" s="205"/>
      <c r="AN109" s="281"/>
      <c r="AO109" s="223"/>
      <c r="AP109" s="23">
        <v>0</v>
      </c>
      <c r="AQ109" s="24">
        <f t="shared" si="34"/>
        <v>0</v>
      </c>
      <c r="AR109" s="25">
        <v>0</v>
      </c>
      <c r="AS109" s="24">
        <f t="shared" si="30"/>
        <v>0</v>
      </c>
      <c r="AT109" s="25">
        <v>500000000</v>
      </c>
      <c r="AU109" s="24">
        <f t="shared" si="31"/>
        <v>1</v>
      </c>
      <c r="AV109" s="25">
        <f t="shared" si="32"/>
        <v>500000000</v>
      </c>
      <c r="AW109" s="26">
        <v>200000</v>
      </c>
      <c r="AX109" s="24">
        <f t="shared" si="33"/>
        <v>0.64102564102564097</v>
      </c>
      <c r="AY109" s="27" t="s">
        <v>287</v>
      </c>
      <c r="AZ109" s="27"/>
      <c r="BA109" s="27" t="s">
        <v>320</v>
      </c>
      <c r="BB109" s="51" t="s">
        <v>649</v>
      </c>
    </row>
    <row r="110" spans="1:54" s="12" customFormat="1" ht="60" customHeight="1" x14ac:dyDescent="0.2">
      <c r="A110" s="13" t="s">
        <v>271</v>
      </c>
      <c r="B110" s="13" t="s">
        <v>272</v>
      </c>
      <c r="C110" s="13" t="s">
        <v>273</v>
      </c>
      <c r="D110" s="13" t="s">
        <v>274</v>
      </c>
      <c r="E110" s="40">
        <v>109</v>
      </c>
      <c r="F110" s="15">
        <v>2</v>
      </c>
      <c r="G110" s="16" t="s">
        <v>297</v>
      </c>
      <c r="H110" s="15" t="s">
        <v>213</v>
      </c>
      <c r="I110" s="16" t="s">
        <v>144</v>
      </c>
      <c r="J110" s="15" t="s">
        <v>547</v>
      </c>
      <c r="K110" s="16" t="s">
        <v>548</v>
      </c>
      <c r="L110" s="16" t="s">
        <v>487</v>
      </c>
      <c r="M110" s="30" t="s">
        <v>493</v>
      </c>
      <c r="N110" s="17" t="s">
        <v>660</v>
      </c>
      <c r="O110" s="36" t="s">
        <v>661</v>
      </c>
      <c r="P110" s="15" t="s">
        <v>648</v>
      </c>
      <c r="Q110" s="13" t="s">
        <v>283</v>
      </c>
      <c r="R110" s="13" t="s">
        <v>284</v>
      </c>
      <c r="S110" s="32">
        <f t="shared" si="38"/>
        <v>3333333.3333333335</v>
      </c>
      <c r="T110" s="19">
        <f t="shared" si="22"/>
        <v>3333333.3333333335</v>
      </c>
      <c r="U110" s="20">
        <v>44569</v>
      </c>
      <c r="V110" s="20">
        <v>44636</v>
      </c>
      <c r="W110" s="20">
        <f t="shared" si="39"/>
        <v>44636</v>
      </c>
      <c r="X110" s="13" t="str">
        <f t="shared" si="23"/>
        <v>A tiempo</v>
      </c>
      <c r="Y110" s="20">
        <v>44718</v>
      </c>
      <c r="Z110" s="20">
        <f t="shared" si="40"/>
        <v>44718</v>
      </c>
      <c r="AA110" s="13" t="str">
        <f t="shared" si="24"/>
        <v>A tiempo</v>
      </c>
      <c r="AB110" s="21">
        <f t="shared" si="25"/>
        <v>82</v>
      </c>
      <c r="AC110" s="21">
        <v>175</v>
      </c>
      <c r="AD110" s="13" t="str">
        <f t="shared" si="26"/>
        <v>Cumple</v>
      </c>
      <c r="AE110" s="20">
        <v>44743</v>
      </c>
      <c r="AF110" s="20">
        <f t="shared" si="41"/>
        <v>44743</v>
      </c>
      <c r="AG110" s="21">
        <f t="shared" si="27"/>
        <v>25</v>
      </c>
      <c r="AH110" s="20">
        <v>44926</v>
      </c>
      <c r="AI110" s="20">
        <f t="shared" si="28"/>
        <v>44926</v>
      </c>
      <c r="AJ110" s="21">
        <f t="shared" si="29"/>
        <v>0</v>
      </c>
      <c r="AK110" s="22" t="s">
        <v>303</v>
      </c>
      <c r="AL110" s="205" t="s">
        <v>551</v>
      </c>
      <c r="AM110" s="205" t="s">
        <v>552</v>
      </c>
      <c r="AN110" s="281"/>
      <c r="AO110" s="223"/>
      <c r="AP110" s="23">
        <v>0</v>
      </c>
      <c r="AQ110" s="24">
        <f t="shared" si="34"/>
        <v>0</v>
      </c>
      <c r="AR110" s="45">
        <v>13000000000</v>
      </c>
      <c r="AS110" s="24">
        <f t="shared" si="30"/>
        <v>1</v>
      </c>
      <c r="AT110" s="25">
        <v>0</v>
      </c>
      <c r="AU110" s="24">
        <f t="shared" si="31"/>
        <v>0</v>
      </c>
      <c r="AV110" s="45">
        <f t="shared" si="32"/>
        <v>13000000000</v>
      </c>
      <c r="AW110" s="26">
        <v>2646762.4799338551</v>
      </c>
      <c r="AX110" s="24">
        <f t="shared" si="33"/>
        <v>1.2594002516677041</v>
      </c>
      <c r="AY110" s="27" t="s">
        <v>360</v>
      </c>
      <c r="AZ110" s="27"/>
      <c r="BA110" s="27" t="s">
        <v>320</v>
      </c>
      <c r="BB110" s="41" t="s">
        <v>199</v>
      </c>
    </row>
    <row r="111" spans="1:54" s="12" customFormat="1" ht="60" customHeight="1" x14ac:dyDescent="0.2">
      <c r="A111" s="13" t="s">
        <v>271</v>
      </c>
      <c r="B111" s="13" t="s">
        <v>272</v>
      </c>
      <c r="C111" s="13" t="s">
        <v>273</v>
      </c>
      <c r="D111" s="13" t="s">
        <v>274</v>
      </c>
      <c r="E111" s="40">
        <v>110</v>
      </c>
      <c r="F111" s="15">
        <v>2</v>
      </c>
      <c r="G111" s="16" t="s">
        <v>297</v>
      </c>
      <c r="H111" s="15" t="s">
        <v>213</v>
      </c>
      <c r="I111" s="16" t="s">
        <v>144</v>
      </c>
      <c r="J111" s="15" t="s">
        <v>547</v>
      </c>
      <c r="K111" s="16" t="s">
        <v>548</v>
      </c>
      <c r="L111" s="16" t="s">
        <v>278</v>
      </c>
      <c r="M111" s="30" t="s">
        <v>338</v>
      </c>
      <c r="N111" s="17" t="s">
        <v>662</v>
      </c>
      <c r="O111" s="53" t="s">
        <v>661</v>
      </c>
      <c r="P111" s="15" t="s">
        <v>648</v>
      </c>
      <c r="Q111" s="13" t="s">
        <v>283</v>
      </c>
      <c r="R111" s="13" t="s">
        <v>284</v>
      </c>
      <c r="S111" s="19">
        <f t="shared" si="38"/>
        <v>116178.3717948718</v>
      </c>
      <c r="T111" s="19">
        <f t="shared" si="22"/>
        <v>116178.3717948718</v>
      </c>
      <c r="U111" s="20">
        <v>44910</v>
      </c>
      <c r="V111" s="20">
        <v>44970</v>
      </c>
      <c r="W111" s="20">
        <f t="shared" si="39"/>
        <v>44970</v>
      </c>
      <c r="X111" s="13" t="str">
        <f t="shared" si="23"/>
        <v>A tiempo</v>
      </c>
      <c r="Y111" s="20">
        <v>45032</v>
      </c>
      <c r="Z111" s="20">
        <f t="shared" si="40"/>
        <v>45032</v>
      </c>
      <c r="AA111" s="13" t="str">
        <f t="shared" si="24"/>
        <v>A tiempo</v>
      </c>
      <c r="AB111" s="21">
        <f t="shared" si="25"/>
        <v>62</v>
      </c>
      <c r="AC111" s="21">
        <v>175</v>
      </c>
      <c r="AD111" s="13" t="str">
        <f t="shared" si="26"/>
        <v>Cumple</v>
      </c>
      <c r="AE111" s="20">
        <v>45047</v>
      </c>
      <c r="AF111" s="20">
        <f t="shared" si="41"/>
        <v>45047</v>
      </c>
      <c r="AG111" s="21">
        <f t="shared" si="27"/>
        <v>15</v>
      </c>
      <c r="AH111" s="20">
        <v>45291</v>
      </c>
      <c r="AI111" s="20">
        <f t="shared" si="28"/>
        <v>45291</v>
      </c>
      <c r="AJ111" s="21">
        <f t="shared" si="29"/>
        <v>0</v>
      </c>
      <c r="AK111" s="22" t="s">
        <v>397</v>
      </c>
      <c r="AL111" s="205" t="s">
        <v>551</v>
      </c>
      <c r="AM111" s="205" t="s">
        <v>552</v>
      </c>
      <c r="AN111" s="281"/>
      <c r="AO111" s="223"/>
      <c r="AP111" s="23">
        <v>0</v>
      </c>
      <c r="AQ111" s="24">
        <f t="shared" si="34"/>
        <v>0</v>
      </c>
      <c r="AR111" s="25">
        <v>0</v>
      </c>
      <c r="AS111" s="24">
        <f t="shared" si="30"/>
        <v>0</v>
      </c>
      <c r="AT111" s="25">
        <v>453095650</v>
      </c>
      <c r="AU111" s="24">
        <f t="shared" si="31"/>
        <v>1</v>
      </c>
      <c r="AV111" s="25">
        <f t="shared" si="32"/>
        <v>453095650</v>
      </c>
      <c r="AW111" s="26">
        <v>858793.0756217005</v>
      </c>
      <c r="AX111" s="24">
        <f t="shared" si="33"/>
        <v>0.13528098338562819</v>
      </c>
      <c r="AY111" s="27" t="s">
        <v>287</v>
      </c>
      <c r="AZ111" s="27"/>
      <c r="BA111" s="27" t="s">
        <v>320</v>
      </c>
      <c r="BB111" s="41" t="s">
        <v>199</v>
      </c>
    </row>
    <row r="112" spans="1:54" s="12" customFormat="1" ht="60" customHeight="1" x14ac:dyDescent="0.2">
      <c r="A112" s="13" t="s">
        <v>271</v>
      </c>
      <c r="B112" s="13" t="s">
        <v>272</v>
      </c>
      <c r="C112" s="13" t="s">
        <v>273</v>
      </c>
      <c r="D112" s="13" t="s">
        <v>274</v>
      </c>
      <c r="E112" s="51">
        <v>111</v>
      </c>
      <c r="F112" s="15">
        <v>2</v>
      </c>
      <c r="G112" s="16" t="s">
        <v>297</v>
      </c>
      <c r="H112" s="15" t="s">
        <v>214</v>
      </c>
      <c r="I112" s="16" t="s">
        <v>148</v>
      </c>
      <c r="J112" s="15" t="s">
        <v>554</v>
      </c>
      <c r="K112" s="16" t="s">
        <v>555</v>
      </c>
      <c r="L112" s="16" t="s">
        <v>278</v>
      </c>
      <c r="M112" s="30" t="s">
        <v>316</v>
      </c>
      <c r="N112" s="33" t="s">
        <v>663</v>
      </c>
      <c r="O112" s="18" t="s">
        <v>557</v>
      </c>
      <c r="P112" s="15" t="s">
        <v>648</v>
      </c>
      <c r="Q112" s="13" t="s">
        <v>283</v>
      </c>
      <c r="R112" s="13" t="s">
        <v>284</v>
      </c>
      <c r="S112" s="19">
        <f t="shared" si="38"/>
        <v>184615.38461538462</v>
      </c>
      <c r="T112" s="19">
        <f t="shared" si="22"/>
        <v>184615.38461538462</v>
      </c>
      <c r="U112" s="20">
        <v>44847</v>
      </c>
      <c r="V112" s="20">
        <v>44935</v>
      </c>
      <c r="W112" s="20">
        <f t="shared" si="39"/>
        <v>44935</v>
      </c>
      <c r="X112" s="13" t="str">
        <f t="shared" si="23"/>
        <v>A tiempo</v>
      </c>
      <c r="Y112" s="20">
        <v>44997</v>
      </c>
      <c r="Z112" s="20">
        <f t="shared" si="40"/>
        <v>44997</v>
      </c>
      <c r="AA112" s="13" t="str">
        <f t="shared" si="24"/>
        <v>A tiempo</v>
      </c>
      <c r="AB112" s="21">
        <f t="shared" si="25"/>
        <v>62</v>
      </c>
      <c r="AC112" s="21">
        <v>60</v>
      </c>
      <c r="AD112" s="13" t="str">
        <f t="shared" si="26"/>
        <v>No cumple</v>
      </c>
      <c r="AE112" s="20">
        <v>45017</v>
      </c>
      <c r="AF112" s="20">
        <f t="shared" si="41"/>
        <v>45017</v>
      </c>
      <c r="AG112" s="21">
        <f t="shared" si="27"/>
        <v>20</v>
      </c>
      <c r="AH112" s="20">
        <v>45199</v>
      </c>
      <c r="AI112" s="20">
        <f t="shared" si="28"/>
        <v>45199</v>
      </c>
      <c r="AJ112" s="21">
        <f t="shared" si="29"/>
        <v>0</v>
      </c>
      <c r="AK112" s="22" t="s">
        <v>397</v>
      </c>
      <c r="AL112" s="205" t="s">
        <v>558</v>
      </c>
      <c r="AM112" s="205"/>
      <c r="AN112" s="281"/>
      <c r="AO112" s="223"/>
      <c r="AP112" s="23">
        <v>0</v>
      </c>
      <c r="AQ112" s="24">
        <f t="shared" si="34"/>
        <v>0</v>
      </c>
      <c r="AR112" s="23">
        <v>0</v>
      </c>
      <c r="AS112" s="24">
        <f t="shared" si="30"/>
        <v>0</v>
      </c>
      <c r="AT112" s="25">
        <v>720000000</v>
      </c>
      <c r="AU112" s="24">
        <f t="shared" si="31"/>
        <v>1</v>
      </c>
      <c r="AV112" s="23">
        <f t="shared" si="32"/>
        <v>720000000</v>
      </c>
      <c r="AW112" s="54">
        <v>200000</v>
      </c>
      <c r="AX112" s="24">
        <f t="shared" si="33"/>
        <v>0.92307692307692313</v>
      </c>
      <c r="AY112" s="27" t="s">
        <v>287</v>
      </c>
      <c r="AZ112" s="27"/>
      <c r="BA112" s="27" t="s">
        <v>320</v>
      </c>
      <c r="BB112" s="51" t="s">
        <v>649</v>
      </c>
    </row>
    <row r="113" spans="1:54" s="12" customFormat="1" ht="60" customHeight="1" x14ac:dyDescent="0.2">
      <c r="A113" s="13" t="s">
        <v>271</v>
      </c>
      <c r="B113" s="13" t="s">
        <v>272</v>
      </c>
      <c r="C113" s="13" t="s">
        <v>273</v>
      </c>
      <c r="D113" s="13" t="s">
        <v>274</v>
      </c>
      <c r="E113" s="51">
        <v>112</v>
      </c>
      <c r="F113" s="15">
        <v>3</v>
      </c>
      <c r="G113" s="16" t="s">
        <v>412</v>
      </c>
      <c r="H113" s="15" t="s">
        <v>217</v>
      </c>
      <c r="I113" s="16" t="s">
        <v>161</v>
      </c>
      <c r="J113" s="15" t="s">
        <v>577</v>
      </c>
      <c r="K113" s="16" t="s">
        <v>578</v>
      </c>
      <c r="L113" s="16" t="s">
        <v>278</v>
      </c>
      <c r="M113" s="30" t="s">
        <v>316</v>
      </c>
      <c r="N113" s="33" t="s">
        <v>664</v>
      </c>
      <c r="O113" s="18" t="s">
        <v>580</v>
      </c>
      <c r="P113" s="15" t="s">
        <v>648</v>
      </c>
      <c r="Q113" s="13" t="s">
        <v>283</v>
      </c>
      <c r="R113" s="13" t="s">
        <v>284</v>
      </c>
      <c r="S113" s="32">
        <f t="shared" si="38"/>
        <v>269230.76923076925</v>
      </c>
      <c r="T113" s="19">
        <f t="shared" si="22"/>
        <v>269230.76923076925</v>
      </c>
      <c r="U113" s="20">
        <v>44816</v>
      </c>
      <c r="V113" s="20">
        <v>44904</v>
      </c>
      <c r="W113" s="20">
        <f t="shared" si="39"/>
        <v>44904</v>
      </c>
      <c r="X113" s="13" t="str">
        <f t="shared" si="23"/>
        <v>A tiempo</v>
      </c>
      <c r="Y113" s="20">
        <v>44966</v>
      </c>
      <c r="Z113" s="20">
        <f t="shared" si="40"/>
        <v>44966</v>
      </c>
      <c r="AA113" s="13" t="str">
        <f t="shared" si="24"/>
        <v>A tiempo</v>
      </c>
      <c r="AB113" s="21">
        <f t="shared" si="25"/>
        <v>62</v>
      </c>
      <c r="AC113" s="21">
        <v>60</v>
      </c>
      <c r="AD113" s="13" t="str">
        <f t="shared" si="26"/>
        <v>No cumple</v>
      </c>
      <c r="AE113" s="20">
        <v>44986</v>
      </c>
      <c r="AF113" s="20">
        <f t="shared" si="41"/>
        <v>44986</v>
      </c>
      <c r="AG113" s="21">
        <f t="shared" si="27"/>
        <v>20</v>
      </c>
      <c r="AH113" s="20">
        <v>45168</v>
      </c>
      <c r="AI113" s="20">
        <f t="shared" si="28"/>
        <v>45168</v>
      </c>
      <c r="AJ113" s="21">
        <f t="shared" si="29"/>
        <v>0</v>
      </c>
      <c r="AK113" s="22" t="s">
        <v>310</v>
      </c>
      <c r="AL113" s="205" t="s">
        <v>581</v>
      </c>
      <c r="AM113" s="205"/>
      <c r="AN113" s="281"/>
      <c r="AO113" s="223"/>
      <c r="AP113" s="23">
        <v>0</v>
      </c>
      <c r="AQ113" s="24">
        <f t="shared" si="34"/>
        <v>0</v>
      </c>
      <c r="AR113" s="23">
        <v>0</v>
      </c>
      <c r="AS113" s="24">
        <f t="shared" si="30"/>
        <v>0</v>
      </c>
      <c r="AT113" s="25">
        <v>1050000000</v>
      </c>
      <c r="AU113" s="24">
        <f t="shared" si="31"/>
        <v>1</v>
      </c>
      <c r="AV113" s="23">
        <f t="shared" si="32"/>
        <v>1050000000</v>
      </c>
      <c r="AW113" s="26">
        <v>208333.33333333334</v>
      </c>
      <c r="AX113" s="24">
        <f t="shared" si="33"/>
        <v>1.2923076923076924</v>
      </c>
      <c r="AY113" s="27" t="s">
        <v>287</v>
      </c>
      <c r="AZ113" s="27"/>
      <c r="BA113" s="27" t="s">
        <v>320</v>
      </c>
      <c r="BB113" s="51" t="s">
        <v>649</v>
      </c>
    </row>
    <row r="114" spans="1:54" s="12" customFormat="1" ht="60" customHeight="1" x14ac:dyDescent="0.2">
      <c r="A114" s="13" t="s">
        <v>271</v>
      </c>
      <c r="B114" s="13" t="s">
        <v>272</v>
      </c>
      <c r="C114" s="13" t="s">
        <v>273</v>
      </c>
      <c r="D114" s="13" t="s">
        <v>274</v>
      </c>
      <c r="E114" s="41">
        <v>113</v>
      </c>
      <c r="F114" s="15">
        <v>4</v>
      </c>
      <c r="G114" s="16" t="s">
        <v>596</v>
      </c>
      <c r="H114" s="15" t="s">
        <v>220</v>
      </c>
      <c r="I114" s="16" t="s">
        <v>631</v>
      </c>
      <c r="J114" s="15" t="s">
        <v>632</v>
      </c>
      <c r="K114" s="16" t="s">
        <v>633</v>
      </c>
      <c r="L114" s="16" t="s">
        <v>278</v>
      </c>
      <c r="M114" s="30" t="s">
        <v>279</v>
      </c>
      <c r="N114" s="33" t="s">
        <v>665</v>
      </c>
      <c r="O114" s="18" t="s">
        <v>635</v>
      </c>
      <c r="P114" s="15" t="s">
        <v>648</v>
      </c>
      <c r="Q114" s="13" t="s">
        <v>283</v>
      </c>
      <c r="R114" s="13" t="s">
        <v>284</v>
      </c>
      <c r="S114" s="19">
        <f t="shared" si="38"/>
        <v>47230.769230769234</v>
      </c>
      <c r="T114" s="19">
        <f t="shared" si="22"/>
        <v>47230.769230769234</v>
      </c>
      <c r="U114" s="20">
        <v>44742</v>
      </c>
      <c r="V114" s="20">
        <v>44830</v>
      </c>
      <c r="W114" s="20">
        <f t="shared" si="39"/>
        <v>44830</v>
      </c>
      <c r="X114" s="13" t="str">
        <f t="shared" si="23"/>
        <v>A tiempo</v>
      </c>
      <c r="Y114" s="20">
        <v>44907</v>
      </c>
      <c r="Z114" s="20">
        <f t="shared" si="40"/>
        <v>44907</v>
      </c>
      <c r="AA114" s="13" t="str">
        <f t="shared" si="24"/>
        <v>A tiempo</v>
      </c>
      <c r="AB114" s="21">
        <f t="shared" si="25"/>
        <v>77</v>
      </c>
      <c r="AC114" s="21">
        <v>145</v>
      </c>
      <c r="AD114" s="13" t="str">
        <f t="shared" si="26"/>
        <v>Cumple</v>
      </c>
      <c r="AE114" s="20">
        <v>44927</v>
      </c>
      <c r="AF114" s="20">
        <f t="shared" si="41"/>
        <v>44927</v>
      </c>
      <c r="AG114" s="21">
        <f t="shared" si="27"/>
        <v>20</v>
      </c>
      <c r="AH114" s="20">
        <v>45047</v>
      </c>
      <c r="AI114" s="20">
        <f t="shared" si="28"/>
        <v>45047</v>
      </c>
      <c r="AJ114" s="21">
        <f t="shared" si="29"/>
        <v>0</v>
      </c>
      <c r="AK114" s="22" t="s">
        <v>310</v>
      </c>
      <c r="AL114" s="205" t="s">
        <v>666</v>
      </c>
      <c r="AM114" s="205"/>
      <c r="AN114" s="281"/>
      <c r="AO114" s="223"/>
      <c r="AP114" s="23">
        <v>0</v>
      </c>
      <c r="AQ114" s="24">
        <f t="shared" si="34"/>
        <v>0</v>
      </c>
      <c r="AR114" s="23">
        <v>0</v>
      </c>
      <c r="AS114" s="24">
        <f t="shared" si="30"/>
        <v>0</v>
      </c>
      <c r="AT114" s="25">
        <v>184200000</v>
      </c>
      <c r="AU114" s="24">
        <f t="shared" si="31"/>
        <v>1</v>
      </c>
      <c r="AV114" s="23">
        <f t="shared" si="32"/>
        <v>184200000</v>
      </c>
      <c r="AW114" s="26">
        <v>51166.666666666795</v>
      </c>
      <c r="AX114" s="24">
        <f t="shared" si="33"/>
        <v>0.9230769230769208</v>
      </c>
      <c r="AY114" s="27" t="s">
        <v>287</v>
      </c>
      <c r="AZ114" s="27"/>
      <c r="BA114" s="27" t="s">
        <v>320</v>
      </c>
      <c r="BB114" s="41" t="s">
        <v>199</v>
      </c>
    </row>
    <row r="115" spans="1:54" s="12" customFormat="1" ht="60" customHeight="1" x14ac:dyDescent="0.2">
      <c r="A115" s="13" t="s">
        <v>271</v>
      </c>
      <c r="B115" s="13" t="s">
        <v>272</v>
      </c>
      <c r="C115" s="13" t="s">
        <v>273</v>
      </c>
      <c r="D115" s="13" t="s">
        <v>274</v>
      </c>
      <c r="E115" s="41">
        <v>114</v>
      </c>
      <c r="F115" s="15">
        <v>4</v>
      </c>
      <c r="G115" s="16" t="s">
        <v>596</v>
      </c>
      <c r="H115" s="15" t="s">
        <v>220</v>
      </c>
      <c r="I115" s="16" t="s">
        <v>631</v>
      </c>
      <c r="J115" s="15" t="s">
        <v>632</v>
      </c>
      <c r="K115" s="16" t="s">
        <v>633</v>
      </c>
      <c r="L115" s="16" t="s">
        <v>278</v>
      </c>
      <c r="M115" s="30" t="s">
        <v>279</v>
      </c>
      <c r="N115" s="33" t="s">
        <v>667</v>
      </c>
      <c r="O115" s="18" t="s">
        <v>635</v>
      </c>
      <c r="P115" s="15" t="s">
        <v>648</v>
      </c>
      <c r="Q115" s="13" t="s">
        <v>283</v>
      </c>
      <c r="R115" s="13" t="s">
        <v>284</v>
      </c>
      <c r="S115" s="19">
        <f t="shared" si="38"/>
        <v>47230.769230769234</v>
      </c>
      <c r="T115" s="19">
        <f t="shared" si="22"/>
        <v>47230.769230769234</v>
      </c>
      <c r="U115" s="20">
        <v>44954</v>
      </c>
      <c r="V115" s="20">
        <v>45042</v>
      </c>
      <c r="W115" s="20">
        <f t="shared" si="39"/>
        <v>45042</v>
      </c>
      <c r="X115" s="13" t="str">
        <f t="shared" si="23"/>
        <v>A tiempo</v>
      </c>
      <c r="Y115" s="20">
        <v>45119</v>
      </c>
      <c r="Z115" s="20">
        <f t="shared" si="40"/>
        <v>45119</v>
      </c>
      <c r="AA115" s="13" t="str">
        <f t="shared" si="24"/>
        <v>A tiempo</v>
      </c>
      <c r="AB115" s="21">
        <f t="shared" si="25"/>
        <v>77</v>
      </c>
      <c r="AC115" s="21">
        <v>145</v>
      </c>
      <c r="AD115" s="13" t="str">
        <f t="shared" si="26"/>
        <v>Cumple</v>
      </c>
      <c r="AE115" s="20">
        <v>45139</v>
      </c>
      <c r="AF115" s="20">
        <f t="shared" si="41"/>
        <v>45139</v>
      </c>
      <c r="AG115" s="21">
        <f t="shared" si="27"/>
        <v>20</v>
      </c>
      <c r="AH115" s="20">
        <v>45291</v>
      </c>
      <c r="AI115" s="20">
        <f t="shared" si="28"/>
        <v>45291</v>
      </c>
      <c r="AJ115" s="21">
        <f t="shared" si="29"/>
        <v>0</v>
      </c>
      <c r="AK115" s="22" t="s">
        <v>433</v>
      </c>
      <c r="AL115" s="205" t="s">
        <v>666</v>
      </c>
      <c r="AM115" s="205"/>
      <c r="AN115" s="281"/>
      <c r="AO115" s="223"/>
      <c r="AP115" s="23">
        <v>0</v>
      </c>
      <c r="AQ115" s="24">
        <f t="shared" si="34"/>
        <v>0</v>
      </c>
      <c r="AR115" s="23">
        <v>0</v>
      </c>
      <c r="AS115" s="24">
        <f t="shared" si="30"/>
        <v>0</v>
      </c>
      <c r="AT115" s="25">
        <v>184200000</v>
      </c>
      <c r="AU115" s="24">
        <f t="shared" si="31"/>
        <v>1</v>
      </c>
      <c r="AV115" s="23">
        <f t="shared" si="32"/>
        <v>184200000</v>
      </c>
      <c r="AW115" s="26">
        <v>51166.66666666665</v>
      </c>
      <c r="AX115" s="24">
        <f t="shared" si="33"/>
        <v>0.92307692307692346</v>
      </c>
      <c r="AY115" s="27" t="s">
        <v>287</v>
      </c>
      <c r="AZ115" s="27"/>
      <c r="BA115" s="27" t="s">
        <v>320</v>
      </c>
      <c r="BB115" s="41" t="s">
        <v>199</v>
      </c>
    </row>
    <row r="116" spans="1:54" s="12" customFormat="1" ht="60" customHeight="1" x14ac:dyDescent="0.2">
      <c r="A116" s="13" t="s">
        <v>271</v>
      </c>
      <c r="B116" s="13" t="s">
        <v>272</v>
      </c>
      <c r="C116" s="13" t="s">
        <v>273</v>
      </c>
      <c r="D116" s="13" t="s">
        <v>274</v>
      </c>
      <c r="E116" s="40">
        <v>115</v>
      </c>
      <c r="F116" s="15">
        <v>1</v>
      </c>
      <c r="G116" s="16" t="s">
        <v>275</v>
      </c>
      <c r="H116" s="15" t="s">
        <v>205</v>
      </c>
      <c r="I116" s="16" t="s">
        <v>113</v>
      </c>
      <c r="J116" s="15" t="s">
        <v>668</v>
      </c>
      <c r="K116" s="16" t="s">
        <v>669</v>
      </c>
      <c r="L116" s="16" t="s">
        <v>278</v>
      </c>
      <c r="M116" s="30" t="s">
        <v>338</v>
      </c>
      <c r="N116" s="33" t="s">
        <v>664</v>
      </c>
      <c r="O116" s="36" t="s">
        <v>453</v>
      </c>
      <c r="P116" s="15" t="s">
        <v>648</v>
      </c>
      <c r="Q116" s="13" t="s">
        <v>283</v>
      </c>
      <c r="R116" s="13" t="s">
        <v>284</v>
      </c>
      <c r="S116" s="19">
        <f t="shared" si="38"/>
        <v>205128.20512820513</v>
      </c>
      <c r="T116" s="19">
        <f t="shared" si="22"/>
        <v>205128.20512820513</v>
      </c>
      <c r="U116" s="20">
        <v>44559</v>
      </c>
      <c r="V116" s="20">
        <v>44626</v>
      </c>
      <c r="W116" s="20">
        <f t="shared" si="39"/>
        <v>44626</v>
      </c>
      <c r="X116" s="13" t="str">
        <f t="shared" si="23"/>
        <v>A tiempo</v>
      </c>
      <c r="Y116" s="20">
        <v>44688</v>
      </c>
      <c r="Z116" s="20">
        <f t="shared" si="40"/>
        <v>44688</v>
      </c>
      <c r="AA116" s="13" t="str">
        <f t="shared" si="24"/>
        <v>A tiempo</v>
      </c>
      <c r="AB116" s="21">
        <f t="shared" si="25"/>
        <v>62</v>
      </c>
      <c r="AC116" s="21">
        <v>125</v>
      </c>
      <c r="AD116" s="13" t="str">
        <f t="shared" si="26"/>
        <v>Cumple</v>
      </c>
      <c r="AE116" s="20">
        <v>44713</v>
      </c>
      <c r="AF116" s="20">
        <f t="shared" si="41"/>
        <v>44713</v>
      </c>
      <c r="AG116" s="21">
        <f t="shared" si="27"/>
        <v>25</v>
      </c>
      <c r="AH116" s="20">
        <v>44926</v>
      </c>
      <c r="AI116" s="20">
        <f t="shared" si="28"/>
        <v>44926</v>
      </c>
      <c r="AJ116" s="21">
        <f t="shared" si="29"/>
        <v>0</v>
      </c>
      <c r="AK116" s="22" t="s">
        <v>397</v>
      </c>
      <c r="AL116" s="205" t="s">
        <v>342</v>
      </c>
      <c r="AM116" s="205" t="s">
        <v>343</v>
      </c>
      <c r="AN116" s="281"/>
      <c r="AO116" s="223"/>
      <c r="AP116" s="23">
        <v>0</v>
      </c>
      <c r="AQ116" s="24">
        <f t="shared" si="34"/>
        <v>0</v>
      </c>
      <c r="AR116" s="23">
        <v>800000000</v>
      </c>
      <c r="AS116" s="24">
        <f t="shared" si="30"/>
        <v>1</v>
      </c>
      <c r="AT116" s="25">
        <v>0</v>
      </c>
      <c r="AU116" s="24">
        <f t="shared" si="31"/>
        <v>0</v>
      </c>
      <c r="AV116" s="23">
        <f t="shared" si="32"/>
        <v>800000000</v>
      </c>
      <c r="AW116" s="26">
        <v>256747.68613132054</v>
      </c>
      <c r="AX116" s="24">
        <f t="shared" si="33"/>
        <v>0.79894860288355918</v>
      </c>
      <c r="AY116" s="27" t="s">
        <v>360</v>
      </c>
      <c r="AZ116" s="27"/>
      <c r="BA116" s="27" t="s">
        <v>320</v>
      </c>
      <c r="BB116" s="41" t="s">
        <v>199</v>
      </c>
    </row>
    <row r="117" spans="1:54" s="12" customFormat="1" ht="60" customHeight="1" x14ac:dyDescent="0.2">
      <c r="A117" s="13" t="s">
        <v>271</v>
      </c>
      <c r="B117" s="13" t="s">
        <v>272</v>
      </c>
      <c r="C117" s="13" t="s">
        <v>273</v>
      </c>
      <c r="D117" s="13" t="s">
        <v>274</v>
      </c>
      <c r="E117" s="40">
        <v>116</v>
      </c>
      <c r="F117" s="15">
        <v>2</v>
      </c>
      <c r="G117" s="16" t="s">
        <v>297</v>
      </c>
      <c r="H117" s="15" t="s">
        <v>212</v>
      </c>
      <c r="I117" s="16" t="s">
        <v>142</v>
      </c>
      <c r="J117" s="15" t="s">
        <v>535</v>
      </c>
      <c r="K117" s="16" t="s">
        <v>536</v>
      </c>
      <c r="L117" s="16" t="s">
        <v>278</v>
      </c>
      <c r="M117" s="30" t="s">
        <v>316</v>
      </c>
      <c r="N117" s="33" t="s">
        <v>670</v>
      </c>
      <c r="O117" s="36" t="s">
        <v>671</v>
      </c>
      <c r="P117" s="15" t="s">
        <v>648</v>
      </c>
      <c r="Q117" s="13" t="s">
        <v>283</v>
      </c>
      <c r="R117" s="13" t="s">
        <v>284</v>
      </c>
      <c r="S117" s="19">
        <f t="shared" si="38"/>
        <v>130641.02564102564</v>
      </c>
      <c r="T117" s="19">
        <f t="shared" si="22"/>
        <v>130641.02564102564</v>
      </c>
      <c r="U117" s="20">
        <v>44696</v>
      </c>
      <c r="V117" s="20">
        <v>44784</v>
      </c>
      <c r="W117" s="20">
        <f t="shared" si="39"/>
        <v>44784</v>
      </c>
      <c r="X117" s="13" t="str">
        <f t="shared" si="23"/>
        <v>A tiempo</v>
      </c>
      <c r="Y117" s="20">
        <v>44846</v>
      </c>
      <c r="Z117" s="20">
        <f t="shared" si="40"/>
        <v>44846</v>
      </c>
      <c r="AA117" s="13" t="str">
        <f t="shared" si="24"/>
        <v>A tiempo</v>
      </c>
      <c r="AB117" s="21">
        <f t="shared" si="25"/>
        <v>62</v>
      </c>
      <c r="AC117" s="21">
        <v>145</v>
      </c>
      <c r="AD117" s="13" t="str">
        <f t="shared" si="26"/>
        <v>Cumple</v>
      </c>
      <c r="AE117" s="20">
        <v>44866</v>
      </c>
      <c r="AF117" s="20">
        <f t="shared" si="41"/>
        <v>44866</v>
      </c>
      <c r="AG117" s="21">
        <f t="shared" si="27"/>
        <v>20</v>
      </c>
      <c r="AH117" s="20">
        <v>45291</v>
      </c>
      <c r="AI117" s="20">
        <f t="shared" si="28"/>
        <v>45291</v>
      </c>
      <c r="AJ117" s="21">
        <f t="shared" si="29"/>
        <v>0</v>
      </c>
      <c r="AK117" s="22" t="s">
        <v>347</v>
      </c>
      <c r="AL117" s="205" t="s">
        <v>543</v>
      </c>
      <c r="AM117" s="205"/>
      <c r="AN117" s="281"/>
      <c r="AO117" s="223"/>
      <c r="AP117" s="23">
        <v>0</v>
      </c>
      <c r="AQ117" s="24">
        <f t="shared" si="34"/>
        <v>0</v>
      </c>
      <c r="AR117" s="25">
        <v>70000000</v>
      </c>
      <c r="AS117" s="24">
        <f t="shared" si="30"/>
        <v>0.13738959764474976</v>
      </c>
      <c r="AT117" s="25">
        <v>439500000</v>
      </c>
      <c r="AU117" s="24">
        <f t="shared" si="31"/>
        <v>0.86261040235525022</v>
      </c>
      <c r="AV117" s="23">
        <f t="shared" si="32"/>
        <v>509500000</v>
      </c>
      <c r="AW117" s="26">
        <v>181818.18181818179</v>
      </c>
      <c r="AX117" s="24">
        <f t="shared" si="33"/>
        <v>0.71852564102564109</v>
      </c>
      <c r="AY117" s="27" t="s">
        <v>360</v>
      </c>
      <c r="AZ117" s="27" t="s">
        <v>360</v>
      </c>
      <c r="BA117" s="27" t="s">
        <v>320</v>
      </c>
      <c r="BB117" s="41" t="s">
        <v>199</v>
      </c>
    </row>
    <row r="118" spans="1:54" s="12" customFormat="1" ht="60" customHeight="1" x14ac:dyDescent="0.2">
      <c r="A118" s="13" t="s">
        <v>271</v>
      </c>
      <c r="B118" s="13" t="s">
        <v>272</v>
      </c>
      <c r="C118" s="13" t="s">
        <v>273</v>
      </c>
      <c r="D118" s="13" t="s">
        <v>274</v>
      </c>
      <c r="E118" s="40">
        <v>117</v>
      </c>
      <c r="F118" s="15">
        <v>3</v>
      </c>
      <c r="G118" s="16" t="s">
        <v>412</v>
      </c>
      <c r="H118" s="15" t="s">
        <v>217</v>
      </c>
      <c r="I118" s="16" t="s">
        <v>161</v>
      </c>
      <c r="J118" s="15" t="s">
        <v>577</v>
      </c>
      <c r="K118" s="16" t="s">
        <v>578</v>
      </c>
      <c r="L118" s="16" t="s">
        <v>278</v>
      </c>
      <c r="M118" s="30" t="s">
        <v>316</v>
      </c>
      <c r="N118" s="13" t="s">
        <v>672</v>
      </c>
      <c r="O118" s="37" t="s">
        <v>673</v>
      </c>
      <c r="P118" s="15" t="s">
        <v>648</v>
      </c>
      <c r="Q118" s="13" t="s">
        <v>283</v>
      </c>
      <c r="R118" s="13" t="s">
        <v>284</v>
      </c>
      <c r="S118" s="32">
        <f t="shared" si="38"/>
        <v>128205.1282051282</v>
      </c>
      <c r="T118" s="55">
        <f t="shared" si="22"/>
        <v>128205.1282051282</v>
      </c>
      <c r="U118" s="20">
        <v>44573</v>
      </c>
      <c r="V118" s="20">
        <v>44661</v>
      </c>
      <c r="W118" s="20">
        <f t="shared" si="39"/>
        <v>44661</v>
      </c>
      <c r="X118" s="13" t="str">
        <f t="shared" si="23"/>
        <v>A tiempo</v>
      </c>
      <c r="Y118" s="20">
        <v>44723</v>
      </c>
      <c r="Z118" s="20">
        <f t="shared" si="40"/>
        <v>44723</v>
      </c>
      <c r="AA118" s="13" t="str">
        <f t="shared" si="24"/>
        <v>A tiempo</v>
      </c>
      <c r="AB118" s="21">
        <f t="shared" si="25"/>
        <v>62</v>
      </c>
      <c r="AC118" s="21">
        <v>60</v>
      </c>
      <c r="AD118" s="13" t="str">
        <f t="shared" si="26"/>
        <v>No cumple</v>
      </c>
      <c r="AE118" s="20">
        <v>44743</v>
      </c>
      <c r="AF118" s="20">
        <f t="shared" si="41"/>
        <v>44743</v>
      </c>
      <c r="AG118" s="21">
        <f t="shared" si="27"/>
        <v>20</v>
      </c>
      <c r="AH118" s="20">
        <v>44926</v>
      </c>
      <c r="AI118" s="20">
        <f t="shared" si="28"/>
        <v>44926</v>
      </c>
      <c r="AJ118" s="21">
        <f t="shared" si="29"/>
        <v>0</v>
      </c>
      <c r="AK118" s="22" t="s">
        <v>303</v>
      </c>
      <c r="AL118" s="205" t="s">
        <v>674</v>
      </c>
      <c r="AM118" s="205"/>
      <c r="AN118" s="281"/>
      <c r="AO118" s="223"/>
      <c r="AP118" s="23">
        <v>0</v>
      </c>
      <c r="AQ118" s="24">
        <f t="shared" si="34"/>
        <v>0</v>
      </c>
      <c r="AR118" s="25">
        <v>500000000</v>
      </c>
      <c r="AS118" s="24">
        <f t="shared" si="30"/>
        <v>1</v>
      </c>
      <c r="AT118" s="25">
        <v>0</v>
      </c>
      <c r="AU118" s="24">
        <f t="shared" si="31"/>
        <v>0</v>
      </c>
      <c r="AV118" s="25">
        <f t="shared" si="32"/>
        <v>500000000</v>
      </c>
      <c r="AW118" s="56">
        <v>0</v>
      </c>
      <c r="AX118" s="24" t="str">
        <f t="shared" si="33"/>
        <v/>
      </c>
      <c r="AY118" s="27" t="s">
        <v>360</v>
      </c>
      <c r="AZ118" s="27"/>
      <c r="BA118" s="27" t="s">
        <v>320</v>
      </c>
      <c r="BB118" s="41" t="s">
        <v>199</v>
      </c>
    </row>
    <row r="119" spans="1:54" s="12" customFormat="1" ht="60" customHeight="1" x14ac:dyDescent="0.2">
      <c r="A119" s="13" t="s">
        <v>271</v>
      </c>
      <c r="B119" s="13" t="s">
        <v>272</v>
      </c>
      <c r="C119" s="13" t="s">
        <v>273</v>
      </c>
      <c r="D119" s="13" t="s">
        <v>274</v>
      </c>
      <c r="E119" s="41">
        <v>118</v>
      </c>
      <c r="F119" s="15">
        <v>3</v>
      </c>
      <c r="G119" s="16" t="s">
        <v>412</v>
      </c>
      <c r="H119" s="15" t="s">
        <v>218</v>
      </c>
      <c r="I119" s="16" t="s">
        <v>164</v>
      </c>
      <c r="J119" s="15" t="s">
        <v>413</v>
      </c>
      <c r="K119" s="16" t="s">
        <v>414</v>
      </c>
      <c r="L119" s="16" t="s">
        <v>487</v>
      </c>
      <c r="M119" s="30" t="s">
        <v>338</v>
      </c>
      <c r="N119" s="13" t="s">
        <v>659</v>
      </c>
      <c r="O119" s="31" t="s">
        <v>675</v>
      </c>
      <c r="P119" s="15" t="s">
        <v>648</v>
      </c>
      <c r="Q119" s="13" t="s">
        <v>283</v>
      </c>
      <c r="R119" s="13" t="s">
        <v>284</v>
      </c>
      <c r="S119" s="32">
        <f t="shared" si="38"/>
        <v>1025641.0256410256</v>
      </c>
      <c r="T119" s="19">
        <f t="shared" si="22"/>
        <v>1025641.0256410256</v>
      </c>
      <c r="U119" s="20">
        <v>44545</v>
      </c>
      <c r="V119" s="20">
        <v>44605</v>
      </c>
      <c r="W119" s="20">
        <f t="shared" si="39"/>
        <v>44605</v>
      </c>
      <c r="X119" s="13" t="str">
        <f t="shared" si="23"/>
        <v>A tiempo</v>
      </c>
      <c r="Y119" s="20">
        <v>44667</v>
      </c>
      <c r="Z119" s="20">
        <f t="shared" si="40"/>
        <v>44667</v>
      </c>
      <c r="AA119" s="13" t="str">
        <f t="shared" si="24"/>
        <v>A tiempo</v>
      </c>
      <c r="AB119" s="21">
        <f t="shared" si="25"/>
        <v>62</v>
      </c>
      <c r="AC119" s="21">
        <v>20</v>
      </c>
      <c r="AD119" s="13" t="str">
        <f t="shared" si="26"/>
        <v>No cumple</v>
      </c>
      <c r="AE119" s="20">
        <v>44682</v>
      </c>
      <c r="AF119" s="20">
        <f t="shared" si="41"/>
        <v>44682</v>
      </c>
      <c r="AG119" s="21">
        <f t="shared" si="27"/>
        <v>15</v>
      </c>
      <c r="AH119" s="20">
        <v>44926</v>
      </c>
      <c r="AI119" s="20">
        <f t="shared" si="28"/>
        <v>44926</v>
      </c>
      <c r="AJ119" s="21">
        <f t="shared" si="29"/>
        <v>0</v>
      </c>
      <c r="AK119" s="22" t="s">
        <v>371</v>
      </c>
      <c r="AL119" s="205"/>
      <c r="AM119" s="205"/>
      <c r="AN119" s="281"/>
      <c r="AO119" s="223"/>
      <c r="AP119" s="23">
        <v>0</v>
      </c>
      <c r="AQ119" s="24">
        <f t="shared" si="34"/>
        <v>0</v>
      </c>
      <c r="AR119" s="45">
        <v>4000000000</v>
      </c>
      <c r="AS119" s="24">
        <f t="shared" si="30"/>
        <v>1</v>
      </c>
      <c r="AT119" s="25">
        <v>0</v>
      </c>
      <c r="AU119" s="24">
        <f t="shared" si="31"/>
        <v>0</v>
      </c>
      <c r="AV119" s="45">
        <f t="shared" si="32"/>
        <v>4000000000</v>
      </c>
      <c r="AW119" s="56">
        <v>0</v>
      </c>
      <c r="AX119" s="24" t="str">
        <f t="shared" si="33"/>
        <v/>
      </c>
      <c r="AY119" s="27" t="s">
        <v>287</v>
      </c>
      <c r="AZ119" s="27"/>
      <c r="BA119" s="27" t="s">
        <v>486</v>
      </c>
      <c r="BB119" s="41" t="s">
        <v>199</v>
      </c>
    </row>
    <row r="120" spans="1:54" s="12" customFormat="1" ht="60" customHeight="1" x14ac:dyDescent="0.2">
      <c r="A120" s="13" t="s">
        <v>271</v>
      </c>
      <c r="B120" s="13" t="s">
        <v>272</v>
      </c>
      <c r="C120" s="13" t="s">
        <v>273</v>
      </c>
      <c r="D120" s="13" t="s">
        <v>274</v>
      </c>
      <c r="E120" s="41">
        <v>119</v>
      </c>
      <c r="F120" s="15">
        <v>2</v>
      </c>
      <c r="G120" s="16" t="s">
        <v>297</v>
      </c>
      <c r="H120" s="15" t="s">
        <v>210</v>
      </c>
      <c r="I120" s="16" t="s">
        <v>137</v>
      </c>
      <c r="J120" s="15" t="s">
        <v>475</v>
      </c>
      <c r="K120" s="16" t="s">
        <v>476</v>
      </c>
      <c r="L120" s="16" t="s">
        <v>487</v>
      </c>
      <c r="M120" s="30" t="s">
        <v>493</v>
      </c>
      <c r="N120" s="33" t="s">
        <v>676</v>
      </c>
      <c r="O120" s="18" t="s">
        <v>521</v>
      </c>
      <c r="P120" s="15" t="s">
        <v>648</v>
      </c>
      <c r="Q120" s="13" t="s">
        <v>283</v>
      </c>
      <c r="R120" s="13" t="s">
        <v>284</v>
      </c>
      <c r="S120" s="32">
        <f t="shared" si="38"/>
        <v>7692307.692307692</v>
      </c>
      <c r="T120" s="19">
        <f t="shared" si="22"/>
        <v>7692307.692307692</v>
      </c>
      <c r="U120" s="20">
        <v>44904</v>
      </c>
      <c r="V120" s="20">
        <v>44971</v>
      </c>
      <c r="W120" s="20">
        <f t="shared" si="39"/>
        <v>44971</v>
      </c>
      <c r="X120" s="13" t="str">
        <f t="shared" si="23"/>
        <v>A tiempo</v>
      </c>
      <c r="Y120" s="20">
        <v>45053</v>
      </c>
      <c r="Z120" s="20">
        <f t="shared" si="40"/>
        <v>45053</v>
      </c>
      <c r="AA120" s="13" t="str">
        <f t="shared" si="24"/>
        <v>A tiempo</v>
      </c>
      <c r="AB120" s="21">
        <f t="shared" si="25"/>
        <v>82</v>
      </c>
      <c r="AC120" s="21">
        <v>175</v>
      </c>
      <c r="AD120" s="13" t="str">
        <f t="shared" si="26"/>
        <v>Cumple</v>
      </c>
      <c r="AE120" s="20">
        <v>45078</v>
      </c>
      <c r="AF120" s="20">
        <f t="shared" si="41"/>
        <v>45078</v>
      </c>
      <c r="AG120" s="21">
        <f t="shared" si="27"/>
        <v>25</v>
      </c>
      <c r="AH120" s="20">
        <v>45291</v>
      </c>
      <c r="AI120" s="20">
        <f t="shared" si="28"/>
        <v>45291</v>
      </c>
      <c r="AJ120" s="21">
        <f t="shared" si="29"/>
        <v>0</v>
      </c>
      <c r="AK120" s="22" t="s">
        <v>397</v>
      </c>
      <c r="AL120" s="205" t="s">
        <v>677</v>
      </c>
      <c r="AM120" s="205" t="s">
        <v>523</v>
      </c>
      <c r="AN120" s="281"/>
      <c r="AO120" s="223"/>
      <c r="AP120" s="23">
        <v>0</v>
      </c>
      <c r="AQ120" s="24">
        <f t="shared" si="34"/>
        <v>0</v>
      </c>
      <c r="AR120" s="25">
        <v>0</v>
      </c>
      <c r="AS120" s="24">
        <f t="shared" si="30"/>
        <v>0</v>
      </c>
      <c r="AT120" s="25">
        <v>30000000000</v>
      </c>
      <c r="AU120" s="24">
        <f t="shared" si="31"/>
        <v>1</v>
      </c>
      <c r="AV120" s="25">
        <f t="shared" si="32"/>
        <v>30000000000</v>
      </c>
      <c r="AW120" s="56">
        <v>0</v>
      </c>
      <c r="AX120" s="24" t="str">
        <f t="shared" si="33"/>
        <v/>
      </c>
      <c r="AY120" s="27" t="s">
        <v>287</v>
      </c>
      <c r="AZ120" s="27"/>
      <c r="BA120" s="27" t="s">
        <v>486</v>
      </c>
      <c r="BB120" s="41" t="s">
        <v>199</v>
      </c>
    </row>
    <row r="121" spans="1:54" ht="16" thickBot="1" x14ac:dyDescent="0.25">
      <c r="AR121" s="59"/>
      <c r="AT121" s="59"/>
    </row>
    <row r="122" spans="1:54" x14ac:dyDescent="0.2">
      <c r="M122" s="60" t="s">
        <v>678</v>
      </c>
      <c r="N122" s="61" t="s">
        <v>235</v>
      </c>
      <c r="O122" s="62"/>
      <c r="P122" s="63" t="s">
        <v>679</v>
      </c>
      <c r="Q122" s="63"/>
      <c r="R122" s="63"/>
      <c r="S122" s="64" t="s">
        <v>680</v>
      </c>
      <c r="T122" s="65"/>
      <c r="U122" s="66"/>
      <c r="V122" s="66"/>
      <c r="AP122" s="67">
        <f>SUBTOTAL(9,AP2:AP120)</f>
        <v>309600000</v>
      </c>
      <c r="AQ122" s="68"/>
      <c r="AR122" s="67">
        <f>SUBTOTAL(9,AR2:AR120)</f>
        <v>62500450080</v>
      </c>
      <c r="AS122" s="68"/>
      <c r="AT122" s="67">
        <f>SUBTOTAL(9,AT2:AT120)</f>
        <v>83159850000</v>
      </c>
      <c r="AV122" s="67">
        <f>SUBTOTAL(9,AV2:AV120)</f>
        <v>145969900080</v>
      </c>
      <c r="AW122" s="67">
        <f>AW123*TRMBID</f>
        <v>193632192510.13339</v>
      </c>
      <c r="AX122" s="68"/>
    </row>
    <row r="123" spans="1:54" x14ac:dyDescent="0.2">
      <c r="M123" s="206" t="s">
        <v>458</v>
      </c>
      <c r="N123" s="414" t="s">
        <v>681</v>
      </c>
      <c r="O123" s="415"/>
      <c r="P123" s="227">
        <f t="shared" ref="P123:P129" si="42">COUNTIF($BB$2:$BB$120,M123)</f>
        <v>10</v>
      </c>
      <c r="Q123" s="228"/>
      <c r="R123" s="228"/>
      <c r="S123" s="207">
        <f t="shared" ref="S123:S129" si="43">SUMIF($BB$2:$BB$120,M123,$T$2:$T$120)</f>
        <v>769388.59615384601</v>
      </c>
      <c r="AP123" s="69">
        <f>AP122/TRMBID</f>
        <v>79384.61538461539</v>
      </c>
      <c r="AR123" s="69">
        <f>AR122/TRMBID</f>
        <v>16025756.430769231</v>
      </c>
      <c r="AS123" s="68"/>
      <c r="AT123" s="69">
        <f>AT122/TRMBID</f>
        <v>21323038.46153846</v>
      </c>
      <c r="AV123" s="69">
        <f>AV122/TRMBID</f>
        <v>37428179.507692307</v>
      </c>
      <c r="AW123" s="69">
        <f>SUBTOTAL(9,AW2:AW120)</f>
        <v>49649280.130803436</v>
      </c>
    </row>
    <row r="124" spans="1:54" ht="16" thickBot="1" x14ac:dyDescent="0.25">
      <c r="M124" s="208" t="s">
        <v>55</v>
      </c>
      <c r="N124" s="416" t="s">
        <v>682</v>
      </c>
      <c r="O124" s="417"/>
      <c r="P124" s="227">
        <f t="shared" si="42"/>
        <v>34</v>
      </c>
      <c r="Q124" s="228"/>
      <c r="R124" s="228"/>
      <c r="S124" s="207">
        <f t="shared" si="43"/>
        <v>7149597.4628205104</v>
      </c>
      <c r="AP124" s="70">
        <f>COUNT(AP2:AP120)-COUNTIF(AP2:AP120,"0")</f>
        <v>5</v>
      </c>
      <c r="AR124" s="70">
        <f>COUNT(AR2:AR120)-COUNTIF(AR2:AR120,"0")</f>
        <v>56</v>
      </c>
      <c r="AS124" s="68"/>
      <c r="AT124" s="70">
        <f>COUNT(AT2:AT120)-COUNTIF(AT2:AT120,"0")</f>
        <v>60</v>
      </c>
      <c r="AV124" s="70">
        <f>COUNT(AV2:AV120)-COUNTIF(AV2:AV120,"0")</f>
        <v>84</v>
      </c>
      <c r="AW124" s="70">
        <f>COUNT(AW2:AW120)-COUNTIF(AW2:AW120,"0")</f>
        <v>106</v>
      </c>
      <c r="BB124"/>
    </row>
    <row r="125" spans="1:54" x14ac:dyDescent="0.2">
      <c r="M125" s="209" t="s">
        <v>649</v>
      </c>
      <c r="N125" s="416" t="s">
        <v>683</v>
      </c>
      <c r="O125" s="417"/>
      <c r="P125" s="227">
        <f t="shared" si="42"/>
        <v>8</v>
      </c>
      <c r="Q125" s="228"/>
      <c r="R125" s="228"/>
      <c r="S125" s="207">
        <f t="shared" si="43"/>
        <v>4461025.641025641</v>
      </c>
      <c r="AV125" s="59"/>
      <c r="AW125" s="59"/>
    </row>
    <row r="126" spans="1:54" x14ac:dyDescent="0.2">
      <c r="M126" s="210" t="s">
        <v>199</v>
      </c>
      <c r="N126" s="416" t="s">
        <v>684</v>
      </c>
      <c r="O126" s="417"/>
      <c r="P126" s="227">
        <f t="shared" si="42"/>
        <v>31</v>
      </c>
      <c r="Q126" s="228"/>
      <c r="R126" s="228"/>
      <c r="S126" s="207">
        <f t="shared" si="43"/>
        <v>24725923.85897436</v>
      </c>
      <c r="T126" s="65"/>
      <c r="AP126" s="71"/>
      <c r="AQ126" s="68"/>
      <c r="AR126" s="68"/>
      <c r="AT126" s="59"/>
      <c r="AV126" s="68"/>
      <c r="AW126" s="68"/>
      <c r="AX126" s="68"/>
    </row>
    <row r="127" spans="1:54" x14ac:dyDescent="0.2">
      <c r="M127" s="211" t="s">
        <v>375</v>
      </c>
      <c r="N127" s="416" t="s">
        <v>685</v>
      </c>
      <c r="O127" s="417"/>
      <c r="P127" s="227">
        <f t="shared" si="42"/>
        <v>1</v>
      </c>
      <c r="Q127" s="228"/>
      <c r="R127" s="228"/>
      <c r="S127" s="207">
        <f t="shared" si="43"/>
        <v>256410.25641025641</v>
      </c>
      <c r="AP127" s="71"/>
      <c r="AT127" s="59"/>
      <c r="AW127" s="65"/>
      <c r="AX127" s="68"/>
      <c r="AY127" s="72"/>
      <c r="AZ127" s="72"/>
      <c r="BA127" s="72"/>
      <c r="BB127" s="72"/>
    </row>
    <row r="128" spans="1:54" x14ac:dyDescent="0.2">
      <c r="M128" s="212" t="s">
        <v>289</v>
      </c>
      <c r="N128" s="416" t="s">
        <v>686</v>
      </c>
      <c r="O128" s="417"/>
      <c r="P128" s="227">
        <f t="shared" si="42"/>
        <v>20</v>
      </c>
      <c r="Q128" s="213"/>
      <c r="R128" s="213"/>
      <c r="S128" s="214">
        <f t="shared" si="43"/>
        <v>0</v>
      </c>
      <c r="AP128" s="71"/>
      <c r="AT128" s="59"/>
      <c r="AW128" s="65"/>
      <c r="AX128" s="68"/>
    </row>
    <row r="129" spans="5:54" ht="16" thickBot="1" x14ac:dyDescent="0.25">
      <c r="M129" s="215" t="s">
        <v>313</v>
      </c>
      <c r="N129" s="412" t="s">
        <v>687</v>
      </c>
      <c r="O129" s="413"/>
      <c r="P129" s="216">
        <f t="shared" si="42"/>
        <v>15</v>
      </c>
      <c r="Q129" s="217"/>
      <c r="R129" s="217"/>
      <c r="S129" s="218">
        <f t="shared" si="43"/>
        <v>0</v>
      </c>
      <c r="AP129" s="71"/>
      <c r="AR129" s="68"/>
      <c r="AS129" s="68"/>
      <c r="AT129" s="68"/>
      <c r="AW129" s="65"/>
    </row>
    <row r="130" spans="5:54" ht="16" thickBot="1" x14ac:dyDescent="0.25">
      <c r="P130" s="73"/>
      <c r="AR130" s="68"/>
      <c r="AT130" s="68"/>
      <c r="AW130" s="65"/>
    </row>
    <row r="131" spans="5:54" ht="16" thickBot="1" x14ac:dyDescent="0.25">
      <c r="N131" s="74" t="s">
        <v>688</v>
      </c>
      <c r="O131" s="75">
        <v>3900</v>
      </c>
      <c r="P131" s="73"/>
      <c r="AR131" s="68"/>
      <c r="AT131" s="68"/>
      <c r="AW131" s="65"/>
    </row>
    <row r="132" spans="5:54" x14ac:dyDescent="0.2">
      <c r="P132" s="73"/>
      <c r="AR132" s="68"/>
      <c r="AT132" s="68"/>
    </row>
    <row r="133" spans="5:54" x14ac:dyDescent="0.2">
      <c r="BB133" s="72"/>
    </row>
    <row r="134" spans="5:54" x14ac:dyDescent="0.2">
      <c r="E134"/>
      <c r="BB134" s="76"/>
    </row>
  </sheetData>
  <autoFilter ref="A1:BB120" xr:uid="{720CC634-0F2D-41B0-828D-029938EA97DF}"/>
  <mergeCells count="7">
    <mergeCell ref="N129:O129"/>
    <mergeCell ref="N123:O123"/>
    <mergeCell ref="N124:O124"/>
    <mergeCell ref="N125:O125"/>
    <mergeCell ref="N126:O126"/>
    <mergeCell ref="N127:O127"/>
    <mergeCell ref="N128:O128"/>
  </mergeCells>
  <conditionalFormatting sqref="W2:W120 Z2:Z120 AF2:AF120 AI2:AI120">
    <cfRule type="expression" dxfId="31" priority="1">
      <formula>_xlfn.ISFORMULA(W2) = TRUE</formula>
    </cfRule>
  </conditionalFormatting>
  <conditionalFormatting sqref="U2:U120">
    <cfRule type="colorScale" priority="3">
      <colorScale>
        <cfvo type="num" val="44642"/>
        <cfvo type="percentile" val="50"/>
        <cfvo type="num" val="44926"/>
        <color rgb="FFF8696B"/>
        <color rgb="FFFFEB84"/>
        <color rgb="FF63BE7B"/>
      </colorScale>
    </cfRule>
  </conditionalFormatting>
  <conditionalFormatting sqref="U2:U120">
    <cfRule type="expression" priority="2" stopIfTrue="1">
      <formula>OR(P2="Previsto",P2="NOB-PA") = FALSE</formula>
    </cfRule>
  </conditionalFormatting>
  <printOptions horizontalCentered="1"/>
  <pageMargins left="0.59055118110236227" right="0.59055118110236227" top="0.59055118110236227" bottom="0.59055118110236227" header="0.31496062992125984" footer="0.31496062992125984"/>
  <pageSetup paperSize="66"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35183-42E6-4425-A229-39CA6807D59D}">
  <sheetPr>
    <pageSetUpPr fitToPage="1"/>
  </sheetPr>
  <dimension ref="A1:AZ134"/>
  <sheetViews>
    <sheetView showGridLines="0" topLeftCell="AO1" zoomScaleNormal="100" workbookViewId="0">
      <selection activeCell="AU8" sqref="AU8"/>
    </sheetView>
  </sheetViews>
  <sheetFormatPr baseColWidth="10" defaultColWidth="11.5" defaultRowHeight="15" outlineLevelCol="1" x14ac:dyDescent="0.2"/>
  <cols>
    <col min="1" max="1" width="6.6640625" style="57" customWidth="1"/>
    <col min="2" max="2" width="6.6640625" customWidth="1" outlineLevel="1"/>
    <col min="3" max="3" width="30.6640625" customWidth="1" outlineLevel="1"/>
    <col min="4" max="4" width="6.6640625" customWidth="1" outlineLevel="1"/>
    <col min="5" max="5" width="30.6640625" customWidth="1" outlineLevel="1"/>
    <col min="6" max="6" width="6.6640625" customWidth="1" outlineLevel="1"/>
    <col min="7" max="8" width="30.6640625" customWidth="1" outlineLevel="1"/>
    <col min="9" max="9" width="6.6640625" customWidth="1"/>
    <col min="10" max="10" width="18.6640625" customWidth="1"/>
    <col min="11" max="11" width="30.6640625" customWidth="1"/>
    <col min="12" max="12" width="11.5" customWidth="1"/>
    <col min="13" max="14" width="21.6640625" customWidth="1"/>
    <col min="15" max="15" width="12.6640625" customWidth="1"/>
    <col min="16" max="16" width="12.6640625" customWidth="1" collapsed="1"/>
    <col min="17" max="18" width="12.6640625" customWidth="1" outlineLevel="1"/>
    <col min="19" max="19" width="12.6640625" customWidth="1"/>
    <col min="20" max="24" width="12.6640625" customWidth="1" outlineLevel="1"/>
    <col min="25" max="25" width="12.6640625" customWidth="1"/>
    <col min="26" max="27" width="12.6640625" customWidth="1" outlineLevel="1"/>
    <col min="28" max="28" width="12.6640625" customWidth="1"/>
    <col min="29" max="30" width="12.6640625" customWidth="1" outlineLevel="1"/>
    <col min="31" max="31" width="6.6640625" customWidth="1"/>
    <col min="32" max="33" width="40.6640625" style="58" customWidth="1"/>
    <col min="34" max="35" width="18.6640625" hidden="1" customWidth="1" outlineLevel="1"/>
    <col min="36" max="36" width="24.6640625" customWidth="1" collapsed="1"/>
    <col min="37" max="37" width="6.6640625" style="57" customWidth="1"/>
    <col min="38" max="38" width="24.6640625" customWidth="1"/>
    <col min="39" max="39" width="6.6640625" style="57" customWidth="1"/>
    <col min="40" max="40" width="24.6640625" customWidth="1"/>
    <col min="41" max="41" width="6.6640625" style="57" customWidth="1"/>
    <col min="42" max="46" width="24.6640625" customWidth="1"/>
    <col min="47" max="47" width="21.6640625" customWidth="1"/>
    <col min="48" max="48" width="6.6640625" style="57" customWidth="1"/>
    <col min="49" max="50" width="6.6640625" style="58" customWidth="1"/>
    <col min="51" max="52" width="6.6640625" style="58" customWidth="1" collapsed="1"/>
  </cols>
  <sheetData>
    <row r="1" spans="1:52" s="12" customFormat="1" ht="25" customHeight="1" x14ac:dyDescent="0.2">
      <c r="A1" s="2" t="s">
        <v>225</v>
      </c>
      <c r="B1" s="2" t="s">
        <v>226</v>
      </c>
      <c r="C1" s="2" t="s">
        <v>227</v>
      </c>
      <c r="D1" s="2" t="s">
        <v>228</v>
      </c>
      <c r="E1" s="2" t="s">
        <v>229</v>
      </c>
      <c r="F1" s="2" t="s">
        <v>230</v>
      </c>
      <c r="G1" s="2" t="s">
        <v>231</v>
      </c>
      <c r="H1" s="2" t="s">
        <v>232</v>
      </c>
      <c r="I1" s="2" t="s">
        <v>233</v>
      </c>
      <c r="J1" s="2" t="s">
        <v>234</v>
      </c>
      <c r="K1" s="2" t="s">
        <v>235</v>
      </c>
      <c r="L1" s="3" t="s">
        <v>236</v>
      </c>
      <c r="M1" s="3" t="s">
        <v>239</v>
      </c>
      <c r="N1" s="3" t="s">
        <v>240</v>
      </c>
      <c r="O1" s="4" t="s">
        <v>241</v>
      </c>
      <c r="P1" s="3" t="s">
        <v>242</v>
      </c>
      <c r="Q1" s="3" t="s">
        <v>243</v>
      </c>
      <c r="R1" s="3" t="s">
        <v>244</v>
      </c>
      <c r="S1" s="3" t="s">
        <v>245</v>
      </c>
      <c r="T1" s="3" t="s">
        <v>246</v>
      </c>
      <c r="U1" s="3" t="s">
        <v>247</v>
      </c>
      <c r="V1" s="3" t="s">
        <v>248</v>
      </c>
      <c r="W1" s="3" t="s">
        <v>249</v>
      </c>
      <c r="X1" s="3" t="s">
        <v>250</v>
      </c>
      <c r="Y1" s="3" t="s">
        <v>251</v>
      </c>
      <c r="Z1" s="3" t="s">
        <v>252</v>
      </c>
      <c r="AA1" s="3" t="s">
        <v>253</v>
      </c>
      <c r="AB1" s="3" t="s">
        <v>254</v>
      </c>
      <c r="AC1" s="3" t="s">
        <v>255</v>
      </c>
      <c r="AD1" s="3" t="s">
        <v>256</v>
      </c>
      <c r="AE1" s="5" t="s">
        <v>257</v>
      </c>
      <c r="AF1" s="204" t="s">
        <v>258</v>
      </c>
      <c r="AG1" s="204" t="s">
        <v>200</v>
      </c>
      <c r="AH1" s="6" t="s">
        <v>259</v>
      </c>
      <c r="AI1" s="5" t="s">
        <v>260</v>
      </c>
      <c r="AJ1" s="7">
        <v>2021</v>
      </c>
      <c r="AK1" s="8" t="s">
        <v>261</v>
      </c>
      <c r="AL1" s="9">
        <v>2022</v>
      </c>
      <c r="AM1" s="8" t="s">
        <v>262</v>
      </c>
      <c r="AN1" s="9">
        <v>2023</v>
      </c>
      <c r="AO1" s="8" t="s">
        <v>263</v>
      </c>
      <c r="AP1" s="10" t="s">
        <v>264</v>
      </c>
      <c r="AQ1" s="11">
        <v>2021</v>
      </c>
      <c r="AR1" s="11">
        <v>2022</v>
      </c>
      <c r="AS1" s="11">
        <v>2023</v>
      </c>
      <c r="AT1" s="10" t="s">
        <v>689</v>
      </c>
      <c r="AU1" s="11" t="s">
        <v>265</v>
      </c>
      <c r="AV1" s="8" t="s">
        <v>266</v>
      </c>
      <c r="AW1" s="3" t="s">
        <v>267</v>
      </c>
      <c r="AX1" s="3" t="s">
        <v>268</v>
      </c>
      <c r="AY1" s="3" t="s">
        <v>269</v>
      </c>
      <c r="AZ1" s="3" t="s">
        <v>270</v>
      </c>
    </row>
    <row r="2" spans="1:52" s="12" customFormat="1" ht="60" customHeight="1" x14ac:dyDescent="0.2">
      <c r="A2" s="14">
        <v>1</v>
      </c>
      <c r="B2" s="15">
        <v>1</v>
      </c>
      <c r="C2" s="16" t="s">
        <v>275</v>
      </c>
      <c r="D2" s="15" t="s">
        <v>201</v>
      </c>
      <c r="E2" s="16" t="s">
        <v>87</v>
      </c>
      <c r="F2" s="15" t="s">
        <v>276</v>
      </c>
      <c r="G2" s="16" t="s">
        <v>277</v>
      </c>
      <c r="H2" s="16" t="s">
        <v>278</v>
      </c>
      <c r="I2" s="13" t="s">
        <v>279</v>
      </c>
      <c r="J2" s="17" t="s">
        <v>280</v>
      </c>
      <c r="K2" s="18" t="s">
        <v>281</v>
      </c>
      <c r="L2" s="15" t="s">
        <v>282</v>
      </c>
      <c r="M2" s="19">
        <f t="shared" ref="M2:M33" si="0">AP2/TRMBID</f>
        <v>0</v>
      </c>
      <c r="N2" s="19">
        <f t="shared" ref="N2:N65" si="1">M2</f>
        <v>0</v>
      </c>
      <c r="O2" s="20">
        <v>45121</v>
      </c>
      <c r="P2" s="20">
        <v>45209</v>
      </c>
      <c r="Q2" s="20">
        <f t="shared" ref="Q2:Q42" si="2">P2</f>
        <v>45209</v>
      </c>
      <c r="R2" s="13" t="str">
        <f t="shared" ref="R2:R65" si="3">IF(P2&lt;Q2,"Tarde","A tiempo")</f>
        <v>A tiempo</v>
      </c>
      <c r="S2" s="20">
        <v>45286</v>
      </c>
      <c r="T2" s="20">
        <f t="shared" ref="T2:T42" si="4">S2</f>
        <v>45286</v>
      </c>
      <c r="U2" s="13" t="str">
        <f t="shared" ref="U2:U65" si="5">IF(S2&lt;T2,"Tarde","A tiempo")</f>
        <v>A tiempo</v>
      </c>
      <c r="V2" s="21">
        <f t="shared" ref="V2:V65" si="6">IFERROR(T2-Q2,"")</f>
        <v>77</v>
      </c>
      <c r="W2" s="21">
        <v>145</v>
      </c>
      <c r="X2" s="13" t="str">
        <f t="shared" ref="X2:X65" si="7">IF(V2&lt;W2,"Cumple","No cumple")</f>
        <v>Cumple</v>
      </c>
      <c r="Y2" s="20">
        <v>45306</v>
      </c>
      <c r="Z2" s="20">
        <f t="shared" ref="Z2:Z42" si="8">Y2</f>
        <v>45306</v>
      </c>
      <c r="AA2" s="21">
        <f t="shared" ref="AA2:AA65" si="9">IFERROR(Y2-S2,"")</f>
        <v>20</v>
      </c>
      <c r="AB2" s="20">
        <v>45657</v>
      </c>
      <c r="AC2" s="20">
        <f t="shared" ref="AC2:AC65" si="10">AB2</f>
        <v>45657</v>
      </c>
      <c r="AD2" s="21">
        <f t="shared" ref="AD2:AD65" si="11">IFERROR(AC2-AB2,"")</f>
        <v>0</v>
      </c>
      <c r="AE2" s="22" t="s">
        <v>285</v>
      </c>
      <c r="AF2" s="205" t="s">
        <v>286</v>
      </c>
      <c r="AG2" s="205"/>
      <c r="AH2" s="281"/>
      <c r="AI2" s="223"/>
      <c r="AJ2" s="23">
        <v>0</v>
      </c>
      <c r="AK2" s="24">
        <f>IFERROR(AJ2/$AP2,0)</f>
        <v>0</v>
      </c>
      <c r="AL2" s="25">
        <v>0</v>
      </c>
      <c r="AM2" s="24">
        <f t="shared" ref="AM2:AM65" si="12">IFERROR(AL2/$AP2,0)</f>
        <v>0</v>
      </c>
      <c r="AN2" s="25">
        <v>0</v>
      </c>
      <c r="AO2" s="24">
        <f t="shared" ref="AO2:AO65" si="13">IFERROR(AN2/AP2,0)</f>
        <v>0</v>
      </c>
      <c r="AP2" s="25">
        <f t="shared" ref="AP2:AP65" si="14">SUM(AJ2,AL2,AN2)</f>
        <v>0</v>
      </c>
      <c r="AQ2" s="77">
        <f>+AJ2/$K$131</f>
        <v>0</v>
      </c>
      <c r="AR2" s="77">
        <f>+AL2/$K$131</f>
        <v>0</v>
      </c>
      <c r="AS2" s="77">
        <f>+AN2/$K$131</f>
        <v>0</v>
      </c>
      <c r="AT2" s="77">
        <f>+AP2/$K$131</f>
        <v>0</v>
      </c>
      <c r="AU2" s="26">
        <v>32000</v>
      </c>
      <c r="AV2" s="24">
        <f t="shared" ref="AV2:AV65" si="15">IFERROR(M2/AU2,"")</f>
        <v>0</v>
      </c>
      <c r="AW2" s="27" t="s">
        <v>287</v>
      </c>
      <c r="AX2" s="27"/>
      <c r="AY2" s="27" t="s">
        <v>288</v>
      </c>
      <c r="AZ2" s="14" t="s">
        <v>289</v>
      </c>
    </row>
    <row r="3" spans="1:52" s="12" customFormat="1" ht="60" customHeight="1" x14ac:dyDescent="0.2">
      <c r="A3" s="14">
        <v>2</v>
      </c>
      <c r="B3" s="15">
        <v>1</v>
      </c>
      <c r="C3" s="16" t="s">
        <v>275</v>
      </c>
      <c r="D3" s="15" t="s">
        <v>201</v>
      </c>
      <c r="E3" s="16" t="s">
        <v>87</v>
      </c>
      <c r="F3" s="15" t="s">
        <v>290</v>
      </c>
      <c r="G3" s="16" t="s">
        <v>291</v>
      </c>
      <c r="H3" s="16" t="s">
        <v>278</v>
      </c>
      <c r="I3" s="13" t="s">
        <v>292</v>
      </c>
      <c r="J3" s="17" t="s">
        <v>293</v>
      </c>
      <c r="K3" s="18" t="s">
        <v>294</v>
      </c>
      <c r="L3" s="15" t="s">
        <v>282</v>
      </c>
      <c r="M3" s="19">
        <f t="shared" si="0"/>
        <v>0</v>
      </c>
      <c r="N3" s="19">
        <f t="shared" si="1"/>
        <v>0</v>
      </c>
      <c r="O3" s="20">
        <v>45152</v>
      </c>
      <c r="P3" s="20">
        <v>45219</v>
      </c>
      <c r="Q3" s="20">
        <f t="shared" si="2"/>
        <v>45219</v>
      </c>
      <c r="R3" s="13" t="str">
        <f t="shared" si="3"/>
        <v>A tiempo</v>
      </c>
      <c r="S3" s="20">
        <v>45281</v>
      </c>
      <c r="T3" s="20">
        <f t="shared" si="4"/>
        <v>45281</v>
      </c>
      <c r="U3" s="13" t="str">
        <f t="shared" si="5"/>
        <v>A tiempo</v>
      </c>
      <c r="V3" s="21">
        <f t="shared" si="6"/>
        <v>62</v>
      </c>
      <c r="W3" s="21">
        <v>125</v>
      </c>
      <c r="X3" s="13" t="str">
        <f t="shared" si="7"/>
        <v>Cumple</v>
      </c>
      <c r="Y3" s="20">
        <v>45306</v>
      </c>
      <c r="Z3" s="20">
        <f t="shared" si="8"/>
        <v>45306</v>
      </c>
      <c r="AA3" s="21">
        <f t="shared" si="9"/>
        <v>25</v>
      </c>
      <c r="AB3" s="20">
        <v>45657</v>
      </c>
      <c r="AC3" s="20">
        <f t="shared" si="10"/>
        <v>45657</v>
      </c>
      <c r="AD3" s="21">
        <f t="shared" si="11"/>
        <v>0</v>
      </c>
      <c r="AE3" s="22" t="s">
        <v>285</v>
      </c>
      <c r="AF3" s="205" t="s">
        <v>286</v>
      </c>
      <c r="AG3" s="205"/>
      <c r="AH3" s="281"/>
      <c r="AI3" s="223"/>
      <c r="AJ3" s="23">
        <v>0</v>
      </c>
      <c r="AK3" s="24">
        <f t="shared" ref="AK3:AK66" si="16">IFERROR(AJ3/AP3,0)</f>
        <v>0</v>
      </c>
      <c r="AL3" s="25">
        <v>0</v>
      </c>
      <c r="AM3" s="24">
        <f t="shared" si="12"/>
        <v>0</v>
      </c>
      <c r="AN3" s="25">
        <v>0</v>
      </c>
      <c r="AO3" s="24">
        <f t="shared" si="13"/>
        <v>0</v>
      </c>
      <c r="AP3" s="25">
        <f t="shared" si="14"/>
        <v>0</v>
      </c>
      <c r="AQ3" s="77">
        <f t="shared" ref="AQ3:AQ66" si="17">+AJ3/$K$131</f>
        <v>0</v>
      </c>
      <c r="AR3" s="77">
        <f t="shared" ref="AR3:AR66" si="18">+AL3/$K$131</f>
        <v>0</v>
      </c>
      <c r="AS3" s="77">
        <f t="shared" ref="AS3:AS66" si="19">+AN3/$K$131</f>
        <v>0</v>
      </c>
      <c r="AT3" s="77">
        <f t="shared" ref="AT3:AT66" si="20">+AP3/$K$131</f>
        <v>0</v>
      </c>
      <c r="AU3" s="26">
        <v>266666.66666666669</v>
      </c>
      <c r="AV3" s="24">
        <f t="shared" si="15"/>
        <v>0</v>
      </c>
      <c r="AW3" s="27" t="s">
        <v>287</v>
      </c>
      <c r="AX3" s="27"/>
      <c r="AY3" s="27" t="s">
        <v>288</v>
      </c>
      <c r="AZ3" s="14" t="s">
        <v>289</v>
      </c>
    </row>
    <row r="4" spans="1:52" s="12" customFormat="1" ht="60" customHeight="1" x14ac:dyDescent="0.2">
      <c r="A4" s="14">
        <v>3</v>
      </c>
      <c r="B4" s="15">
        <v>1</v>
      </c>
      <c r="C4" s="16" t="s">
        <v>275</v>
      </c>
      <c r="D4" s="15" t="s">
        <v>201</v>
      </c>
      <c r="E4" s="16" t="s">
        <v>87</v>
      </c>
      <c r="F4" s="15" t="s">
        <v>290</v>
      </c>
      <c r="G4" s="16" t="s">
        <v>291</v>
      </c>
      <c r="H4" s="16" t="s">
        <v>278</v>
      </c>
      <c r="I4" s="13" t="s">
        <v>292</v>
      </c>
      <c r="J4" s="17" t="s">
        <v>295</v>
      </c>
      <c r="K4" s="18" t="s">
        <v>296</v>
      </c>
      <c r="L4" s="15" t="s">
        <v>282</v>
      </c>
      <c r="M4" s="19">
        <f t="shared" si="0"/>
        <v>0</v>
      </c>
      <c r="N4" s="19">
        <f t="shared" si="1"/>
        <v>0</v>
      </c>
      <c r="O4" s="20">
        <v>45152</v>
      </c>
      <c r="P4" s="20">
        <v>45219</v>
      </c>
      <c r="Q4" s="20">
        <f t="shared" si="2"/>
        <v>45219</v>
      </c>
      <c r="R4" s="13" t="str">
        <f t="shared" si="3"/>
        <v>A tiempo</v>
      </c>
      <c r="S4" s="20">
        <v>45281</v>
      </c>
      <c r="T4" s="20">
        <f t="shared" si="4"/>
        <v>45281</v>
      </c>
      <c r="U4" s="13" t="str">
        <f t="shared" si="5"/>
        <v>A tiempo</v>
      </c>
      <c r="V4" s="21">
        <f t="shared" si="6"/>
        <v>62</v>
      </c>
      <c r="W4" s="21">
        <v>125</v>
      </c>
      <c r="X4" s="13" t="str">
        <f t="shared" si="7"/>
        <v>Cumple</v>
      </c>
      <c r="Y4" s="20">
        <v>45306</v>
      </c>
      <c r="Z4" s="20">
        <f t="shared" si="8"/>
        <v>45306</v>
      </c>
      <c r="AA4" s="21">
        <f t="shared" si="9"/>
        <v>25</v>
      </c>
      <c r="AB4" s="20">
        <v>45657</v>
      </c>
      <c r="AC4" s="20">
        <f t="shared" si="10"/>
        <v>45657</v>
      </c>
      <c r="AD4" s="21">
        <f t="shared" si="11"/>
        <v>0</v>
      </c>
      <c r="AE4" s="22" t="s">
        <v>285</v>
      </c>
      <c r="AF4" s="205" t="s">
        <v>286</v>
      </c>
      <c r="AG4" s="205"/>
      <c r="AH4" s="281"/>
      <c r="AI4" s="223"/>
      <c r="AJ4" s="23">
        <v>0</v>
      </c>
      <c r="AK4" s="24">
        <f t="shared" si="16"/>
        <v>0</v>
      </c>
      <c r="AL4" s="25">
        <v>0</v>
      </c>
      <c r="AM4" s="24">
        <f t="shared" si="12"/>
        <v>0</v>
      </c>
      <c r="AN4" s="25">
        <v>0</v>
      </c>
      <c r="AO4" s="24">
        <f t="shared" si="13"/>
        <v>0</v>
      </c>
      <c r="AP4" s="25">
        <f t="shared" si="14"/>
        <v>0</v>
      </c>
      <c r="AQ4" s="77">
        <f t="shared" si="17"/>
        <v>0</v>
      </c>
      <c r="AR4" s="77">
        <f t="shared" si="18"/>
        <v>0</v>
      </c>
      <c r="AS4" s="77">
        <f t="shared" si="19"/>
        <v>0</v>
      </c>
      <c r="AT4" s="77">
        <f t="shared" si="20"/>
        <v>0</v>
      </c>
      <c r="AU4" s="26">
        <v>400000</v>
      </c>
      <c r="AV4" s="24">
        <f t="shared" si="15"/>
        <v>0</v>
      </c>
      <c r="AW4" s="27" t="s">
        <v>287</v>
      </c>
      <c r="AX4" s="27"/>
      <c r="AY4" s="27" t="s">
        <v>288</v>
      </c>
      <c r="AZ4" s="14" t="s">
        <v>289</v>
      </c>
    </row>
    <row r="5" spans="1:52" s="12" customFormat="1" ht="60" customHeight="1" x14ac:dyDescent="0.2">
      <c r="A5" s="28">
        <v>4</v>
      </c>
      <c r="B5" s="15">
        <v>2</v>
      </c>
      <c r="C5" s="16" t="s">
        <v>297</v>
      </c>
      <c r="D5" s="15" t="s">
        <v>209</v>
      </c>
      <c r="E5" s="16" t="s">
        <v>133</v>
      </c>
      <c r="F5" s="15" t="s">
        <v>298</v>
      </c>
      <c r="G5" s="16" t="s">
        <v>299</v>
      </c>
      <c r="H5" s="16" t="s">
        <v>278</v>
      </c>
      <c r="I5" s="13" t="s">
        <v>300</v>
      </c>
      <c r="J5" s="13" t="s">
        <v>301</v>
      </c>
      <c r="K5" s="18" t="s">
        <v>302</v>
      </c>
      <c r="L5" s="15" t="s">
        <v>282</v>
      </c>
      <c r="M5" s="19">
        <f>AP5/TRMBID</f>
        <v>96000.553846153853</v>
      </c>
      <c r="N5" s="19">
        <f t="shared" si="1"/>
        <v>96000.553846153853</v>
      </c>
      <c r="O5" s="20">
        <v>44575</v>
      </c>
      <c r="P5" s="20">
        <v>44669</v>
      </c>
      <c r="Q5" s="20">
        <f t="shared" si="2"/>
        <v>44669</v>
      </c>
      <c r="R5" s="13" t="str">
        <f t="shared" si="3"/>
        <v>A tiempo</v>
      </c>
      <c r="S5" s="20">
        <v>44697</v>
      </c>
      <c r="T5" s="20">
        <f t="shared" si="4"/>
        <v>44697</v>
      </c>
      <c r="U5" s="13" t="str">
        <f t="shared" si="5"/>
        <v>A tiempo</v>
      </c>
      <c r="V5" s="21">
        <f t="shared" si="6"/>
        <v>28</v>
      </c>
      <c r="W5" s="21">
        <v>20</v>
      </c>
      <c r="X5" s="13" t="str">
        <f t="shared" si="7"/>
        <v>No cumple</v>
      </c>
      <c r="Y5" s="20">
        <v>44712</v>
      </c>
      <c r="Z5" s="20">
        <f t="shared" si="8"/>
        <v>44712</v>
      </c>
      <c r="AA5" s="21">
        <f t="shared" si="9"/>
        <v>15</v>
      </c>
      <c r="AB5" s="20">
        <v>45291</v>
      </c>
      <c r="AC5" s="20">
        <f t="shared" si="10"/>
        <v>45291</v>
      </c>
      <c r="AD5" s="21">
        <f t="shared" si="11"/>
        <v>0</v>
      </c>
      <c r="AE5" s="22" t="s">
        <v>303</v>
      </c>
      <c r="AF5" s="205"/>
      <c r="AG5" s="205"/>
      <c r="AH5" s="281"/>
      <c r="AI5" s="223"/>
      <c r="AJ5" s="23">
        <v>0</v>
      </c>
      <c r="AK5" s="24">
        <f t="shared" si="16"/>
        <v>0</v>
      </c>
      <c r="AL5" s="25">
        <v>182635200</v>
      </c>
      <c r="AM5" s="24">
        <f t="shared" si="12"/>
        <v>0.48780487804878048</v>
      </c>
      <c r="AN5" s="25">
        <v>191766960</v>
      </c>
      <c r="AO5" s="24">
        <f t="shared" si="13"/>
        <v>0.51219512195121952</v>
      </c>
      <c r="AP5" s="25">
        <f t="shared" si="14"/>
        <v>374402160</v>
      </c>
      <c r="AQ5" s="77">
        <f t="shared" si="17"/>
        <v>0</v>
      </c>
      <c r="AR5" s="77">
        <f t="shared" si="18"/>
        <v>46829.538461538461</v>
      </c>
      <c r="AS5" s="77">
        <f t="shared" si="19"/>
        <v>49171.015384615384</v>
      </c>
      <c r="AT5" s="77">
        <f t="shared" si="20"/>
        <v>96000.553846153853</v>
      </c>
      <c r="AU5" s="26">
        <v>117000</v>
      </c>
      <c r="AV5" s="24">
        <f t="shared" si="15"/>
        <v>0.82051755424063122</v>
      </c>
      <c r="AW5" s="27" t="s">
        <v>287</v>
      </c>
      <c r="AX5" s="27" t="s">
        <v>287</v>
      </c>
      <c r="AY5" s="27" t="s">
        <v>304</v>
      </c>
      <c r="AZ5" s="28" t="s">
        <v>55</v>
      </c>
    </row>
    <row r="6" spans="1:52" s="12" customFormat="1" ht="60" customHeight="1" x14ac:dyDescent="0.2">
      <c r="A6" s="29">
        <v>5</v>
      </c>
      <c r="B6" s="15">
        <v>1</v>
      </c>
      <c r="C6" s="16" t="s">
        <v>275</v>
      </c>
      <c r="D6" s="15" t="s">
        <v>202</v>
      </c>
      <c r="E6" s="16" t="s">
        <v>94</v>
      </c>
      <c r="F6" s="15" t="s">
        <v>305</v>
      </c>
      <c r="G6" s="16" t="s">
        <v>306</v>
      </c>
      <c r="H6" s="16" t="s">
        <v>278</v>
      </c>
      <c r="I6" s="13" t="s">
        <v>279</v>
      </c>
      <c r="J6" s="17" t="s">
        <v>307</v>
      </c>
      <c r="K6" s="18" t="s">
        <v>308</v>
      </c>
      <c r="L6" s="15" t="s">
        <v>309</v>
      </c>
      <c r="M6" s="19">
        <f t="shared" si="0"/>
        <v>0</v>
      </c>
      <c r="N6" s="19">
        <f t="shared" si="1"/>
        <v>0</v>
      </c>
      <c r="O6" s="20">
        <v>44786</v>
      </c>
      <c r="P6" s="20">
        <v>44621</v>
      </c>
      <c r="Q6" s="20">
        <f t="shared" si="2"/>
        <v>44621</v>
      </c>
      <c r="R6" s="13" t="str">
        <f t="shared" si="3"/>
        <v>A tiempo</v>
      </c>
      <c r="S6" s="20">
        <v>44790</v>
      </c>
      <c r="T6" s="20">
        <f t="shared" si="4"/>
        <v>44790</v>
      </c>
      <c r="U6" s="13" t="str">
        <f t="shared" si="5"/>
        <v>A tiempo</v>
      </c>
      <c r="V6" s="21">
        <f t="shared" si="6"/>
        <v>169</v>
      </c>
      <c r="W6" s="21">
        <v>60</v>
      </c>
      <c r="X6" s="13" t="str">
        <f t="shared" si="7"/>
        <v>No cumple</v>
      </c>
      <c r="Y6" s="20">
        <v>44805</v>
      </c>
      <c r="Z6" s="20">
        <f t="shared" si="8"/>
        <v>44805</v>
      </c>
      <c r="AA6" s="21">
        <f t="shared" si="9"/>
        <v>15</v>
      </c>
      <c r="AB6" s="20">
        <v>45199</v>
      </c>
      <c r="AC6" s="20">
        <f t="shared" si="10"/>
        <v>45199</v>
      </c>
      <c r="AD6" s="21">
        <f t="shared" si="11"/>
        <v>0</v>
      </c>
      <c r="AE6" s="22" t="s">
        <v>310</v>
      </c>
      <c r="AF6" s="205" t="s">
        <v>311</v>
      </c>
      <c r="AG6" s="205"/>
      <c r="AH6" s="281"/>
      <c r="AI6" s="223"/>
      <c r="AJ6" s="23">
        <v>0</v>
      </c>
      <c r="AK6" s="24">
        <f t="shared" si="16"/>
        <v>0</v>
      </c>
      <c r="AL6" s="25">
        <v>0</v>
      </c>
      <c r="AM6" s="24">
        <f t="shared" si="12"/>
        <v>0</v>
      </c>
      <c r="AN6" s="25">
        <v>0</v>
      </c>
      <c r="AO6" s="24">
        <f t="shared" si="13"/>
        <v>0</v>
      </c>
      <c r="AP6" s="25">
        <f t="shared" si="14"/>
        <v>0</v>
      </c>
      <c r="AQ6" s="77">
        <f t="shared" si="17"/>
        <v>0</v>
      </c>
      <c r="AR6" s="77">
        <f t="shared" si="18"/>
        <v>0</v>
      </c>
      <c r="AS6" s="77">
        <f t="shared" si="19"/>
        <v>0</v>
      </c>
      <c r="AT6" s="77">
        <f t="shared" si="20"/>
        <v>0</v>
      </c>
      <c r="AU6" s="26" t="s">
        <v>312</v>
      </c>
      <c r="AV6" s="24" t="str">
        <f t="shared" si="15"/>
        <v/>
      </c>
      <c r="AW6" s="27" t="s">
        <v>287</v>
      </c>
      <c r="AX6" s="27"/>
      <c r="AY6" s="27" t="s">
        <v>288</v>
      </c>
      <c r="AZ6" s="29" t="s">
        <v>313</v>
      </c>
    </row>
    <row r="7" spans="1:52" s="12" customFormat="1" ht="60" customHeight="1" x14ac:dyDescent="0.2">
      <c r="A7" s="14">
        <v>6</v>
      </c>
      <c r="B7" s="15">
        <v>1</v>
      </c>
      <c r="C7" s="16" t="s">
        <v>275</v>
      </c>
      <c r="D7" s="15" t="s">
        <v>202</v>
      </c>
      <c r="E7" s="16" t="s">
        <v>94</v>
      </c>
      <c r="F7" s="15" t="s">
        <v>314</v>
      </c>
      <c r="G7" s="16" t="s">
        <v>315</v>
      </c>
      <c r="H7" s="16" t="s">
        <v>278</v>
      </c>
      <c r="I7" s="30" t="s">
        <v>316</v>
      </c>
      <c r="J7" s="13" t="s">
        <v>317</v>
      </c>
      <c r="K7" s="18" t="s">
        <v>318</v>
      </c>
      <c r="L7" s="15" t="s">
        <v>282</v>
      </c>
      <c r="M7" s="19">
        <f t="shared" si="0"/>
        <v>0</v>
      </c>
      <c r="N7" s="19">
        <f t="shared" si="1"/>
        <v>0</v>
      </c>
      <c r="O7" s="20">
        <v>45136</v>
      </c>
      <c r="P7" s="20">
        <v>45224</v>
      </c>
      <c r="Q7" s="20">
        <f t="shared" si="2"/>
        <v>45224</v>
      </c>
      <c r="R7" s="13" t="str">
        <f t="shared" si="3"/>
        <v>A tiempo</v>
      </c>
      <c r="S7" s="20">
        <v>45286</v>
      </c>
      <c r="T7" s="20">
        <f t="shared" si="4"/>
        <v>45286</v>
      </c>
      <c r="U7" s="13" t="str">
        <f t="shared" si="5"/>
        <v>A tiempo</v>
      </c>
      <c r="V7" s="21">
        <f t="shared" si="6"/>
        <v>62</v>
      </c>
      <c r="W7" s="21">
        <v>125</v>
      </c>
      <c r="X7" s="13" t="str">
        <f t="shared" si="7"/>
        <v>Cumple</v>
      </c>
      <c r="Y7" s="20">
        <v>45306</v>
      </c>
      <c r="Z7" s="20">
        <f t="shared" si="8"/>
        <v>45306</v>
      </c>
      <c r="AA7" s="21">
        <f t="shared" si="9"/>
        <v>20</v>
      </c>
      <c r="AB7" s="20">
        <v>45657</v>
      </c>
      <c r="AC7" s="20">
        <f t="shared" si="10"/>
        <v>45657</v>
      </c>
      <c r="AD7" s="21">
        <f t="shared" si="11"/>
        <v>0</v>
      </c>
      <c r="AE7" s="22" t="s">
        <v>285</v>
      </c>
      <c r="AF7" s="205" t="s">
        <v>319</v>
      </c>
      <c r="AG7" s="205"/>
      <c r="AH7" s="281"/>
      <c r="AI7" s="223"/>
      <c r="AJ7" s="23">
        <v>0</v>
      </c>
      <c r="AK7" s="24">
        <f t="shared" si="16"/>
        <v>0</v>
      </c>
      <c r="AL7" s="25">
        <v>0</v>
      </c>
      <c r="AM7" s="24">
        <f t="shared" si="12"/>
        <v>0</v>
      </c>
      <c r="AN7" s="25">
        <v>0</v>
      </c>
      <c r="AO7" s="24">
        <f t="shared" si="13"/>
        <v>0</v>
      </c>
      <c r="AP7" s="25">
        <f t="shared" si="14"/>
        <v>0</v>
      </c>
      <c r="AQ7" s="77">
        <f t="shared" si="17"/>
        <v>0</v>
      </c>
      <c r="AR7" s="77">
        <f t="shared" si="18"/>
        <v>0</v>
      </c>
      <c r="AS7" s="77">
        <f t="shared" si="19"/>
        <v>0</v>
      </c>
      <c r="AT7" s="77">
        <f t="shared" si="20"/>
        <v>0</v>
      </c>
      <c r="AU7" s="26">
        <v>75000</v>
      </c>
      <c r="AV7" s="24">
        <f t="shared" si="15"/>
        <v>0</v>
      </c>
      <c r="AW7" s="27" t="s">
        <v>287</v>
      </c>
      <c r="AX7" s="27"/>
      <c r="AY7" s="27" t="s">
        <v>320</v>
      </c>
      <c r="AZ7" s="14" t="s">
        <v>289</v>
      </c>
    </row>
    <row r="8" spans="1:52" s="12" customFormat="1" ht="60" customHeight="1" x14ac:dyDescent="0.2">
      <c r="A8" s="28">
        <v>7</v>
      </c>
      <c r="B8" s="15">
        <v>1</v>
      </c>
      <c r="C8" s="16" t="s">
        <v>275</v>
      </c>
      <c r="D8" s="15" t="s">
        <v>202</v>
      </c>
      <c r="E8" s="16" t="s">
        <v>94</v>
      </c>
      <c r="F8" s="15" t="s">
        <v>314</v>
      </c>
      <c r="G8" s="16" t="s">
        <v>315</v>
      </c>
      <c r="H8" s="16" t="s">
        <v>278</v>
      </c>
      <c r="I8" s="13" t="s">
        <v>300</v>
      </c>
      <c r="J8" s="13" t="s">
        <v>321</v>
      </c>
      <c r="K8" s="31" t="s">
        <v>322</v>
      </c>
      <c r="L8" s="15" t="s">
        <v>282</v>
      </c>
      <c r="M8" s="32">
        <f t="shared" si="0"/>
        <v>96000.553846153853</v>
      </c>
      <c r="N8" s="19">
        <f t="shared" si="1"/>
        <v>96000.553846153853</v>
      </c>
      <c r="O8" s="20">
        <v>44575</v>
      </c>
      <c r="P8" s="20">
        <v>44669</v>
      </c>
      <c r="Q8" s="20">
        <f t="shared" si="2"/>
        <v>44669</v>
      </c>
      <c r="R8" s="13" t="str">
        <f t="shared" si="3"/>
        <v>A tiempo</v>
      </c>
      <c r="S8" s="20">
        <v>44697</v>
      </c>
      <c r="T8" s="20">
        <f t="shared" si="4"/>
        <v>44697</v>
      </c>
      <c r="U8" s="13" t="str">
        <f t="shared" si="5"/>
        <v>A tiempo</v>
      </c>
      <c r="V8" s="21">
        <f t="shared" si="6"/>
        <v>28</v>
      </c>
      <c r="W8" s="21">
        <v>20</v>
      </c>
      <c r="X8" s="13" t="str">
        <f t="shared" si="7"/>
        <v>No cumple</v>
      </c>
      <c r="Y8" s="20">
        <v>44712</v>
      </c>
      <c r="Z8" s="20">
        <f t="shared" si="8"/>
        <v>44712</v>
      </c>
      <c r="AA8" s="21">
        <f t="shared" si="9"/>
        <v>15</v>
      </c>
      <c r="AB8" s="20">
        <v>45291</v>
      </c>
      <c r="AC8" s="20">
        <f t="shared" si="10"/>
        <v>45291</v>
      </c>
      <c r="AD8" s="21">
        <f t="shared" si="11"/>
        <v>0</v>
      </c>
      <c r="AE8" s="22" t="s">
        <v>303</v>
      </c>
      <c r="AF8" s="205" t="s">
        <v>323</v>
      </c>
      <c r="AG8" s="205"/>
      <c r="AH8" s="281"/>
      <c r="AI8" s="223"/>
      <c r="AJ8" s="23">
        <v>0</v>
      </c>
      <c r="AK8" s="24">
        <f t="shared" si="16"/>
        <v>0</v>
      </c>
      <c r="AL8" s="25">
        <v>182635200</v>
      </c>
      <c r="AM8" s="24">
        <f t="shared" si="12"/>
        <v>0.48780487804878048</v>
      </c>
      <c r="AN8" s="25">
        <v>191766960</v>
      </c>
      <c r="AO8" s="24">
        <f t="shared" si="13"/>
        <v>0.51219512195121952</v>
      </c>
      <c r="AP8" s="25">
        <f t="shared" si="14"/>
        <v>374402160</v>
      </c>
      <c r="AQ8" s="77">
        <f t="shared" si="17"/>
        <v>0</v>
      </c>
      <c r="AR8" s="77">
        <f t="shared" si="18"/>
        <v>46829.538461538461</v>
      </c>
      <c r="AS8" s="77">
        <f t="shared" si="19"/>
        <v>49171.015384615384</v>
      </c>
      <c r="AT8" s="77">
        <f t="shared" si="20"/>
        <v>96000.553846153853</v>
      </c>
      <c r="AU8" s="26">
        <v>75252.222222222219</v>
      </c>
      <c r="AV8" s="24">
        <f t="shared" si="15"/>
        <v>1.2757171949375947</v>
      </c>
      <c r="AW8" s="27" t="s">
        <v>287</v>
      </c>
      <c r="AX8" s="27" t="s">
        <v>287</v>
      </c>
      <c r="AY8" s="27" t="s">
        <v>304</v>
      </c>
      <c r="AZ8" s="28" t="s">
        <v>55</v>
      </c>
    </row>
    <row r="9" spans="1:52" s="12" customFormat="1" ht="60" customHeight="1" x14ac:dyDescent="0.2">
      <c r="A9" s="28">
        <v>8</v>
      </c>
      <c r="B9" s="15">
        <v>1</v>
      </c>
      <c r="C9" s="16" t="s">
        <v>275</v>
      </c>
      <c r="D9" s="15" t="s">
        <v>202</v>
      </c>
      <c r="E9" s="16" t="s">
        <v>94</v>
      </c>
      <c r="F9" s="15" t="s">
        <v>314</v>
      </c>
      <c r="G9" s="16" t="s">
        <v>315</v>
      </c>
      <c r="H9" s="16" t="s">
        <v>278</v>
      </c>
      <c r="I9" s="13" t="s">
        <v>300</v>
      </c>
      <c r="J9" s="13" t="s">
        <v>324</v>
      </c>
      <c r="K9" s="31" t="s">
        <v>325</v>
      </c>
      <c r="L9" s="15" t="s">
        <v>282</v>
      </c>
      <c r="M9" s="19">
        <f t="shared" si="0"/>
        <v>65454.923076923085</v>
      </c>
      <c r="N9" s="19">
        <f t="shared" si="1"/>
        <v>65454.923076923085</v>
      </c>
      <c r="O9" s="20">
        <v>44575</v>
      </c>
      <c r="P9" s="20">
        <v>44669</v>
      </c>
      <c r="Q9" s="20">
        <f t="shared" si="2"/>
        <v>44669</v>
      </c>
      <c r="R9" s="13" t="str">
        <f t="shared" si="3"/>
        <v>A tiempo</v>
      </c>
      <c r="S9" s="20">
        <v>44697</v>
      </c>
      <c r="T9" s="20">
        <f t="shared" si="4"/>
        <v>44697</v>
      </c>
      <c r="U9" s="13" t="str">
        <f t="shared" si="5"/>
        <v>A tiempo</v>
      </c>
      <c r="V9" s="21">
        <f t="shared" si="6"/>
        <v>28</v>
      </c>
      <c r="W9" s="21">
        <v>20</v>
      </c>
      <c r="X9" s="13" t="str">
        <f t="shared" si="7"/>
        <v>No cumple</v>
      </c>
      <c r="Y9" s="20">
        <v>44712</v>
      </c>
      <c r="Z9" s="20">
        <f t="shared" si="8"/>
        <v>44712</v>
      </c>
      <c r="AA9" s="21">
        <f t="shared" si="9"/>
        <v>15</v>
      </c>
      <c r="AB9" s="20">
        <v>45291</v>
      </c>
      <c r="AC9" s="20">
        <f t="shared" si="10"/>
        <v>45291</v>
      </c>
      <c r="AD9" s="21">
        <f t="shared" si="11"/>
        <v>0</v>
      </c>
      <c r="AE9" s="22" t="s">
        <v>303</v>
      </c>
      <c r="AF9" s="205" t="s">
        <v>326</v>
      </c>
      <c r="AG9" s="205"/>
      <c r="AH9" s="281"/>
      <c r="AI9" s="223"/>
      <c r="AJ9" s="23">
        <v>0</v>
      </c>
      <c r="AK9" s="24">
        <f t="shared" si="16"/>
        <v>0</v>
      </c>
      <c r="AL9" s="25">
        <v>124524000.00000001</v>
      </c>
      <c r="AM9" s="24">
        <f t="shared" si="12"/>
        <v>0.48780487804878048</v>
      </c>
      <c r="AN9" s="25">
        <v>130750200.00000001</v>
      </c>
      <c r="AO9" s="24">
        <f t="shared" si="13"/>
        <v>0.51219512195121952</v>
      </c>
      <c r="AP9" s="25">
        <f t="shared" si="14"/>
        <v>255274200.00000003</v>
      </c>
      <c r="AQ9" s="77">
        <f t="shared" si="17"/>
        <v>0</v>
      </c>
      <c r="AR9" s="77">
        <f t="shared" si="18"/>
        <v>31929.230769230773</v>
      </c>
      <c r="AS9" s="77">
        <f t="shared" si="19"/>
        <v>33525.692307692312</v>
      </c>
      <c r="AT9" s="77">
        <f t="shared" si="20"/>
        <v>65454.923076923085</v>
      </c>
      <c r="AU9" s="26">
        <v>60201.777777777781</v>
      </c>
      <c r="AV9" s="24">
        <f t="shared" si="15"/>
        <v>1.0872589729581772</v>
      </c>
      <c r="AW9" s="27" t="s">
        <v>287</v>
      </c>
      <c r="AX9" s="27" t="s">
        <v>287</v>
      </c>
      <c r="AY9" s="27" t="s">
        <v>304</v>
      </c>
      <c r="AZ9" s="28" t="s">
        <v>55</v>
      </c>
    </row>
    <row r="10" spans="1:52" s="12" customFormat="1" ht="60" customHeight="1" x14ac:dyDescent="0.2">
      <c r="A10" s="28">
        <v>9</v>
      </c>
      <c r="B10" s="15">
        <v>1</v>
      </c>
      <c r="C10" s="16" t="s">
        <v>275</v>
      </c>
      <c r="D10" s="15" t="s">
        <v>202</v>
      </c>
      <c r="E10" s="16" t="s">
        <v>94</v>
      </c>
      <c r="F10" s="15" t="s">
        <v>314</v>
      </c>
      <c r="G10" s="16" t="s">
        <v>315</v>
      </c>
      <c r="H10" s="16" t="s">
        <v>278</v>
      </c>
      <c r="I10" s="13" t="s">
        <v>300</v>
      </c>
      <c r="J10" s="13" t="s">
        <v>327</v>
      </c>
      <c r="K10" s="31" t="s">
        <v>328</v>
      </c>
      <c r="L10" s="15" t="s">
        <v>282</v>
      </c>
      <c r="M10" s="19">
        <f t="shared" si="0"/>
        <v>65454.923076923085</v>
      </c>
      <c r="N10" s="19">
        <f t="shared" si="1"/>
        <v>65454.923076923085</v>
      </c>
      <c r="O10" s="20">
        <v>44575</v>
      </c>
      <c r="P10" s="20">
        <v>44669</v>
      </c>
      <c r="Q10" s="20">
        <f t="shared" si="2"/>
        <v>44669</v>
      </c>
      <c r="R10" s="13" t="str">
        <f t="shared" si="3"/>
        <v>A tiempo</v>
      </c>
      <c r="S10" s="20">
        <v>44697</v>
      </c>
      <c r="T10" s="20">
        <f t="shared" si="4"/>
        <v>44697</v>
      </c>
      <c r="U10" s="13" t="str">
        <f t="shared" si="5"/>
        <v>A tiempo</v>
      </c>
      <c r="V10" s="21">
        <f t="shared" si="6"/>
        <v>28</v>
      </c>
      <c r="W10" s="21">
        <v>20</v>
      </c>
      <c r="X10" s="13" t="str">
        <f t="shared" si="7"/>
        <v>No cumple</v>
      </c>
      <c r="Y10" s="20">
        <v>44712</v>
      </c>
      <c r="Z10" s="20">
        <f t="shared" si="8"/>
        <v>44712</v>
      </c>
      <c r="AA10" s="21">
        <f t="shared" si="9"/>
        <v>15</v>
      </c>
      <c r="AB10" s="20">
        <v>45291</v>
      </c>
      <c r="AC10" s="20">
        <f t="shared" si="10"/>
        <v>45291</v>
      </c>
      <c r="AD10" s="21">
        <f t="shared" si="11"/>
        <v>0</v>
      </c>
      <c r="AE10" s="22" t="s">
        <v>303</v>
      </c>
      <c r="AF10" s="205" t="s">
        <v>326</v>
      </c>
      <c r="AG10" s="205"/>
      <c r="AH10" s="281"/>
      <c r="AI10" s="223"/>
      <c r="AJ10" s="23">
        <v>0</v>
      </c>
      <c r="AK10" s="24">
        <f t="shared" si="16"/>
        <v>0</v>
      </c>
      <c r="AL10" s="25">
        <v>124524000.00000001</v>
      </c>
      <c r="AM10" s="24">
        <f t="shared" si="12"/>
        <v>0.48780487804878048</v>
      </c>
      <c r="AN10" s="25">
        <v>130750200.00000001</v>
      </c>
      <c r="AO10" s="24">
        <f t="shared" si="13"/>
        <v>0.51219512195121952</v>
      </c>
      <c r="AP10" s="25">
        <f t="shared" si="14"/>
        <v>255274200.00000003</v>
      </c>
      <c r="AQ10" s="77">
        <f t="shared" si="17"/>
        <v>0</v>
      </c>
      <c r="AR10" s="77">
        <f t="shared" si="18"/>
        <v>31929.230769230773</v>
      </c>
      <c r="AS10" s="77">
        <f t="shared" si="19"/>
        <v>33525.692307692312</v>
      </c>
      <c r="AT10" s="77">
        <f t="shared" si="20"/>
        <v>65454.923076923085</v>
      </c>
      <c r="AU10" s="26">
        <v>60201.777777777781</v>
      </c>
      <c r="AV10" s="24">
        <f t="shared" si="15"/>
        <v>1.0872589729581772</v>
      </c>
      <c r="AW10" s="27" t="s">
        <v>287</v>
      </c>
      <c r="AX10" s="27" t="s">
        <v>287</v>
      </c>
      <c r="AY10" s="27" t="s">
        <v>304</v>
      </c>
      <c r="AZ10" s="28" t="s">
        <v>55</v>
      </c>
    </row>
    <row r="11" spans="1:52" s="12" customFormat="1" ht="60" customHeight="1" x14ac:dyDescent="0.2">
      <c r="A11" s="28">
        <v>10</v>
      </c>
      <c r="B11" s="15">
        <v>1</v>
      </c>
      <c r="C11" s="16" t="s">
        <v>275</v>
      </c>
      <c r="D11" s="15" t="s">
        <v>202</v>
      </c>
      <c r="E11" s="16" t="s">
        <v>94</v>
      </c>
      <c r="F11" s="15" t="s">
        <v>314</v>
      </c>
      <c r="G11" s="16" t="s">
        <v>315</v>
      </c>
      <c r="H11" s="16" t="s">
        <v>278</v>
      </c>
      <c r="I11" s="13" t="s">
        <v>300</v>
      </c>
      <c r="J11" s="13" t="s">
        <v>329</v>
      </c>
      <c r="K11" s="31" t="s">
        <v>330</v>
      </c>
      <c r="L11" s="15" t="s">
        <v>282</v>
      </c>
      <c r="M11" s="32">
        <f t="shared" si="0"/>
        <v>49106.803846153845</v>
      </c>
      <c r="N11" s="19">
        <f t="shared" si="1"/>
        <v>49106.803846153845</v>
      </c>
      <c r="O11" s="20">
        <v>44575</v>
      </c>
      <c r="P11" s="20">
        <v>44669</v>
      </c>
      <c r="Q11" s="20">
        <f t="shared" si="2"/>
        <v>44669</v>
      </c>
      <c r="R11" s="13" t="str">
        <f t="shared" si="3"/>
        <v>A tiempo</v>
      </c>
      <c r="S11" s="20">
        <v>44697</v>
      </c>
      <c r="T11" s="20">
        <f t="shared" si="4"/>
        <v>44697</v>
      </c>
      <c r="U11" s="13" t="str">
        <f t="shared" si="5"/>
        <v>A tiempo</v>
      </c>
      <c r="V11" s="21">
        <f t="shared" si="6"/>
        <v>28</v>
      </c>
      <c r="W11" s="21">
        <v>20</v>
      </c>
      <c r="X11" s="13" t="str">
        <f t="shared" si="7"/>
        <v>No cumple</v>
      </c>
      <c r="Y11" s="20">
        <v>44712</v>
      </c>
      <c r="Z11" s="20">
        <f t="shared" si="8"/>
        <v>44712</v>
      </c>
      <c r="AA11" s="21">
        <f t="shared" si="9"/>
        <v>15</v>
      </c>
      <c r="AB11" s="20">
        <v>45291</v>
      </c>
      <c r="AC11" s="20">
        <f t="shared" si="10"/>
        <v>45291</v>
      </c>
      <c r="AD11" s="21">
        <f t="shared" si="11"/>
        <v>0</v>
      </c>
      <c r="AE11" s="22" t="s">
        <v>303</v>
      </c>
      <c r="AF11" s="205" t="s">
        <v>331</v>
      </c>
      <c r="AG11" s="205"/>
      <c r="AH11" s="281"/>
      <c r="AI11" s="223"/>
      <c r="AJ11" s="23">
        <v>0</v>
      </c>
      <c r="AK11" s="24">
        <f t="shared" si="16"/>
        <v>0</v>
      </c>
      <c r="AL11" s="25">
        <v>93422700</v>
      </c>
      <c r="AM11" s="24">
        <f t="shared" si="12"/>
        <v>0.48780487804878048</v>
      </c>
      <c r="AN11" s="25">
        <v>98093835</v>
      </c>
      <c r="AO11" s="24">
        <f t="shared" si="13"/>
        <v>0.51219512195121952</v>
      </c>
      <c r="AP11" s="25">
        <f t="shared" si="14"/>
        <v>191516535</v>
      </c>
      <c r="AQ11" s="77">
        <f t="shared" si="17"/>
        <v>0</v>
      </c>
      <c r="AR11" s="77">
        <f t="shared" si="18"/>
        <v>23954.538461538461</v>
      </c>
      <c r="AS11" s="77">
        <f t="shared" si="19"/>
        <v>25152.265384615384</v>
      </c>
      <c r="AT11" s="77">
        <f t="shared" si="20"/>
        <v>49106.803846153845</v>
      </c>
      <c r="AU11" s="26">
        <v>30100.888888888891</v>
      </c>
      <c r="AV11" s="24">
        <f t="shared" si="15"/>
        <v>1.6314070998840366</v>
      </c>
      <c r="AW11" s="27" t="s">
        <v>287</v>
      </c>
      <c r="AX11" s="27" t="s">
        <v>287</v>
      </c>
      <c r="AY11" s="27" t="s">
        <v>304</v>
      </c>
      <c r="AZ11" s="28" t="s">
        <v>55</v>
      </c>
    </row>
    <row r="12" spans="1:52" s="12" customFormat="1" ht="60" customHeight="1" x14ac:dyDescent="0.2">
      <c r="A12" s="28">
        <v>11</v>
      </c>
      <c r="B12" s="15">
        <v>1</v>
      </c>
      <c r="C12" s="16" t="s">
        <v>275</v>
      </c>
      <c r="D12" s="15" t="s">
        <v>202</v>
      </c>
      <c r="E12" s="16" t="s">
        <v>94</v>
      </c>
      <c r="F12" s="15" t="s">
        <v>314</v>
      </c>
      <c r="G12" s="16" t="s">
        <v>315</v>
      </c>
      <c r="H12" s="16" t="s">
        <v>278</v>
      </c>
      <c r="I12" s="13" t="s">
        <v>300</v>
      </c>
      <c r="J12" s="13" t="s">
        <v>332</v>
      </c>
      <c r="K12" s="31" t="s">
        <v>333</v>
      </c>
      <c r="L12" s="15" t="s">
        <v>282</v>
      </c>
      <c r="M12" s="32">
        <f t="shared" si="0"/>
        <v>49106.803846153845</v>
      </c>
      <c r="N12" s="19">
        <f t="shared" si="1"/>
        <v>49106.803846153845</v>
      </c>
      <c r="O12" s="20">
        <v>44575</v>
      </c>
      <c r="P12" s="20">
        <v>44669</v>
      </c>
      <c r="Q12" s="20">
        <f t="shared" si="2"/>
        <v>44669</v>
      </c>
      <c r="R12" s="13" t="str">
        <f t="shared" si="3"/>
        <v>A tiempo</v>
      </c>
      <c r="S12" s="20">
        <v>44697</v>
      </c>
      <c r="T12" s="20">
        <f t="shared" si="4"/>
        <v>44697</v>
      </c>
      <c r="U12" s="13" t="str">
        <f t="shared" si="5"/>
        <v>A tiempo</v>
      </c>
      <c r="V12" s="21">
        <f t="shared" si="6"/>
        <v>28</v>
      </c>
      <c r="W12" s="21">
        <v>20</v>
      </c>
      <c r="X12" s="13" t="str">
        <f t="shared" si="7"/>
        <v>No cumple</v>
      </c>
      <c r="Y12" s="20">
        <v>44712</v>
      </c>
      <c r="Z12" s="20">
        <f t="shared" si="8"/>
        <v>44712</v>
      </c>
      <c r="AA12" s="21">
        <f t="shared" si="9"/>
        <v>15</v>
      </c>
      <c r="AB12" s="20">
        <v>45291</v>
      </c>
      <c r="AC12" s="20">
        <f t="shared" si="10"/>
        <v>45291</v>
      </c>
      <c r="AD12" s="21">
        <f t="shared" si="11"/>
        <v>0</v>
      </c>
      <c r="AE12" s="22" t="s">
        <v>303</v>
      </c>
      <c r="AF12" s="205" t="s">
        <v>331</v>
      </c>
      <c r="AG12" s="205"/>
      <c r="AH12" s="281"/>
      <c r="AI12" s="223"/>
      <c r="AJ12" s="23">
        <v>0</v>
      </c>
      <c r="AK12" s="24">
        <f t="shared" si="16"/>
        <v>0</v>
      </c>
      <c r="AL12" s="25">
        <v>93422700</v>
      </c>
      <c r="AM12" s="24">
        <f t="shared" si="12"/>
        <v>0.48780487804878048</v>
      </c>
      <c r="AN12" s="25">
        <v>98093835</v>
      </c>
      <c r="AO12" s="24">
        <f t="shared" si="13"/>
        <v>0.51219512195121952</v>
      </c>
      <c r="AP12" s="25">
        <f t="shared" si="14"/>
        <v>191516535</v>
      </c>
      <c r="AQ12" s="77">
        <f t="shared" si="17"/>
        <v>0</v>
      </c>
      <c r="AR12" s="77">
        <f t="shared" si="18"/>
        <v>23954.538461538461</v>
      </c>
      <c r="AS12" s="77">
        <f t="shared" si="19"/>
        <v>25152.265384615384</v>
      </c>
      <c r="AT12" s="77">
        <f t="shared" si="20"/>
        <v>49106.803846153845</v>
      </c>
      <c r="AU12" s="26">
        <v>30100.888888888891</v>
      </c>
      <c r="AV12" s="24">
        <f t="shared" si="15"/>
        <v>1.6314070998840366</v>
      </c>
      <c r="AW12" s="27" t="s">
        <v>287</v>
      </c>
      <c r="AX12" s="27" t="s">
        <v>287</v>
      </c>
      <c r="AY12" s="27" t="s">
        <v>320</v>
      </c>
      <c r="AZ12" s="28" t="s">
        <v>55</v>
      </c>
    </row>
    <row r="13" spans="1:52" s="12" customFormat="1" ht="60" customHeight="1" x14ac:dyDescent="0.2">
      <c r="A13" s="28">
        <v>12</v>
      </c>
      <c r="B13" s="15">
        <v>1</v>
      </c>
      <c r="C13" s="16" t="s">
        <v>275</v>
      </c>
      <c r="D13" s="15" t="s">
        <v>202</v>
      </c>
      <c r="E13" s="16" t="s">
        <v>94</v>
      </c>
      <c r="F13" s="15" t="s">
        <v>314</v>
      </c>
      <c r="G13" s="16" t="s">
        <v>315</v>
      </c>
      <c r="H13" s="16" t="s">
        <v>278</v>
      </c>
      <c r="I13" s="13" t="s">
        <v>300</v>
      </c>
      <c r="J13" s="13" t="s">
        <v>334</v>
      </c>
      <c r="K13" s="18" t="s">
        <v>335</v>
      </c>
      <c r="L13" s="15" t="s">
        <v>282</v>
      </c>
      <c r="M13" s="19">
        <f t="shared" si="0"/>
        <v>65454.923076923085</v>
      </c>
      <c r="N13" s="19">
        <f t="shared" si="1"/>
        <v>65454.923076923085</v>
      </c>
      <c r="O13" s="20">
        <v>44575</v>
      </c>
      <c r="P13" s="20">
        <v>44669</v>
      </c>
      <c r="Q13" s="20">
        <f t="shared" si="2"/>
        <v>44669</v>
      </c>
      <c r="R13" s="13" t="str">
        <f t="shared" si="3"/>
        <v>A tiempo</v>
      </c>
      <c r="S13" s="20">
        <v>44697</v>
      </c>
      <c r="T13" s="20">
        <f t="shared" si="4"/>
        <v>44697</v>
      </c>
      <c r="U13" s="13" t="str">
        <f t="shared" si="5"/>
        <v>A tiempo</v>
      </c>
      <c r="V13" s="21">
        <f t="shared" si="6"/>
        <v>28</v>
      </c>
      <c r="W13" s="21">
        <v>20</v>
      </c>
      <c r="X13" s="13" t="str">
        <f t="shared" si="7"/>
        <v>No cumple</v>
      </c>
      <c r="Y13" s="20">
        <v>44712</v>
      </c>
      <c r="Z13" s="20">
        <f t="shared" si="8"/>
        <v>44712</v>
      </c>
      <c r="AA13" s="21">
        <f t="shared" si="9"/>
        <v>15</v>
      </c>
      <c r="AB13" s="20">
        <v>45291</v>
      </c>
      <c r="AC13" s="20">
        <f t="shared" si="10"/>
        <v>45291</v>
      </c>
      <c r="AD13" s="21">
        <f t="shared" si="11"/>
        <v>0</v>
      </c>
      <c r="AE13" s="22" t="s">
        <v>303</v>
      </c>
      <c r="AF13" s="205"/>
      <c r="AG13" s="205"/>
      <c r="AH13" s="281"/>
      <c r="AI13" s="223"/>
      <c r="AJ13" s="23">
        <v>0</v>
      </c>
      <c r="AK13" s="24">
        <f t="shared" si="16"/>
        <v>0</v>
      </c>
      <c r="AL13" s="25">
        <v>124524000.00000001</v>
      </c>
      <c r="AM13" s="24">
        <f t="shared" si="12"/>
        <v>0.48780487804878048</v>
      </c>
      <c r="AN13" s="25">
        <v>130750200.00000001</v>
      </c>
      <c r="AO13" s="24">
        <f t="shared" si="13"/>
        <v>0.51219512195121952</v>
      </c>
      <c r="AP13" s="25">
        <f t="shared" si="14"/>
        <v>255274200.00000003</v>
      </c>
      <c r="AQ13" s="77">
        <f t="shared" si="17"/>
        <v>0</v>
      </c>
      <c r="AR13" s="77">
        <f t="shared" si="18"/>
        <v>31929.230769230773</v>
      </c>
      <c r="AS13" s="77">
        <f t="shared" si="19"/>
        <v>33525.692307692312</v>
      </c>
      <c r="AT13" s="77">
        <f t="shared" si="20"/>
        <v>65454.923076923085</v>
      </c>
      <c r="AU13" s="26">
        <v>75252.222222222219</v>
      </c>
      <c r="AV13" s="24">
        <f t="shared" si="15"/>
        <v>0.86980717836654187</v>
      </c>
      <c r="AW13" s="27" t="s">
        <v>287</v>
      </c>
      <c r="AX13" s="27" t="s">
        <v>287</v>
      </c>
      <c r="AY13" s="27" t="s">
        <v>320</v>
      </c>
      <c r="AZ13" s="28" t="s">
        <v>55</v>
      </c>
    </row>
    <row r="14" spans="1:52" s="12" customFormat="1" ht="60" customHeight="1" x14ac:dyDescent="0.2">
      <c r="A14" s="28">
        <v>13</v>
      </c>
      <c r="B14" s="15">
        <v>1</v>
      </c>
      <c r="C14" s="16" t="s">
        <v>275</v>
      </c>
      <c r="D14" s="15" t="s">
        <v>202</v>
      </c>
      <c r="E14" s="16" t="s">
        <v>94</v>
      </c>
      <c r="F14" s="15" t="s">
        <v>314</v>
      </c>
      <c r="G14" s="16" t="s">
        <v>315</v>
      </c>
      <c r="H14" s="16" t="s">
        <v>278</v>
      </c>
      <c r="I14" s="13" t="s">
        <v>300</v>
      </c>
      <c r="J14" s="13" t="s">
        <v>336</v>
      </c>
      <c r="K14" s="18" t="s">
        <v>337</v>
      </c>
      <c r="L14" s="15" t="s">
        <v>282</v>
      </c>
      <c r="M14" s="19">
        <f t="shared" si="0"/>
        <v>65454.923076923085</v>
      </c>
      <c r="N14" s="19">
        <f t="shared" si="1"/>
        <v>65454.923076923085</v>
      </c>
      <c r="O14" s="20">
        <v>44575</v>
      </c>
      <c r="P14" s="20">
        <v>44669</v>
      </c>
      <c r="Q14" s="20">
        <f t="shared" si="2"/>
        <v>44669</v>
      </c>
      <c r="R14" s="13" t="str">
        <f t="shared" si="3"/>
        <v>A tiempo</v>
      </c>
      <c r="S14" s="20">
        <v>44697</v>
      </c>
      <c r="T14" s="20">
        <f t="shared" si="4"/>
        <v>44697</v>
      </c>
      <c r="U14" s="13" t="str">
        <f t="shared" si="5"/>
        <v>A tiempo</v>
      </c>
      <c r="V14" s="21">
        <f t="shared" si="6"/>
        <v>28</v>
      </c>
      <c r="W14" s="21">
        <v>20</v>
      </c>
      <c r="X14" s="13" t="str">
        <f t="shared" si="7"/>
        <v>No cumple</v>
      </c>
      <c r="Y14" s="20">
        <v>44712</v>
      </c>
      <c r="Z14" s="20">
        <f t="shared" si="8"/>
        <v>44712</v>
      </c>
      <c r="AA14" s="21">
        <f t="shared" si="9"/>
        <v>15</v>
      </c>
      <c r="AB14" s="20">
        <v>45291</v>
      </c>
      <c r="AC14" s="20">
        <f t="shared" si="10"/>
        <v>45291</v>
      </c>
      <c r="AD14" s="21">
        <f t="shared" si="11"/>
        <v>0</v>
      </c>
      <c r="AE14" s="22" t="s">
        <v>303</v>
      </c>
      <c r="AF14" s="205"/>
      <c r="AG14" s="205"/>
      <c r="AH14" s="281"/>
      <c r="AI14" s="223"/>
      <c r="AJ14" s="23">
        <v>0</v>
      </c>
      <c r="AK14" s="24">
        <f t="shared" si="16"/>
        <v>0</v>
      </c>
      <c r="AL14" s="25">
        <v>124524000.00000001</v>
      </c>
      <c r="AM14" s="24">
        <f t="shared" si="12"/>
        <v>0.48780487804878048</v>
      </c>
      <c r="AN14" s="25">
        <v>130750200.00000001</v>
      </c>
      <c r="AO14" s="24">
        <f t="shared" si="13"/>
        <v>0.51219512195121952</v>
      </c>
      <c r="AP14" s="25">
        <f t="shared" si="14"/>
        <v>255274200.00000003</v>
      </c>
      <c r="AQ14" s="77">
        <f t="shared" si="17"/>
        <v>0</v>
      </c>
      <c r="AR14" s="77">
        <f t="shared" si="18"/>
        <v>31929.230769230773</v>
      </c>
      <c r="AS14" s="77">
        <f t="shared" si="19"/>
        <v>33525.692307692312</v>
      </c>
      <c r="AT14" s="77">
        <f t="shared" si="20"/>
        <v>65454.923076923085</v>
      </c>
      <c r="AU14" s="26">
        <v>75252.222222222219</v>
      </c>
      <c r="AV14" s="24">
        <f t="shared" si="15"/>
        <v>0.86980717836654187</v>
      </c>
      <c r="AW14" s="27" t="s">
        <v>287</v>
      </c>
      <c r="AX14" s="27" t="s">
        <v>287</v>
      </c>
      <c r="AY14" s="27" t="s">
        <v>320</v>
      </c>
      <c r="AZ14" s="28" t="s">
        <v>55</v>
      </c>
    </row>
    <row r="15" spans="1:52" s="12" customFormat="1" ht="60" customHeight="1" x14ac:dyDescent="0.2">
      <c r="A15" s="29">
        <v>14</v>
      </c>
      <c r="B15" s="15">
        <v>1</v>
      </c>
      <c r="C15" s="16" t="s">
        <v>275</v>
      </c>
      <c r="D15" s="15" t="s">
        <v>202</v>
      </c>
      <c r="E15" s="16" t="s">
        <v>94</v>
      </c>
      <c r="F15" s="15" t="s">
        <v>314</v>
      </c>
      <c r="G15" s="16" t="s">
        <v>315</v>
      </c>
      <c r="H15" s="16" t="s">
        <v>278</v>
      </c>
      <c r="I15" s="13" t="s">
        <v>338</v>
      </c>
      <c r="J15" s="33" t="s">
        <v>339</v>
      </c>
      <c r="K15" s="18" t="s">
        <v>340</v>
      </c>
      <c r="L15" s="15" t="s">
        <v>309</v>
      </c>
      <c r="M15" s="19">
        <f t="shared" si="0"/>
        <v>0</v>
      </c>
      <c r="N15" s="19">
        <f t="shared" si="1"/>
        <v>0</v>
      </c>
      <c r="O15" s="20">
        <v>44394</v>
      </c>
      <c r="P15" s="20">
        <v>44576</v>
      </c>
      <c r="Q15" s="20">
        <f t="shared" si="2"/>
        <v>44576</v>
      </c>
      <c r="R15" s="13" t="str">
        <f t="shared" si="3"/>
        <v>A tiempo</v>
      </c>
      <c r="S15" s="20">
        <v>44712</v>
      </c>
      <c r="T15" s="20">
        <f t="shared" si="4"/>
        <v>44712</v>
      </c>
      <c r="U15" s="13" t="str">
        <f t="shared" si="5"/>
        <v>A tiempo</v>
      </c>
      <c r="V15" s="21">
        <f t="shared" si="6"/>
        <v>136</v>
      </c>
      <c r="W15" s="21">
        <v>20</v>
      </c>
      <c r="X15" s="13" t="str">
        <f t="shared" si="7"/>
        <v>No cumple</v>
      </c>
      <c r="Y15" s="20">
        <v>44727</v>
      </c>
      <c r="Z15" s="20">
        <f t="shared" si="8"/>
        <v>44727</v>
      </c>
      <c r="AA15" s="21">
        <f t="shared" si="9"/>
        <v>15</v>
      </c>
      <c r="AB15" s="20">
        <v>44926</v>
      </c>
      <c r="AC15" s="20">
        <f t="shared" si="10"/>
        <v>44926</v>
      </c>
      <c r="AD15" s="21">
        <f t="shared" si="11"/>
        <v>0</v>
      </c>
      <c r="AE15" s="22" t="s">
        <v>341</v>
      </c>
      <c r="AF15" s="205" t="s">
        <v>342</v>
      </c>
      <c r="AG15" s="205" t="s">
        <v>343</v>
      </c>
      <c r="AH15" s="281"/>
      <c r="AI15" s="223"/>
      <c r="AJ15" s="23">
        <v>0</v>
      </c>
      <c r="AK15" s="24">
        <f t="shared" si="16"/>
        <v>0</v>
      </c>
      <c r="AL15" s="25">
        <v>0</v>
      </c>
      <c r="AM15" s="24">
        <f t="shared" si="12"/>
        <v>0</v>
      </c>
      <c r="AN15" s="25">
        <v>0</v>
      </c>
      <c r="AO15" s="24">
        <f t="shared" si="13"/>
        <v>0</v>
      </c>
      <c r="AP15" s="25">
        <f t="shared" si="14"/>
        <v>0</v>
      </c>
      <c r="AQ15" s="77">
        <f t="shared" si="17"/>
        <v>0</v>
      </c>
      <c r="AR15" s="77">
        <f t="shared" si="18"/>
        <v>0</v>
      </c>
      <c r="AS15" s="77">
        <f t="shared" si="19"/>
        <v>0</v>
      </c>
      <c r="AT15" s="77">
        <f t="shared" si="20"/>
        <v>0</v>
      </c>
      <c r="AU15" s="26" t="s">
        <v>344</v>
      </c>
      <c r="AV15" s="24" t="str">
        <f t="shared" si="15"/>
        <v/>
      </c>
      <c r="AW15" s="27" t="s">
        <v>287</v>
      </c>
      <c r="AX15" s="27"/>
      <c r="AY15" s="27" t="s">
        <v>288</v>
      </c>
      <c r="AZ15" s="29" t="s">
        <v>313</v>
      </c>
    </row>
    <row r="16" spans="1:52" s="12" customFormat="1" ht="60" customHeight="1" x14ac:dyDescent="0.2">
      <c r="A16" s="29">
        <v>15</v>
      </c>
      <c r="B16" s="15">
        <v>1</v>
      </c>
      <c r="C16" s="16" t="s">
        <v>275</v>
      </c>
      <c r="D16" s="15" t="s">
        <v>202</v>
      </c>
      <c r="E16" s="16" t="s">
        <v>94</v>
      </c>
      <c r="F16" s="15" t="s">
        <v>305</v>
      </c>
      <c r="G16" s="16" t="s">
        <v>306</v>
      </c>
      <c r="H16" s="16" t="s">
        <v>278</v>
      </c>
      <c r="I16" s="13" t="s">
        <v>316</v>
      </c>
      <c r="J16" s="17" t="s">
        <v>345</v>
      </c>
      <c r="K16" s="18" t="s">
        <v>346</v>
      </c>
      <c r="L16" s="15" t="s">
        <v>309</v>
      </c>
      <c r="M16" s="19">
        <f t="shared" si="0"/>
        <v>0</v>
      </c>
      <c r="N16" s="19">
        <f t="shared" si="1"/>
        <v>0</v>
      </c>
      <c r="O16" s="20">
        <v>44543</v>
      </c>
      <c r="P16" s="20">
        <v>44774</v>
      </c>
      <c r="Q16" s="20">
        <f t="shared" si="2"/>
        <v>44774</v>
      </c>
      <c r="R16" s="13" t="str">
        <f t="shared" si="3"/>
        <v>A tiempo</v>
      </c>
      <c r="S16" s="20">
        <v>44851</v>
      </c>
      <c r="T16" s="20">
        <f t="shared" si="4"/>
        <v>44851</v>
      </c>
      <c r="U16" s="13" t="str">
        <f t="shared" si="5"/>
        <v>A tiempo</v>
      </c>
      <c r="V16" s="21">
        <f t="shared" si="6"/>
        <v>77</v>
      </c>
      <c r="W16" s="21">
        <v>60</v>
      </c>
      <c r="X16" s="13" t="str">
        <f t="shared" si="7"/>
        <v>No cumple</v>
      </c>
      <c r="Y16" s="20">
        <v>44866</v>
      </c>
      <c r="Z16" s="20">
        <f t="shared" si="8"/>
        <v>44866</v>
      </c>
      <c r="AA16" s="21">
        <f t="shared" si="9"/>
        <v>15</v>
      </c>
      <c r="AB16" s="20">
        <v>45170</v>
      </c>
      <c r="AC16" s="20">
        <f t="shared" si="10"/>
        <v>45170</v>
      </c>
      <c r="AD16" s="21">
        <f t="shared" si="11"/>
        <v>0</v>
      </c>
      <c r="AE16" s="22" t="s">
        <v>347</v>
      </c>
      <c r="AF16" s="205" t="s">
        <v>311</v>
      </c>
      <c r="AG16" s="205"/>
      <c r="AH16" s="281"/>
      <c r="AI16" s="223"/>
      <c r="AJ16" s="23">
        <v>0</v>
      </c>
      <c r="AK16" s="24">
        <f t="shared" si="16"/>
        <v>0</v>
      </c>
      <c r="AL16" s="25">
        <v>0</v>
      </c>
      <c r="AM16" s="24">
        <f t="shared" si="12"/>
        <v>0</v>
      </c>
      <c r="AN16" s="25">
        <v>0</v>
      </c>
      <c r="AO16" s="24">
        <f t="shared" si="13"/>
        <v>0</v>
      </c>
      <c r="AP16" s="25">
        <f t="shared" si="14"/>
        <v>0</v>
      </c>
      <c r="AQ16" s="77">
        <f t="shared" si="17"/>
        <v>0</v>
      </c>
      <c r="AR16" s="77">
        <f t="shared" si="18"/>
        <v>0</v>
      </c>
      <c r="AS16" s="77">
        <f t="shared" si="19"/>
        <v>0</v>
      </c>
      <c r="AT16" s="77">
        <f t="shared" si="20"/>
        <v>0</v>
      </c>
      <c r="AU16" s="26" t="s">
        <v>348</v>
      </c>
      <c r="AV16" s="24" t="str">
        <f t="shared" si="15"/>
        <v/>
      </c>
      <c r="AW16" s="27" t="s">
        <v>287</v>
      </c>
      <c r="AX16" s="27"/>
      <c r="AY16" s="27" t="s">
        <v>288</v>
      </c>
      <c r="AZ16" s="29" t="s">
        <v>313</v>
      </c>
    </row>
    <row r="17" spans="1:52" s="12" customFormat="1" ht="60" customHeight="1" x14ac:dyDescent="0.2">
      <c r="A17" s="29">
        <v>16</v>
      </c>
      <c r="B17" s="15">
        <v>1</v>
      </c>
      <c r="C17" s="16" t="s">
        <v>275</v>
      </c>
      <c r="D17" s="15" t="s">
        <v>202</v>
      </c>
      <c r="E17" s="16" t="s">
        <v>94</v>
      </c>
      <c r="F17" s="15" t="s">
        <v>349</v>
      </c>
      <c r="G17" s="16" t="s">
        <v>350</v>
      </c>
      <c r="H17" s="16" t="s">
        <v>278</v>
      </c>
      <c r="I17" s="13" t="s">
        <v>279</v>
      </c>
      <c r="J17" s="17" t="s">
        <v>351</v>
      </c>
      <c r="K17" s="18" t="s">
        <v>352</v>
      </c>
      <c r="L17" s="15" t="s">
        <v>309</v>
      </c>
      <c r="M17" s="34">
        <f t="shared" si="0"/>
        <v>0</v>
      </c>
      <c r="N17" s="34">
        <f t="shared" si="1"/>
        <v>0</v>
      </c>
      <c r="O17" s="20">
        <v>44543</v>
      </c>
      <c r="P17" s="20">
        <v>44593</v>
      </c>
      <c r="Q17" s="20">
        <f t="shared" si="2"/>
        <v>44593</v>
      </c>
      <c r="R17" s="13" t="str">
        <f t="shared" si="3"/>
        <v>A tiempo</v>
      </c>
      <c r="S17" s="20">
        <v>44759</v>
      </c>
      <c r="T17" s="20">
        <f t="shared" si="4"/>
        <v>44759</v>
      </c>
      <c r="U17" s="13" t="str">
        <f t="shared" si="5"/>
        <v>A tiempo</v>
      </c>
      <c r="V17" s="21">
        <f t="shared" si="6"/>
        <v>166</v>
      </c>
      <c r="W17" s="21">
        <v>60</v>
      </c>
      <c r="X17" s="13" t="str">
        <f t="shared" si="7"/>
        <v>No cumple</v>
      </c>
      <c r="Y17" s="20">
        <v>44774</v>
      </c>
      <c r="Z17" s="20">
        <f t="shared" si="8"/>
        <v>44774</v>
      </c>
      <c r="AA17" s="21">
        <f t="shared" si="9"/>
        <v>15</v>
      </c>
      <c r="AB17" s="20">
        <v>45291</v>
      </c>
      <c r="AC17" s="20">
        <f t="shared" si="10"/>
        <v>45291</v>
      </c>
      <c r="AD17" s="21">
        <f t="shared" si="11"/>
        <v>0</v>
      </c>
      <c r="AE17" s="22" t="s">
        <v>303</v>
      </c>
      <c r="AF17" s="205" t="s">
        <v>353</v>
      </c>
      <c r="AG17" s="205" t="s">
        <v>354</v>
      </c>
      <c r="AH17" s="281"/>
      <c r="AI17" s="223"/>
      <c r="AJ17" s="23">
        <v>0</v>
      </c>
      <c r="AK17" s="24">
        <f t="shared" si="16"/>
        <v>0</v>
      </c>
      <c r="AL17" s="25">
        <v>0</v>
      </c>
      <c r="AM17" s="24">
        <f t="shared" si="12"/>
        <v>0</v>
      </c>
      <c r="AN17" s="25">
        <v>0</v>
      </c>
      <c r="AO17" s="24">
        <f t="shared" si="13"/>
        <v>0</v>
      </c>
      <c r="AP17" s="25">
        <f t="shared" si="14"/>
        <v>0</v>
      </c>
      <c r="AQ17" s="77">
        <f t="shared" si="17"/>
        <v>0</v>
      </c>
      <c r="AR17" s="77">
        <f t="shared" si="18"/>
        <v>0</v>
      </c>
      <c r="AS17" s="77">
        <f t="shared" si="19"/>
        <v>0</v>
      </c>
      <c r="AT17" s="77">
        <f t="shared" si="20"/>
        <v>0</v>
      </c>
      <c r="AU17" s="26" t="s">
        <v>355</v>
      </c>
      <c r="AV17" s="24" t="str">
        <f t="shared" si="15"/>
        <v/>
      </c>
      <c r="AW17" s="27" t="s">
        <v>287</v>
      </c>
      <c r="AX17" s="27"/>
      <c r="AY17" s="27" t="s">
        <v>288</v>
      </c>
      <c r="AZ17" s="29" t="s">
        <v>313</v>
      </c>
    </row>
    <row r="18" spans="1:52" s="12" customFormat="1" ht="60" customHeight="1" x14ac:dyDescent="0.2">
      <c r="A18" s="35">
        <v>17</v>
      </c>
      <c r="B18" s="15">
        <v>1</v>
      </c>
      <c r="C18" s="16" t="s">
        <v>275</v>
      </c>
      <c r="D18" s="15" t="s">
        <v>202</v>
      </c>
      <c r="E18" s="16" t="s">
        <v>94</v>
      </c>
      <c r="F18" s="15" t="s">
        <v>356</v>
      </c>
      <c r="G18" s="16" t="s">
        <v>350</v>
      </c>
      <c r="H18" s="16" t="s">
        <v>278</v>
      </c>
      <c r="I18" s="13" t="s">
        <v>279</v>
      </c>
      <c r="J18" s="33" t="s">
        <v>357</v>
      </c>
      <c r="K18" s="36" t="s">
        <v>358</v>
      </c>
      <c r="L18" s="15" t="s">
        <v>282</v>
      </c>
      <c r="M18" s="19">
        <f t="shared" si="0"/>
        <v>271794.87179487181</v>
      </c>
      <c r="N18" s="19">
        <f t="shared" si="1"/>
        <v>271794.87179487181</v>
      </c>
      <c r="O18" s="20">
        <v>44528</v>
      </c>
      <c r="P18" s="20">
        <v>44616</v>
      </c>
      <c r="Q18" s="20">
        <f t="shared" si="2"/>
        <v>44616</v>
      </c>
      <c r="R18" s="13" t="str">
        <f t="shared" si="3"/>
        <v>A tiempo</v>
      </c>
      <c r="S18" s="20">
        <v>44693</v>
      </c>
      <c r="T18" s="20">
        <f t="shared" si="4"/>
        <v>44693</v>
      </c>
      <c r="U18" s="13" t="str">
        <f t="shared" si="5"/>
        <v>A tiempo</v>
      </c>
      <c r="V18" s="21">
        <f t="shared" si="6"/>
        <v>77</v>
      </c>
      <c r="W18" s="21">
        <v>145</v>
      </c>
      <c r="X18" s="13" t="str">
        <f t="shared" si="7"/>
        <v>Cumple</v>
      </c>
      <c r="Y18" s="20">
        <v>44713</v>
      </c>
      <c r="Z18" s="20">
        <f t="shared" si="8"/>
        <v>44713</v>
      </c>
      <c r="AA18" s="21">
        <f t="shared" si="9"/>
        <v>20</v>
      </c>
      <c r="AB18" s="20">
        <v>44926</v>
      </c>
      <c r="AC18" s="20">
        <f t="shared" si="10"/>
        <v>44926</v>
      </c>
      <c r="AD18" s="21">
        <f t="shared" si="11"/>
        <v>0</v>
      </c>
      <c r="AE18" s="22" t="s">
        <v>303</v>
      </c>
      <c r="AF18" s="205" t="s">
        <v>359</v>
      </c>
      <c r="AG18" s="205"/>
      <c r="AH18" s="281"/>
      <c r="AI18" s="223"/>
      <c r="AJ18" s="23">
        <v>0</v>
      </c>
      <c r="AK18" s="24">
        <f t="shared" si="16"/>
        <v>0</v>
      </c>
      <c r="AL18" s="25">
        <v>1060000000</v>
      </c>
      <c r="AM18" s="24">
        <f t="shared" si="12"/>
        <v>1</v>
      </c>
      <c r="AN18" s="25">
        <v>0</v>
      </c>
      <c r="AO18" s="24">
        <f t="shared" si="13"/>
        <v>0</v>
      </c>
      <c r="AP18" s="25">
        <f t="shared" si="14"/>
        <v>1060000000</v>
      </c>
      <c r="AQ18" s="77">
        <f t="shared" si="17"/>
        <v>0</v>
      </c>
      <c r="AR18" s="77">
        <f t="shared" si="18"/>
        <v>271794.87179487181</v>
      </c>
      <c r="AS18" s="77">
        <f t="shared" si="19"/>
        <v>0</v>
      </c>
      <c r="AT18" s="77">
        <f t="shared" si="20"/>
        <v>271794.87179487181</v>
      </c>
      <c r="AU18" s="26">
        <v>297196.26168224303</v>
      </c>
      <c r="AV18" s="24">
        <f t="shared" si="15"/>
        <v>0.9145299145299145</v>
      </c>
      <c r="AW18" s="27" t="s">
        <v>360</v>
      </c>
      <c r="AX18" s="27" t="s">
        <v>287</v>
      </c>
      <c r="AY18" s="27" t="s">
        <v>304</v>
      </c>
      <c r="AZ18" s="28" t="s">
        <v>55</v>
      </c>
    </row>
    <row r="19" spans="1:52" s="12" customFormat="1" ht="60" customHeight="1" x14ac:dyDescent="0.2">
      <c r="A19" s="14">
        <v>18</v>
      </c>
      <c r="B19" s="15">
        <v>1</v>
      </c>
      <c r="C19" s="16" t="s">
        <v>275</v>
      </c>
      <c r="D19" s="15" t="s">
        <v>202</v>
      </c>
      <c r="E19" s="16" t="s">
        <v>94</v>
      </c>
      <c r="F19" s="15" t="s">
        <v>361</v>
      </c>
      <c r="G19" s="16" t="s">
        <v>362</v>
      </c>
      <c r="H19" s="16" t="s">
        <v>278</v>
      </c>
      <c r="I19" s="13" t="s">
        <v>279</v>
      </c>
      <c r="J19" s="13" t="s">
        <v>363</v>
      </c>
      <c r="K19" s="18" t="s">
        <v>364</v>
      </c>
      <c r="L19" s="15" t="s">
        <v>282</v>
      </c>
      <c r="M19" s="19">
        <f t="shared" si="0"/>
        <v>0</v>
      </c>
      <c r="N19" s="19">
        <f t="shared" si="1"/>
        <v>0</v>
      </c>
      <c r="O19" s="20">
        <v>45121</v>
      </c>
      <c r="P19" s="20">
        <v>45209</v>
      </c>
      <c r="Q19" s="20">
        <f t="shared" si="2"/>
        <v>45209</v>
      </c>
      <c r="R19" s="13" t="str">
        <f t="shared" si="3"/>
        <v>A tiempo</v>
      </c>
      <c r="S19" s="20">
        <v>45286</v>
      </c>
      <c r="T19" s="20">
        <f t="shared" si="4"/>
        <v>45286</v>
      </c>
      <c r="U19" s="13" t="str">
        <f t="shared" si="5"/>
        <v>A tiempo</v>
      </c>
      <c r="V19" s="21">
        <f t="shared" si="6"/>
        <v>77</v>
      </c>
      <c r="W19" s="21">
        <v>125</v>
      </c>
      <c r="X19" s="13" t="str">
        <f t="shared" si="7"/>
        <v>Cumple</v>
      </c>
      <c r="Y19" s="20">
        <v>45306</v>
      </c>
      <c r="Z19" s="20">
        <f t="shared" si="8"/>
        <v>45306</v>
      </c>
      <c r="AA19" s="21">
        <f t="shared" si="9"/>
        <v>20</v>
      </c>
      <c r="AB19" s="20">
        <v>45657</v>
      </c>
      <c r="AC19" s="20">
        <f t="shared" si="10"/>
        <v>45657</v>
      </c>
      <c r="AD19" s="21">
        <f t="shared" si="11"/>
        <v>0</v>
      </c>
      <c r="AE19" s="22" t="s">
        <v>285</v>
      </c>
      <c r="AF19" s="205" t="s">
        <v>319</v>
      </c>
      <c r="AG19" s="205" t="s">
        <v>365</v>
      </c>
      <c r="AH19" s="281"/>
      <c r="AI19" s="223"/>
      <c r="AJ19" s="23">
        <v>0</v>
      </c>
      <c r="AK19" s="24">
        <f t="shared" si="16"/>
        <v>0</v>
      </c>
      <c r="AL19" s="25">
        <v>0</v>
      </c>
      <c r="AM19" s="24">
        <f t="shared" si="12"/>
        <v>0</v>
      </c>
      <c r="AN19" s="25">
        <v>0</v>
      </c>
      <c r="AO19" s="24">
        <f t="shared" si="13"/>
        <v>0</v>
      </c>
      <c r="AP19" s="25">
        <f t="shared" si="14"/>
        <v>0</v>
      </c>
      <c r="AQ19" s="77">
        <f t="shared" si="17"/>
        <v>0</v>
      </c>
      <c r="AR19" s="77">
        <f t="shared" si="18"/>
        <v>0</v>
      </c>
      <c r="AS19" s="77">
        <f t="shared" si="19"/>
        <v>0</v>
      </c>
      <c r="AT19" s="77">
        <f t="shared" si="20"/>
        <v>0</v>
      </c>
      <c r="AU19" s="26">
        <v>2496000</v>
      </c>
      <c r="AV19" s="24">
        <f t="shared" si="15"/>
        <v>0</v>
      </c>
      <c r="AW19" s="27" t="s">
        <v>287</v>
      </c>
      <c r="AX19" s="27"/>
      <c r="AY19" s="27" t="s">
        <v>304</v>
      </c>
      <c r="AZ19" s="14" t="s">
        <v>289</v>
      </c>
    </row>
    <row r="20" spans="1:52" s="12" customFormat="1" ht="60" customHeight="1" x14ac:dyDescent="0.2">
      <c r="A20" s="35">
        <v>19</v>
      </c>
      <c r="B20" s="15">
        <v>1</v>
      </c>
      <c r="C20" s="16" t="s">
        <v>275</v>
      </c>
      <c r="D20" s="15" t="s">
        <v>202</v>
      </c>
      <c r="E20" s="16" t="s">
        <v>94</v>
      </c>
      <c r="F20" s="15" t="s">
        <v>367</v>
      </c>
      <c r="G20" s="16" t="s">
        <v>368</v>
      </c>
      <c r="H20" s="16" t="s">
        <v>278</v>
      </c>
      <c r="I20" s="13" t="s">
        <v>316</v>
      </c>
      <c r="J20" s="13" t="s">
        <v>369</v>
      </c>
      <c r="K20" s="37" t="s">
        <v>370</v>
      </c>
      <c r="L20" s="15" t="s">
        <v>282</v>
      </c>
      <c r="M20" s="19">
        <f t="shared" si="0"/>
        <v>161538.46153846153</v>
      </c>
      <c r="N20" s="19">
        <f t="shared" si="1"/>
        <v>161538.46153846153</v>
      </c>
      <c r="O20" s="20">
        <v>44526</v>
      </c>
      <c r="P20" s="20">
        <v>44691</v>
      </c>
      <c r="Q20" s="20">
        <f t="shared" si="2"/>
        <v>44691</v>
      </c>
      <c r="R20" s="13" t="str">
        <f t="shared" si="3"/>
        <v>A tiempo</v>
      </c>
      <c r="S20" s="20">
        <v>44768</v>
      </c>
      <c r="T20" s="20">
        <f t="shared" si="4"/>
        <v>44768</v>
      </c>
      <c r="U20" s="13" t="str">
        <f t="shared" si="5"/>
        <v>A tiempo</v>
      </c>
      <c r="V20" s="21">
        <f t="shared" si="6"/>
        <v>77</v>
      </c>
      <c r="W20" s="21">
        <v>60</v>
      </c>
      <c r="X20" s="13" t="str">
        <f t="shared" si="7"/>
        <v>No cumple</v>
      </c>
      <c r="Y20" s="20">
        <v>44788</v>
      </c>
      <c r="Z20" s="20">
        <f t="shared" si="8"/>
        <v>44788</v>
      </c>
      <c r="AA20" s="21">
        <f t="shared" si="9"/>
        <v>20</v>
      </c>
      <c r="AB20" s="20">
        <v>44926</v>
      </c>
      <c r="AC20" s="20">
        <f t="shared" si="10"/>
        <v>44926</v>
      </c>
      <c r="AD20" s="21">
        <f t="shared" si="11"/>
        <v>0</v>
      </c>
      <c r="AE20" s="22" t="s">
        <v>371</v>
      </c>
      <c r="AF20" s="205"/>
      <c r="AG20" s="205"/>
      <c r="AH20" s="281"/>
      <c r="AI20" s="223"/>
      <c r="AJ20" s="23">
        <v>0</v>
      </c>
      <c r="AK20" s="24">
        <f t="shared" si="16"/>
        <v>0</v>
      </c>
      <c r="AL20" s="25">
        <v>630000000</v>
      </c>
      <c r="AM20" s="24">
        <f t="shared" si="12"/>
        <v>1</v>
      </c>
      <c r="AN20" s="25">
        <v>0</v>
      </c>
      <c r="AO20" s="24">
        <f t="shared" si="13"/>
        <v>0</v>
      </c>
      <c r="AP20" s="25">
        <f t="shared" si="14"/>
        <v>630000000</v>
      </c>
      <c r="AQ20" s="77">
        <f t="shared" si="17"/>
        <v>0</v>
      </c>
      <c r="AR20" s="77">
        <f t="shared" si="18"/>
        <v>161538.46153846153</v>
      </c>
      <c r="AS20" s="77">
        <f t="shared" si="19"/>
        <v>0</v>
      </c>
      <c r="AT20" s="77">
        <f t="shared" si="20"/>
        <v>161538.46153846153</v>
      </c>
      <c r="AU20" s="26">
        <v>175000</v>
      </c>
      <c r="AV20" s="24">
        <f t="shared" si="15"/>
        <v>0.92307692307692302</v>
      </c>
      <c r="AW20" s="27" t="s">
        <v>360</v>
      </c>
      <c r="AX20" s="27" t="s">
        <v>287</v>
      </c>
      <c r="AY20" s="27" t="s">
        <v>320</v>
      </c>
      <c r="AZ20" s="28" t="s">
        <v>55</v>
      </c>
    </row>
    <row r="21" spans="1:52" s="12" customFormat="1" ht="60" customHeight="1" x14ac:dyDescent="0.2">
      <c r="A21" s="38">
        <v>20</v>
      </c>
      <c r="B21" s="15">
        <v>1</v>
      </c>
      <c r="C21" s="16" t="s">
        <v>275</v>
      </c>
      <c r="D21" s="15" t="s">
        <v>202</v>
      </c>
      <c r="E21" s="16" t="s">
        <v>94</v>
      </c>
      <c r="F21" s="15" t="s">
        <v>367</v>
      </c>
      <c r="G21" s="16" t="s">
        <v>368</v>
      </c>
      <c r="H21" s="16" t="s">
        <v>278</v>
      </c>
      <c r="I21" s="13" t="s">
        <v>279</v>
      </c>
      <c r="J21" s="13" t="s">
        <v>372</v>
      </c>
      <c r="K21" s="37" t="s">
        <v>373</v>
      </c>
      <c r="L21" s="15" t="s">
        <v>282</v>
      </c>
      <c r="M21" s="19">
        <f t="shared" si="0"/>
        <v>256410.25641025641</v>
      </c>
      <c r="N21" s="19">
        <f t="shared" si="1"/>
        <v>256410.25641025641</v>
      </c>
      <c r="O21" s="20">
        <v>44528</v>
      </c>
      <c r="P21" s="20">
        <v>44691</v>
      </c>
      <c r="Q21" s="20">
        <f t="shared" si="2"/>
        <v>44691</v>
      </c>
      <c r="R21" s="13" t="str">
        <f t="shared" si="3"/>
        <v>A tiempo</v>
      </c>
      <c r="S21" s="20">
        <v>44768</v>
      </c>
      <c r="T21" s="20">
        <f t="shared" si="4"/>
        <v>44768</v>
      </c>
      <c r="U21" s="13" t="str">
        <f t="shared" si="5"/>
        <v>A tiempo</v>
      </c>
      <c r="V21" s="21">
        <f t="shared" si="6"/>
        <v>77</v>
      </c>
      <c r="W21" s="21">
        <v>145</v>
      </c>
      <c r="X21" s="13" t="str">
        <f t="shared" si="7"/>
        <v>Cumple</v>
      </c>
      <c r="Y21" s="20">
        <v>44788</v>
      </c>
      <c r="Z21" s="20">
        <f t="shared" si="8"/>
        <v>44788</v>
      </c>
      <c r="AA21" s="21">
        <f t="shared" si="9"/>
        <v>20</v>
      </c>
      <c r="AB21" s="20">
        <v>44926</v>
      </c>
      <c r="AC21" s="20">
        <f t="shared" si="10"/>
        <v>44926</v>
      </c>
      <c r="AD21" s="21">
        <f t="shared" si="11"/>
        <v>0</v>
      </c>
      <c r="AE21" s="22" t="s">
        <v>303</v>
      </c>
      <c r="AF21" s="205"/>
      <c r="AG21" s="205" t="s">
        <v>374</v>
      </c>
      <c r="AH21" s="281"/>
      <c r="AI21" s="223"/>
      <c r="AJ21" s="23">
        <v>0</v>
      </c>
      <c r="AK21" s="24">
        <f t="shared" si="16"/>
        <v>0</v>
      </c>
      <c r="AL21" s="25">
        <v>1000000000</v>
      </c>
      <c r="AM21" s="24">
        <f t="shared" si="12"/>
        <v>1</v>
      </c>
      <c r="AN21" s="25">
        <v>0</v>
      </c>
      <c r="AO21" s="24">
        <f t="shared" si="13"/>
        <v>0</v>
      </c>
      <c r="AP21" s="25">
        <f t="shared" si="14"/>
        <v>1000000000</v>
      </c>
      <c r="AQ21" s="77">
        <f t="shared" si="17"/>
        <v>0</v>
      </c>
      <c r="AR21" s="77">
        <f t="shared" si="18"/>
        <v>256410.25641025641</v>
      </c>
      <c r="AS21" s="77">
        <f t="shared" si="19"/>
        <v>0</v>
      </c>
      <c r="AT21" s="77">
        <f t="shared" si="20"/>
        <v>256410.25641025641</v>
      </c>
      <c r="AU21" s="26">
        <v>250000</v>
      </c>
      <c r="AV21" s="24">
        <f t="shared" si="15"/>
        <v>1.0256410256410255</v>
      </c>
      <c r="AW21" s="27" t="s">
        <v>360</v>
      </c>
      <c r="AX21" s="27" t="s">
        <v>287</v>
      </c>
      <c r="AY21" s="27" t="s">
        <v>320</v>
      </c>
      <c r="AZ21" s="39" t="s">
        <v>375</v>
      </c>
    </row>
    <row r="22" spans="1:52" s="12" customFormat="1" ht="60" customHeight="1" x14ac:dyDescent="0.2">
      <c r="A22" s="14">
        <v>21</v>
      </c>
      <c r="B22" s="15">
        <v>1</v>
      </c>
      <c r="C22" s="16" t="s">
        <v>275</v>
      </c>
      <c r="D22" s="15" t="s">
        <v>202</v>
      </c>
      <c r="E22" s="16" t="s">
        <v>94</v>
      </c>
      <c r="F22" s="15" t="s">
        <v>361</v>
      </c>
      <c r="G22" s="16" t="s">
        <v>362</v>
      </c>
      <c r="H22" s="16" t="s">
        <v>278</v>
      </c>
      <c r="I22" s="13" t="s">
        <v>338</v>
      </c>
      <c r="J22" s="13" t="s">
        <v>376</v>
      </c>
      <c r="K22" s="18" t="s">
        <v>377</v>
      </c>
      <c r="L22" s="15" t="s">
        <v>282</v>
      </c>
      <c r="M22" s="19">
        <f t="shared" si="0"/>
        <v>0</v>
      </c>
      <c r="N22" s="19">
        <f t="shared" si="1"/>
        <v>0</v>
      </c>
      <c r="O22" s="20">
        <v>45169</v>
      </c>
      <c r="P22" s="20">
        <v>45229</v>
      </c>
      <c r="Q22" s="20">
        <f t="shared" si="2"/>
        <v>45229</v>
      </c>
      <c r="R22" s="13" t="str">
        <f t="shared" si="3"/>
        <v>A tiempo</v>
      </c>
      <c r="S22" s="20">
        <v>45291</v>
      </c>
      <c r="T22" s="20">
        <f t="shared" si="4"/>
        <v>45291</v>
      </c>
      <c r="U22" s="13" t="str">
        <f t="shared" si="5"/>
        <v>A tiempo</v>
      </c>
      <c r="V22" s="21">
        <f t="shared" si="6"/>
        <v>62</v>
      </c>
      <c r="W22" s="21">
        <v>125</v>
      </c>
      <c r="X22" s="13" t="str">
        <f t="shared" si="7"/>
        <v>Cumple</v>
      </c>
      <c r="Y22" s="20">
        <v>45306</v>
      </c>
      <c r="Z22" s="20">
        <f t="shared" si="8"/>
        <v>45306</v>
      </c>
      <c r="AA22" s="21">
        <f t="shared" si="9"/>
        <v>15</v>
      </c>
      <c r="AB22" s="20">
        <v>45657</v>
      </c>
      <c r="AC22" s="20">
        <f t="shared" si="10"/>
        <v>45657</v>
      </c>
      <c r="AD22" s="21">
        <f t="shared" si="11"/>
        <v>0</v>
      </c>
      <c r="AE22" s="22" t="s">
        <v>285</v>
      </c>
      <c r="AF22" s="205" t="s">
        <v>319</v>
      </c>
      <c r="AG22" s="205" t="s">
        <v>378</v>
      </c>
      <c r="AH22" s="281"/>
      <c r="AI22" s="223"/>
      <c r="AJ22" s="23">
        <v>0</v>
      </c>
      <c r="AK22" s="24">
        <f t="shared" si="16"/>
        <v>0</v>
      </c>
      <c r="AL22" s="25">
        <v>0</v>
      </c>
      <c r="AM22" s="24">
        <f t="shared" si="12"/>
        <v>0</v>
      </c>
      <c r="AN22" s="25">
        <v>0</v>
      </c>
      <c r="AO22" s="24">
        <f t="shared" si="13"/>
        <v>0</v>
      </c>
      <c r="AP22" s="25">
        <f t="shared" si="14"/>
        <v>0</v>
      </c>
      <c r="AQ22" s="77">
        <f t="shared" si="17"/>
        <v>0</v>
      </c>
      <c r="AR22" s="77">
        <f t="shared" si="18"/>
        <v>0</v>
      </c>
      <c r="AS22" s="77">
        <f t="shared" si="19"/>
        <v>0</v>
      </c>
      <c r="AT22" s="77">
        <f t="shared" si="20"/>
        <v>0</v>
      </c>
      <c r="AU22" s="26">
        <v>400000</v>
      </c>
      <c r="AV22" s="24">
        <f t="shared" si="15"/>
        <v>0</v>
      </c>
      <c r="AW22" s="27" t="s">
        <v>287</v>
      </c>
      <c r="AX22" s="27"/>
      <c r="AY22" s="27" t="s">
        <v>320</v>
      </c>
      <c r="AZ22" s="14" t="s">
        <v>289</v>
      </c>
    </row>
    <row r="23" spans="1:52" s="12" customFormat="1" ht="60" customHeight="1" x14ac:dyDescent="0.2">
      <c r="A23" s="40">
        <v>22</v>
      </c>
      <c r="B23" s="15">
        <v>1</v>
      </c>
      <c r="C23" s="16" t="s">
        <v>275</v>
      </c>
      <c r="D23" s="15" t="s">
        <v>202</v>
      </c>
      <c r="E23" s="16" t="s">
        <v>94</v>
      </c>
      <c r="F23" s="15" t="s">
        <v>367</v>
      </c>
      <c r="G23" s="16" t="s">
        <v>368</v>
      </c>
      <c r="H23" s="16" t="s">
        <v>278</v>
      </c>
      <c r="I23" s="30" t="s">
        <v>316</v>
      </c>
      <c r="J23" s="33" t="s">
        <v>379</v>
      </c>
      <c r="K23" s="36" t="s">
        <v>380</v>
      </c>
      <c r="L23" s="15" t="s">
        <v>282</v>
      </c>
      <c r="M23" s="19">
        <f t="shared" si="0"/>
        <v>205128.20512820513</v>
      </c>
      <c r="N23" s="19">
        <f t="shared" si="1"/>
        <v>205128.20512820513</v>
      </c>
      <c r="O23" s="20">
        <v>44512</v>
      </c>
      <c r="P23" s="20">
        <v>44600</v>
      </c>
      <c r="Q23" s="20">
        <f t="shared" si="2"/>
        <v>44600</v>
      </c>
      <c r="R23" s="13" t="str">
        <f t="shared" si="3"/>
        <v>A tiempo</v>
      </c>
      <c r="S23" s="20">
        <v>44662</v>
      </c>
      <c r="T23" s="20">
        <f t="shared" si="4"/>
        <v>44662</v>
      </c>
      <c r="U23" s="13" t="str">
        <f t="shared" si="5"/>
        <v>A tiempo</v>
      </c>
      <c r="V23" s="21">
        <f t="shared" si="6"/>
        <v>62</v>
      </c>
      <c r="W23" s="21">
        <v>60</v>
      </c>
      <c r="X23" s="13" t="str">
        <f t="shared" si="7"/>
        <v>No cumple</v>
      </c>
      <c r="Y23" s="20">
        <v>44682</v>
      </c>
      <c r="Z23" s="20">
        <f t="shared" si="8"/>
        <v>44682</v>
      </c>
      <c r="AA23" s="21">
        <f t="shared" si="9"/>
        <v>20</v>
      </c>
      <c r="AB23" s="20">
        <v>44926</v>
      </c>
      <c r="AC23" s="20">
        <f t="shared" si="10"/>
        <v>44926</v>
      </c>
      <c r="AD23" s="21">
        <f t="shared" si="11"/>
        <v>0</v>
      </c>
      <c r="AE23" s="22" t="s">
        <v>303</v>
      </c>
      <c r="AF23" s="205" t="s">
        <v>381</v>
      </c>
      <c r="AG23" s="205"/>
      <c r="AH23" s="281"/>
      <c r="AI23" s="223"/>
      <c r="AJ23" s="23">
        <v>0</v>
      </c>
      <c r="AK23" s="24">
        <f t="shared" si="16"/>
        <v>0</v>
      </c>
      <c r="AL23" s="25">
        <v>800000000</v>
      </c>
      <c r="AM23" s="24">
        <f t="shared" si="12"/>
        <v>1</v>
      </c>
      <c r="AN23" s="25">
        <v>0</v>
      </c>
      <c r="AO23" s="24">
        <f t="shared" si="13"/>
        <v>0</v>
      </c>
      <c r="AP23" s="25">
        <f t="shared" si="14"/>
        <v>800000000</v>
      </c>
      <c r="AQ23" s="77">
        <f t="shared" si="17"/>
        <v>0</v>
      </c>
      <c r="AR23" s="77">
        <f t="shared" si="18"/>
        <v>205128.20512820513</v>
      </c>
      <c r="AS23" s="77">
        <f t="shared" si="19"/>
        <v>0</v>
      </c>
      <c r="AT23" s="77">
        <f t="shared" si="20"/>
        <v>205128.20512820513</v>
      </c>
      <c r="AU23" s="26">
        <v>255319.14893617021</v>
      </c>
      <c r="AV23" s="24">
        <f t="shared" si="15"/>
        <v>0.80341880341880345</v>
      </c>
      <c r="AW23" s="27" t="s">
        <v>360</v>
      </c>
      <c r="AX23" s="27" t="s">
        <v>287</v>
      </c>
      <c r="AY23" s="27" t="s">
        <v>320</v>
      </c>
      <c r="AZ23" s="41" t="s">
        <v>199</v>
      </c>
    </row>
    <row r="24" spans="1:52" s="12" customFormat="1" ht="60" customHeight="1" x14ac:dyDescent="0.2">
      <c r="A24" s="14">
        <v>23</v>
      </c>
      <c r="B24" s="15">
        <v>1</v>
      </c>
      <c r="C24" s="16" t="s">
        <v>275</v>
      </c>
      <c r="D24" s="15" t="s">
        <v>202</v>
      </c>
      <c r="E24" s="16" t="s">
        <v>94</v>
      </c>
      <c r="F24" s="15" t="s">
        <v>361</v>
      </c>
      <c r="G24" s="16" t="s">
        <v>362</v>
      </c>
      <c r="H24" s="16" t="s">
        <v>278</v>
      </c>
      <c r="I24" s="13" t="s">
        <v>279</v>
      </c>
      <c r="J24" s="13" t="s">
        <v>382</v>
      </c>
      <c r="K24" s="18" t="s">
        <v>383</v>
      </c>
      <c r="L24" s="15" t="s">
        <v>282</v>
      </c>
      <c r="M24" s="19">
        <f t="shared" si="0"/>
        <v>0</v>
      </c>
      <c r="N24" s="19">
        <f t="shared" si="1"/>
        <v>0</v>
      </c>
      <c r="O24" s="20">
        <v>45121</v>
      </c>
      <c r="P24" s="20">
        <v>45209</v>
      </c>
      <c r="Q24" s="20">
        <f t="shared" si="2"/>
        <v>45209</v>
      </c>
      <c r="R24" s="13" t="str">
        <f t="shared" si="3"/>
        <v>A tiempo</v>
      </c>
      <c r="S24" s="20">
        <v>45286</v>
      </c>
      <c r="T24" s="20">
        <f t="shared" si="4"/>
        <v>45286</v>
      </c>
      <c r="U24" s="13" t="str">
        <f t="shared" si="5"/>
        <v>A tiempo</v>
      </c>
      <c r="V24" s="21">
        <f t="shared" si="6"/>
        <v>77</v>
      </c>
      <c r="W24" s="21">
        <v>125</v>
      </c>
      <c r="X24" s="13" t="str">
        <f t="shared" si="7"/>
        <v>Cumple</v>
      </c>
      <c r="Y24" s="20">
        <v>45306</v>
      </c>
      <c r="Z24" s="20">
        <f t="shared" si="8"/>
        <v>45306</v>
      </c>
      <c r="AA24" s="21">
        <f t="shared" si="9"/>
        <v>20</v>
      </c>
      <c r="AB24" s="20">
        <v>45657</v>
      </c>
      <c r="AC24" s="20">
        <f t="shared" si="10"/>
        <v>45657</v>
      </c>
      <c r="AD24" s="21">
        <f t="shared" si="11"/>
        <v>0</v>
      </c>
      <c r="AE24" s="22" t="s">
        <v>285</v>
      </c>
      <c r="AF24" s="205" t="s">
        <v>319</v>
      </c>
      <c r="AG24" s="205" t="s">
        <v>384</v>
      </c>
      <c r="AH24" s="281"/>
      <c r="AI24" s="223"/>
      <c r="AJ24" s="23">
        <v>0</v>
      </c>
      <c r="AK24" s="24">
        <f t="shared" si="16"/>
        <v>0</v>
      </c>
      <c r="AL24" s="25">
        <v>0</v>
      </c>
      <c r="AM24" s="24">
        <f t="shared" si="12"/>
        <v>0</v>
      </c>
      <c r="AN24" s="25">
        <v>0</v>
      </c>
      <c r="AO24" s="24">
        <f t="shared" si="13"/>
        <v>0</v>
      </c>
      <c r="AP24" s="25">
        <f t="shared" si="14"/>
        <v>0</v>
      </c>
      <c r="AQ24" s="77">
        <f t="shared" si="17"/>
        <v>0</v>
      </c>
      <c r="AR24" s="77">
        <f t="shared" si="18"/>
        <v>0</v>
      </c>
      <c r="AS24" s="77">
        <f t="shared" si="19"/>
        <v>0</v>
      </c>
      <c r="AT24" s="77">
        <f t="shared" si="20"/>
        <v>0</v>
      </c>
      <c r="AU24" s="26">
        <v>600000</v>
      </c>
      <c r="AV24" s="24">
        <f t="shared" si="15"/>
        <v>0</v>
      </c>
      <c r="AW24" s="27" t="s">
        <v>287</v>
      </c>
      <c r="AX24" s="27"/>
      <c r="AY24" s="27" t="s">
        <v>320</v>
      </c>
      <c r="AZ24" s="14" t="s">
        <v>289</v>
      </c>
    </row>
    <row r="25" spans="1:52" s="12" customFormat="1" ht="60" customHeight="1" x14ac:dyDescent="0.2">
      <c r="A25" s="28">
        <v>24</v>
      </c>
      <c r="B25" s="15">
        <v>1</v>
      </c>
      <c r="C25" s="16" t="s">
        <v>275</v>
      </c>
      <c r="D25" s="15" t="s">
        <v>202</v>
      </c>
      <c r="E25" s="16" t="s">
        <v>94</v>
      </c>
      <c r="F25" s="15" t="s">
        <v>385</v>
      </c>
      <c r="G25" s="16" t="s">
        <v>386</v>
      </c>
      <c r="H25" s="16" t="s">
        <v>278</v>
      </c>
      <c r="I25" s="13" t="s">
        <v>300</v>
      </c>
      <c r="J25" s="13" t="s">
        <v>387</v>
      </c>
      <c r="K25" s="18" t="s">
        <v>388</v>
      </c>
      <c r="L25" s="15" t="s">
        <v>282</v>
      </c>
      <c r="M25" s="19">
        <f t="shared" si="0"/>
        <v>96000.553846153853</v>
      </c>
      <c r="N25" s="19">
        <f t="shared" si="1"/>
        <v>96000.553846153853</v>
      </c>
      <c r="O25" s="20">
        <v>44575</v>
      </c>
      <c r="P25" s="20">
        <v>44669</v>
      </c>
      <c r="Q25" s="20">
        <f t="shared" si="2"/>
        <v>44669</v>
      </c>
      <c r="R25" s="13" t="str">
        <f t="shared" si="3"/>
        <v>A tiempo</v>
      </c>
      <c r="S25" s="20">
        <v>44697</v>
      </c>
      <c r="T25" s="20">
        <f t="shared" si="4"/>
        <v>44697</v>
      </c>
      <c r="U25" s="13" t="str">
        <f t="shared" si="5"/>
        <v>A tiempo</v>
      </c>
      <c r="V25" s="21">
        <f t="shared" si="6"/>
        <v>28</v>
      </c>
      <c r="W25" s="21">
        <v>20</v>
      </c>
      <c r="X25" s="13" t="str">
        <f t="shared" si="7"/>
        <v>No cumple</v>
      </c>
      <c r="Y25" s="20">
        <v>44712</v>
      </c>
      <c r="Z25" s="20">
        <f t="shared" si="8"/>
        <v>44712</v>
      </c>
      <c r="AA25" s="21">
        <f t="shared" si="9"/>
        <v>15</v>
      </c>
      <c r="AB25" s="20">
        <v>45291</v>
      </c>
      <c r="AC25" s="20">
        <f t="shared" si="10"/>
        <v>45291</v>
      </c>
      <c r="AD25" s="21">
        <f t="shared" si="11"/>
        <v>0</v>
      </c>
      <c r="AE25" s="22" t="s">
        <v>303</v>
      </c>
      <c r="AF25" s="205"/>
      <c r="AG25" s="205"/>
      <c r="AH25" s="281"/>
      <c r="AI25" s="223"/>
      <c r="AJ25" s="23">
        <v>0</v>
      </c>
      <c r="AK25" s="24">
        <f t="shared" si="16"/>
        <v>0</v>
      </c>
      <c r="AL25" s="25">
        <v>182635200</v>
      </c>
      <c r="AM25" s="24">
        <f t="shared" si="12"/>
        <v>0.48780487804878048</v>
      </c>
      <c r="AN25" s="25">
        <v>191766960</v>
      </c>
      <c r="AO25" s="24">
        <f t="shared" si="13"/>
        <v>0.51219512195121952</v>
      </c>
      <c r="AP25" s="25">
        <f t="shared" si="14"/>
        <v>374402160</v>
      </c>
      <c r="AQ25" s="77">
        <f t="shared" si="17"/>
        <v>0</v>
      </c>
      <c r="AR25" s="77">
        <f t="shared" si="18"/>
        <v>46829.538461538461</v>
      </c>
      <c r="AS25" s="77">
        <f t="shared" si="19"/>
        <v>49171.015384615384</v>
      </c>
      <c r="AT25" s="77">
        <f t="shared" si="20"/>
        <v>96000.553846153853</v>
      </c>
      <c r="AU25" s="26">
        <v>117000</v>
      </c>
      <c r="AV25" s="24">
        <f t="shared" si="15"/>
        <v>0.82051755424063122</v>
      </c>
      <c r="AW25" s="27" t="s">
        <v>287</v>
      </c>
      <c r="AX25" s="27" t="s">
        <v>287</v>
      </c>
      <c r="AY25" s="27" t="s">
        <v>304</v>
      </c>
      <c r="AZ25" s="28" t="s">
        <v>55</v>
      </c>
    </row>
    <row r="26" spans="1:52" s="12" customFormat="1" ht="60" customHeight="1" x14ac:dyDescent="0.2">
      <c r="A26" s="28">
        <v>25</v>
      </c>
      <c r="B26" s="15">
        <v>2</v>
      </c>
      <c r="C26" s="16" t="s">
        <v>297</v>
      </c>
      <c r="D26" s="15" t="s">
        <v>211</v>
      </c>
      <c r="E26" s="16" t="s">
        <v>141</v>
      </c>
      <c r="F26" s="15" t="s">
        <v>389</v>
      </c>
      <c r="G26" s="16" t="s">
        <v>390</v>
      </c>
      <c r="H26" s="16" t="s">
        <v>278</v>
      </c>
      <c r="I26" s="13" t="s">
        <v>300</v>
      </c>
      <c r="J26" s="13" t="s">
        <v>391</v>
      </c>
      <c r="K26" s="18" t="s">
        <v>392</v>
      </c>
      <c r="L26" s="15" t="s">
        <v>282</v>
      </c>
      <c r="M26" s="19">
        <f t="shared" si="0"/>
        <v>96000.553846153853</v>
      </c>
      <c r="N26" s="19">
        <f t="shared" si="1"/>
        <v>96000.553846153853</v>
      </c>
      <c r="O26" s="20">
        <v>44575</v>
      </c>
      <c r="P26" s="20">
        <v>44669</v>
      </c>
      <c r="Q26" s="20">
        <f t="shared" si="2"/>
        <v>44669</v>
      </c>
      <c r="R26" s="13" t="str">
        <f t="shared" si="3"/>
        <v>A tiempo</v>
      </c>
      <c r="S26" s="20">
        <v>44697</v>
      </c>
      <c r="T26" s="20">
        <f t="shared" si="4"/>
        <v>44697</v>
      </c>
      <c r="U26" s="13" t="str">
        <f t="shared" si="5"/>
        <v>A tiempo</v>
      </c>
      <c r="V26" s="21">
        <f t="shared" si="6"/>
        <v>28</v>
      </c>
      <c r="W26" s="21">
        <v>20</v>
      </c>
      <c r="X26" s="13" t="str">
        <f t="shared" si="7"/>
        <v>No cumple</v>
      </c>
      <c r="Y26" s="20">
        <v>44712</v>
      </c>
      <c r="Z26" s="20">
        <f t="shared" si="8"/>
        <v>44712</v>
      </c>
      <c r="AA26" s="21">
        <f t="shared" si="9"/>
        <v>15</v>
      </c>
      <c r="AB26" s="20">
        <v>45291</v>
      </c>
      <c r="AC26" s="20">
        <f t="shared" si="10"/>
        <v>45291</v>
      </c>
      <c r="AD26" s="21">
        <f t="shared" si="11"/>
        <v>0</v>
      </c>
      <c r="AE26" s="22" t="s">
        <v>303</v>
      </c>
      <c r="AF26" s="205"/>
      <c r="AG26" s="205"/>
      <c r="AH26" s="281"/>
      <c r="AI26" s="223"/>
      <c r="AJ26" s="23">
        <v>0</v>
      </c>
      <c r="AK26" s="24">
        <f t="shared" si="16"/>
        <v>0</v>
      </c>
      <c r="AL26" s="25">
        <v>182635200</v>
      </c>
      <c r="AM26" s="24">
        <f t="shared" si="12"/>
        <v>0.48780487804878048</v>
      </c>
      <c r="AN26" s="25">
        <v>191766960</v>
      </c>
      <c r="AO26" s="24">
        <f t="shared" si="13"/>
        <v>0.51219512195121952</v>
      </c>
      <c r="AP26" s="25">
        <f t="shared" si="14"/>
        <v>374402160</v>
      </c>
      <c r="AQ26" s="77">
        <f t="shared" si="17"/>
        <v>0</v>
      </c>
      <c r="AR26" s="77">
        <f t="shared" si="18"/>
        <v>46829.538461538461</v>
      </c>
      <c r="AS26" s="77">
        <f t="shared" si="19"/>
        <v>49171.015384615384</v>
      </c>
      <c r="AT26" s="77">
        <f t="shared" si="20"/>
        <v>96000.553846153853</v>
      </c>
      <c r="AU26" s="26">
        <v>117000</v>
      </c>
      <c r="AV26" s="24">
        <f t="shared" si="15"/>
        <v>0.82051755424063122</v>
      </c>
      <c r="AW26" s="27" t="s">
        <v>287</v>
      </c>
      <c r="AX26" s="27" t="s">
        <v>287</v>
      </c>
      <c r="AY26" s="27" t="s">
        <v>304</v>
      </c>
      <c r="AZ26" s="28" t="s">
        <v>55</v>
      </c>
    </row>
    <row r="27" spans="1:52" s="12" customFormat="1" ht="60" customHeight="1" x14ac:dyDescent="0.2">
      <c r="A27" s="40">
        <v>26</v>
      </c>
      <c r="B27" s="15">
        <v>1</v>
      </c>
      <c r="C27" s="16" t="s">
        <v>275</v>
      </c>
      <c r="D27" s="15" t="s">
        <v>203</v>
      </c>
      <c r="E27" s="16" t="s">
        <v>104</v>
      </c>
      <c r="F27" s="15" t="s">
        <v>393</v>
      </c>
      <c r="G27" s="16" t="s">
        <v>394</v>
      </c>
      <c r="H27" s="16" t="s">
        <v>278</v>
      </c>
      <c r="I27" s="13" t="s">
        <v>279</v>
      </c>
      <c r="J27" s="13" t="s">
        <v>395</v>
      </c>
      <c r="K27" s="36" t="s">
        <v>396</v>
      </c>
      <c r="L27" s="15" t="s">
        <v>282</v>
      </c>
      <c r="M27" s="19">
        <f t="shared" si="0"/>
        <v>646153.84615384613</v>
      </c>
      <c r="N27" s="19">
        <f t="shared" si="1"/>
        <v>646153.84615384613</v>
      </c>
      <c r="O27" s="20">
        <v>44832</v>
      </c>
      <c r="P27" s="20">
        <v>44920</v>
      </c>
      <c r="Q27" s="20">
        <f t="shared" si="2"/>
        <v>44920</v>
      </c>
      <c r="R27" s="13" t="str">
        <f t="shared" si="3"/>
        <v>A tiempo</v>
      </c>
      <c r="S27" s="20">
        <v>44997</v>
      </c>
      <c r="T27" s="20">
        <f t="shared" si="4"/>
        <v>44997</v>
      </c>
      <c r="U27" s="13" t="str">
        <f t="shared" si="5"/>
        <v>A tiempo</v>
      </c>
      <c r="V27" s="21">
        <f t="shared" si="6"/>
        <v>77</v>
      </c>
      <c r="W27" s="21">
        <v>145</v>
      </c>
      <c r="X27" s="13" t="str">
        <f t="shared" si="7"/>
        <v>Cumple</v>
      </c>
      <c r="Y27" s="20">
        <v>45017</v>
      </c>
      <c r="Z27" s="20">
        <f t="shared" si="8"/>
        <v>45017</v>
      </c>
      <c r="AA27" s="21">
        <f t="shared" si="9"/>
        <v>20</v>
      </c>
      <c r="AB27" s="20">
        <v>45291</v>
      </c>
      <c r="AC27" s="20">
        <f t="shared" si="10"/>
        <v>45291</v>
      </c>
      <c r="AD27" s="21">
        <f t="shared" si="11"/>
        <v>0</v>
      </c>
      <c r="AE27" s="22" t="s">
        <v>397</v>
      </c>
      <c r="AF27" s="205"/>
      <c r="AG27" s="205" t="s">
        <v>398</v>
      </c>
      <c r="AH27" s="281"/>
      <c r="AI27" s="223"/>
      <c r="AJ27" s="23">
        <v>0</v>
      </c>
      <c r="AK27" s="24">
        <f t="shared" si="16"/>
        <v>0</v>
      </c>
      <c r="AL27" s="25">
        <v>0</v>
      </c>
      <c r="AM27" s="24">
        <f t="shared" si="12"/>
        <v>0</v>
      </c>
      <c r="AN27" s="25">
        <v>2520000000</v>
      </c>
      <c r="AO27" s="24">
        <f t="shared" si="13"/>
        <v>1</v>
      </c>
      <c r="AP27" s="25">
        <f t="shared" si="14"/>
        <v>2520000000</v>
      </c>
      <c r="AQ27" s="77">
        <f t="shared" si="17"/>
        <v>0</v>
      </c>
      <c r="AR27" s="77">
        <f t="shared" si="18"/>
        <v>0</v>
      </c>
      <c r="AS27" s="77">
        <f t="shared" si="19"/>
        <v>646153.84615384613</v>
      </c>
      <c r="AT27" s="77">
        <f t="shared" si="20"/>
        <v>646153.84615384613</v>
      </c>
      <c r="AU27" s="26">
        <v>700000</v>
      </c>
      <c r="AV27" s="24">
        <f t="shared" si="15"/>
        <v>0.92307692307692302</v>
      </c>
      <c r="AW27" s="27" t="s">
        <v>360</v>
      </c>
      <c r="AX27" s="27" t="s">
        <v>287</v>
      </c>
      <c r="AY27" s="27" t="s">
        <v>320</v>
      </c>
      <c r="AZ27" s="41" t="s">
        <v>199</v>
      </c>
    </row>
    <row r="28" spans="1:52" s="12" customFormat="1" ht="60" customHeight="1" x14ac:dyDescent="0.2">
      <c r="A28" s="40">
        <v>27</v>
      </c>
      <c r="B28" s="15">
        <v>1</v>
      </c>
      <c r="C28" s="16" t="s">
        <v>275</v>
      </c>
      <c r="D28" s="15" t="s">
        <v>203</v>
      </c>
      <c r="E28" s="16" t="s">
        <v>104</v>
      </c>
      <c r="F28" s="15" t="s">
        <v>399</v>
      </c>
      <c r="G28" s="16" t="s">
        <v>400</v>
      </c>
      <c r="H28" s="16" t="s">
        <v>278</v>
      </c>
      <c r="I28" s="13" t="s">
        <v>338</v>
      </c>
      <c r="J28" s="13" t="s">
        <v>401</v>
      </c>
      <c r="K28" s="36" t="s">
        <v>402</v>
      </c>
      <c r="L28" s="15" t="s">
        <v>282</v>
      </c>
      <c r="M28" s="19">
        <f t="shared" si="0"/>
        <v>487179.48717948719</v>
      </c>
      <c r="N28" s="19">
        <f t="shared" si="1"/>
        <v>487179.48717948719</v>
      </c>
      <c r="O28" s="20">
        <v>44729</v>
      </c>
      <c r="P28" s="20">
        <v>44789</v>
      </c>
      <c r="Q28" s="20">
        <f t="shared" si="2"/>
        <v>44789</v>
      </c>
      <c r="R28" s="13" t="str">
        <f t="shared" si="3"/>
        <v>A tiempo</v>
      </c>
      <c r="S28" s="20">
        <v>44851</v>
      </c>
      <c r="T28" s="20">
        <f t="shared" si="4"/>
        <v>44851</v>
      </c>
      <c r="U28" s="13" t="str">
        <f t="shared" si="5"/>
        <v>A tiempo</v>
      </c>
      <c r="V28" s="21">
        <f t="shared" si="6"/>
        <v>62</v>
      </c>
      <c r="W28" s="21">
        <v>20</v>
      </c>
      <c r="X28" s="13" t="str">
        <f t="shared" si="7"/>
        <v>No cumple</v>
      </c>
      <c r="Y28" s="20">
        <v>44866</v>
      </c>
      <c r="Z28" s="20">
        <f t="shared" si="8"/>
        <v>44866</v>
      </c>
      <c r="AA28" s="21">
        <f t="shared" si="9"/>
        <v>15</v>
      </c>
      <c r="AB28" s="20">
        <v>45291</v>
      </c>
      <c r="AC28" s="20">
        <f t="shared" si="10"/>
        <v>45291</v>
      </c>
      <c r="AD28" s="21">
        <f t="shared" si="11"/>
        <v>0</v>
      </c>
      <c r="AE28" s="22" t="s">
        <v>347</v>
      </c>
      <c r="AF28" s="205"/>
      <c r="AG28" s="205" t="s">
        <v>398</v>
      </c>
      <c r="AH28" s="281"/>
      <c r="AI28" s="223"/>
      <c r="AJ28" s="23">
        <v>0</v>
      </c>
      <c r="AK28" s="24">
        <f t="shared" si="16"/>
        <v>0</v>
      </c>
      <c r="AL28" s="25">
        <v>1000000000</v>
      </c>
      <c r="AM28" s="24">
        <f t="shared" si="12"/>
        <v>0.52631578947368418</v>
      </c>
      <c r="AN28" s="25">
        <v>900000000</v>
      </c>
      <c r="AO28" s="24">
        <f t="shared" si="13"/>
        <v>0.47368421052631576</v>
      </c>
      <c r="AP28" s="25">
        <f t="shared" si="14"/>
        <v>1900000000</v>
      </c>
      <c r="AQ28" s="77">
        <f t="shared" si="17"/>
        <v>0</v>
      </c>
      <c r="AR28" s="77">
        <f t="shared" si="18"/>
        <v>256410.25641025641</v>
      </c>
      <c r="AS28" s="77">
        <f t="shared" si="19"/>
        <v>230769.23076923078</v>
      </c>
      <c r="AT28" s="77">
        <f t="shared" si="20"/>
        <v>487179.48717948719</v>
      </c>
      <c r="AU28" s="26">
        <v>500000</v>
      </c>
      <c r="AV28" s="24">
        <f t="shared" si="15"/>
        <v>0.97435897435897434</v>
      </c>
      <c r="AW28" s="27" t="s">
        <v>360</v>
      </c>
      <c r="AX28" s="27" t="s">
        <v>360</v>
      </c>
      <c r="AY28" s="27" t="s">
        <v>320</v>
      </c>
      <c r="AZ28" s="41" t="s">
        <v>199</v>
      </c>
    </row>
    <row r="29" spans="1:52" s="12" customFormat="1" ht="60" customHeight="1" x14ac:dyDescent="0.2">
      <c r="A29" s="40">
        <v>28</v>
      </c>
      <c r="B29" s="15">
        <v>1</v>
      </c>
      <c r="C29" s="16" t="s">
        <v>275</v>
      </c>
      <c r="D29" s="15" t="s">
        <v>203</v>
      </c>
      <c r="E29" s="16" t="s">
        <v>104</v>
      </c>
      <c r="F29" s="15" t="s">
        <v>399</v>
      </c>
      <c r="G29" s="16" t="s">
        <v>400</v>
      </c>
      <c r="H29" s="16" t="s">
        <v>278</v>
      </c>
      <c r="I29" s="13" t="s">
        <v>279</v>
      </c>
      <c r="J29" s="13" t="s">
        <v>403</v>
      </c>
      <c r="K29" s="36" t="s">
        <v>404</v>
      </c>
      <c r="L29" s="15" t="s">
        <v>282</v>
      </c>
      <c r="M29" s="19">
        <f t="shared" si="0"/>
        <v>487179.48717948719</v>
      </c>
      <c r="N29" s="19">
        <f t="shared" si="1"/>
        <v>487179.48717948719</v>
      </c>
      <c r="O29" s="20">
        <v>44681</v>
      </c>
      <c r="P29" s="20">
        <v>44769</v>
      </c>
      <c r="Q29" s="20">
        <f t="shared" si="2"/>
        <v>44769</v>
      </c>
      <c r="R29" s="13" t="str">
        <f t="shared" si="3"/>
        <v>A tiempo</v>
      </c>
      <c r="S29" s="20">
        <v>44846</v>
      </c>
      <c r="T29" s="20">
        <f t="shared" si="4"/>
        <v>44846</v>
      </c>
      <c r="U29" s="13" t="str">
        <f t="shared" si="5"/>
        <v>A tiempo</v>
      </c>
      <c r="V29" s="21">
        <f t="shared" si="6"/>
        <v>77</v>
      </c>
      <c r="W29" s="21">
        <v>145</v>
      </c>
      <c r="X29" s="13" t="str">
        <f t="shared" si="7"/>
        <v>Cumple</v>
      </c>
      <c r="Y29" s="20">
        <v>44866</v>
      </c>
      <c r="Z29" s="20">
        <f t="shared" si="8"/>
        <v>44866</v>
      </c>
      <c r="AA29" s="21">
        <f t="shared" si="9"/>
        <v>20</v>
      </c>
      <c r="AB29" s="20">
        <v>45200</v>
      </c>
      <c r="AC29" s="20">
        <f t="shared" si="10"/>
        <v>45200</v>
      </c>
      <c r="AD29" s="21">
        <f t="shared" si="11"/>
        <v>0</v>
      </c>
      <c r="AE29" s="22" t="s">
        <v>347</v>
      </c>
      <c r="AF29" s="205"/>
      <c r="AG29" s="205" t="s">
        <v>398</v>
      </c>
      <c r="AH29" s="281"/>
      <c r="AI29" s="223"/>
      <c r="AJ29" s="23">
        <v>0</v>
      </c>
      <c r="AK29" s="24">
        <f t="shared" si="16"/>
        <v>0</v>
      </c>
      <c r="AL29" s="25">
        <v>200000000</v>
      </c>
      <c r="AM29" s="24">
        <f t="shared" si="12"/>
        <v>0.10526315789473684</v>
      </c>
      <c r="AN29" s="25">
        <v>1700000000</v>
      </c>
      <c r="AO29" s="24">
        <f t="shared" si="13"/>
        <v>0.89473684210526316</v>
      </c>
      <c r="AP29" s="25">
        <f t="shared" si="14"/>
        <v>1900000000</v>
      </c>
      <c r="AQ29" s="77">
        <f t="shared" si="17"/>
        <v>0</v>
      </c>
      <c r="AR29" s="77">
        <f t="shared" si="18"/>
        <v>51282.051282051281</v>
      </c>
      <c r="AS29" s="77">
        <f t="shared" si="19"/>
        <v>435897.43589743588</v>
      </c>
      <c r="AT29" s="77">
        <f t="shared" si="20"/>
        <v>487179.48717948719</v>
      </c>
      <c r="AU29" s="26">
        <v>500000</v>
      </c>
      <c r="AV29" s="24">
        <f t="shared" si="15"/>
        <v>0.97435897435897434</v>
      </c>
      <c r="AW29" s="27" t="s">
        <v>360</v>
      </c>
      <c r="AX29" s="27" t="s">
        <v>360</v>
      </c>
      <c r="AY29" s="27" t="s">
        <v>320</v>
      </c>
      <c r="AZ29" s="41" t="s">
        <v>199</v>
      </c>
    </row>
    <row r="30" spans="1:52" s="12" customFormat="1" ht="60" customHeight="1" x14ac:dyDescent="0.2">
      <c r="A30" s="28">
        <v>29</v>
      </c>
      <c r="B30" s="15">
        <v>1</v>
      </c>
      <c r="C30" s="16" t="s">
        <v>275</v>
      </c>
      <c r="D30" s="15" t="s">
        <v>203</v>
      </c>
      <c r="E30" s="16" t="s">
        <v>104</v>
      </c>
      <c r="F30" s="15" t="s">
        <v>393</v>
      </c>
      <c r="G30" s="16" t="s">
        <v>394</v>
      </c>
      <c r="H30" s="16" t="s">
        <v>278</v>
      </c>
      <c r="I30" s="13" t="s">
        <v>300</v>
      </c>
      <c r="J30" s="13" t="s">
        <v>405</v>
      </c>
      <c r="K30" s="18" t="s">
        <v>406</v>
      </c>
      <c r="L30" s="15" t="s">
        <v>282</v>
      </c>
      <c r="M30" s="19">
        <f t="shared" si="0"/>
        <v>96000.553846153853</v>
      </c>
      <c r="N30" s="19">
        <f t="shared" si="1"/>
        <v>96000.553846153853</v>
      </c>
      <c r="O30" s="20">
        <v>44575</v>
      </c>
      <c r="P30" s="20">
        <v>44669</v>
      </c>
      <c r="Q30" s="20">
        <f t="shared" si="2"/>
        <v>44669</v>
      </c>
      <c r="R30" s="13" t="str">
        <f t="shared" si="3"/>
        <v>A tiempo</v>
      </c>
      <c r="S30" s="20">
        <v>44697</v>
      </c>
      <c r="T30" s="20">
        <f t="shared" si="4"/>
        <v>44697</v>
      </c>
      <c r="U30" s="13" t="str">
        <f t="shared" si="5"/>
        <v>A tiempo</v>
      </c>
      <c r="V30" s="21">
        <f t="shared" si="6"/>
        <v>28</v>
      </c>
      <c r="W30" s="21">
        <v>20</v>
      </c>
      <c r="X30" s="13" t="str">
        <f t="shared" si="7"/>
        <v>No cumple</v>
      </c>
      <c r="Y30" s="20">
        <v>44712</v>
      </c>
      <c r="Z30" s="20">
        <f t="shared" si="8"/>
        <v>44712</v>
      </c>
      <c r="AA30" s="21">
        <f t="shared" si="9"/>
        <v>15</v>
      </c>
      <c r="AB30" s="20">
        <v>45291</v>
      </c>
      <c r="AC30" s="20">
        <f t="shared" si="10"/>
        <v>45291</v>
      </c>
      <c r="AD30" s="21">
        <f t="shared" si="11"/>
        <v>0</v>
      </c>
      <c r="AE30" s="22" t="s">
        <v>303</v>
      </c>
      <c r="AF30" s="205"/>
      <c r="AG30" s="205"/>
      <c r="AH30" s="281"/>
      <c r="AI30" s="223"/>
      <c r="AJ30" s="23">
        <v>0</v>
      </c>
      <c r="AK30" s="24">
        <f t="shared" si="16"/>
        <v>0</v>
      </c>
      <c r="AL30" s="25">
        <v>182635200</v>
      </c>
      <c r="AM30" s="24">
        <f t="shared" si="12"/>
        <v>0.48780487804878048</v>
      </c>
      <c r="AN30" s="25">
        <v>191766960</v>
      </c>
      <c r="AO30" s="24">
        <f t="shared" si="13"/>
        <v>0.51219512195121952</v>
      </c>
      <c r="AP30" s="25">
        <f t="shared" si="14"/>
        <v>374402160</v>
      </c>
      <c r="AQ30" s="77">
        <f t="shared" si="17"/>
        <v>0</v>
      </c>
      <c r="AR30" s="77">
        <f t="shared" si="18"/>
        <v>46829.538461538461</v>
      </c>
      <c r="AS30" s="77">
        <f t="shared" si="19"/>
        <v>49171.015384615384</v>
      </c>
      <c r="AT30" s="77">
        <f t="shared" si="20"/>
        <v>96000.553846153853</v>
      </c>
      <c r="AU30" s="26">
        <v>117000</v>
      </c>
      <c r="AV30" s="24">
        <f t="shared" si="15"/>
        <v>0.82051755424063122</v>
      </c>
      <c r="AW30" s="27" t="s">
        <v>287</v>
      </c>
      <c r="AX30" s="27" t="s">
        <v>287</v>
      </c>
      <c r="AY30" s="27" t="s">
        <v>304</v>
      </c>
      <c r="AZ30" s="28" t="s">
        <v>55</v>
      </c>
    </row>
    <row r="31" spans="1:52" s="12" customFormat="1" ht="60" customHeight="1" x14ac:dyDescent="0.2">
      <c r="A31" s="28">
        <v>30</v>
      </c>
      <c r="B31" s="15">
        <v>1</v>
      </c>
      <c r="C31" s="16" t="s">
        <v>275</v>
      </c>
      <c r="D31" s="15" t="s">
        <v>203</v>
      </c>
      <c r="E31" s="16" t="s">
        <v>104</v>
      </c>
      <c r="F31" s="15" t="s">
        <v>393</v>
      </c>
      <c r="G31" s="16" t="s">
        <v>394</v>
      </c>
      <c r="H31" s="16" t="s">
        <v>278</v>
      </c>
      <c r="I31" s="13" t="s">
        <v>300</v>
      </c>
      <c r="J31" s="13" t="s">
        <v>407</v>
      </c>
      <c r="K31" s="18" t="s">
        <v>408</v>
      </c>
      <c r="L31" s="15" t="s">
        <v>282</v>
      </c>
      <c r="M31" s="19">
        <f t="shared" si="0"/>
        <v>96000.553846153853</v>
      </c>
      <c r="N31" s="19">
        <f t="shared" si="1"/>
        <v>96000.553846153853</v>
      </c>
      <c r="O31" s="20">
        <v>44575</v>
      </c>
      <c r="P31" s="20">
        <v>44669</v>
      </c>
      <c r="Q31" s="20">
        <f t="shared" si="2"/>
        <v>44669</v>
      </c>
      <c r="R31" s="13" t="str">
        <f t="shared" si="3"/>
        <v>A tiempo</v>
      </c>
      <c r="S31" s="20">
        <v>44697</v>
      </c>
      <c r="T31" s="20">
        <f t="shared" si="4"/>
        <v>44697</v>
      </c>
      <c r="U31" s="13" t="str">
        <f t="shared" si="5"/>
        <v>A tiempo</v>
      </c>
      <c r="V31" s="21">
        <f t="shared" si="6"/>
        <v>28</v>
      </c>
      <c r="W31" s="21">
        <v>20</v>
      </c>
      <c r="X31" s="13" t="str">
        <f t="shared" si="7"/>
        <v>No cumple</v>
      </c>
      <c r="Y31" s="20">
        <v>44712</v>
      </c>
      <c r="Z31" s="20">
        <f t="shared" si="8"/>
        <v>44712</v>
      </c>
      <c r="AA31" s="21">
        <f t="shared" si="9"/>
        <v>15</v>
      </c>
      <c r="AB31" s="20">
        <v>45291</v>
      </c>
      <c r="AC31" s="20">
        <f t="shared" si="10"/>
        <v>45291</v>
      </c>
      <c r="AD31" s="21">
        <f t="shared" si="11"/>
        <v>0</v>
      </c>
      <c r="AE31" s="22" t="s">
        <v>303</v>
      </c>
      <c r="AF31" s="205"/>
      <c r="AG31" s="205"/>
      <c r="AH31" s="281"/>
      <c r="AI31" s="223"/>
      <c r="AJ31" s="23">
        <v>0</v>
      </c>
      <c r="AK31" s="24">
        <f t="shared" si="16"/>
        <v>0</v>
      </c>
      <c r="AL31" s="25">
        <v>182635200</v>
      </c>
      <c r="AM31" s="24">
        <f t="shared" si="12"/>
        <v>0.48780487804878048</v>
      </c>
      <c r="AN31" s="25">
        <v>191766960</v>
      </c>
      <c r="AO31" s="24">
        <f t="shared" si="13"/>
        <v>0.51219512195121952</v>
      </c>
      <c r="AP31" s="25">
        <f t="shared" si="14"/>
        <v>374402160</v>
      </c>
      <c r="AQ31" s="77">
        <f t="shared" si="17"/>
        <v>0</v>
      </c>
      <c r="AR31" s="77">
        <f t="shared" si="18"/>
        <v>46829.538461538461</v>
      </c>
      <c r="AS31" s="77">
        <f t="shared" si="19"/>
        <v>49171.015384615384</v>
      </c>
      <c r="AT31" s="77">
        <f t="shared" si="20"/>
        <v>96000.553846153853</v>
      </c>
      <c r="AU31" s="26">
        <v>117000</v>
      </c>
      <c r="AV31" s="24">
        <f t="shared" si="15"/>
        <v>0.82051755424063122</v>
      </c>
      <c r="AW31" s="27" t="s">
        <v>287</v>
      </c>
      <c r="AX31" s="27" t="s">
        <v>287</v>
      </c>
      <c r="AY31" s="27" t="s">
        <v>304</v>
      </c>
      <c r="AZ31" s="28" t="s">
        <v>55</v>
      </c>
    </row>
    <row r="32" spans="1:52" s="12" customFormat="1" ht="60" customHeight="1" x14ac:dyDescent="0.2">
      <c r="A32" s="28">
        <v>31</v>
      </c>
      <c r="B32" s="15">
        <v>1</v>
      </c>
      <c r="C32" s="16" t="s">
        <v>275</v>
      </c>
      <c r="D32" s="15" t="s">
        <v>203</v>
      </c>
      <c r="E32" s="16" t="s">
        <v>104</v>
      </c>
      <c r="F32" s="15" t="s">
        <v>393</v>
      </c>
      <c r="G32" s="16" t="s">
        <v>394</v>
      </c>
      <c r="H32" s="16" t="s">
        <v>278</v>
      </c>
      <c r="I32" s="13" t="s">
        <v>300</v>
      </c>
      <c r="J32" s="13" t="s">
        <v>409</v>
      </c>
      <c r="K32" s="18" t="s">
        <v>410</v>
      </c>
      <c r="L32" s="15" t="s">
        <v>282</v>
      </c>
      <c r="M32" s="19">
        <f t="shared" si="0"/>
        <v>96000.553846153853</v>
      </c>
      <c r="N32" s="19">
        <f t="shared" si="1"/>
        <v>96000.553846153853</v>
      </c>
      <c r="O32" s="20">
        <v>44575</v>
      </c>
      <c r="P32" s="20">
        <v>44669</v>
      </c>
      <c r="Q32" s="20">
        <f t="shared" si="2"/>
        <v>44669</v>
      </c>
      <c r="R32" s="13" t="str">
        <f t="shared" si="3"/>
        <v>A tiempo</v>
      </c>
      <c r="S32" s="20">
        <v>44697</v>
      </c>
      <c r="T32" s="20">
        <f t="shared" si="4"/>
        <v>44697</v>
      </c>
      <c r="U32" s="13" t="str">
        <f t="shared" si="5"/>
        <v>A tiempo</v>
      </c>
      <c r="V32" s="21">
        <f t="shared" si="6"/>
        <v>28</v>
      </c>
      <c r="W32" s="21">
        <v>20</v>
      </c>
      <c r="X32" s="13" t="str">
        <f t="shared" si="7"/>
        <v>No cumple</v>
      </c>
      <c r="Y32" s="20">
        <v>44712</v>
      </c>
      <c r="Z32" s="20">
        <f t="shared" si="8"/>
        <v>44712</v>
      </c>
      <c r="AA32" s="21">
        <f t="shared" si="9"/>
        <v>15</v>
      </c>
      <c r="AB32" s="20">
        <v>45291</v>
      </c>
      <c r="AC32" s="20">
        <f t="shared" si="10"/>
        <v>45291</v>
      </c>
      <c r="AD32" s="21">
        <f t="shared" si="11"/>
        <v>0</v>
      </c>
      <c r="AE32" s="22" t="s">
        <v>303</v>
      </c>
      <c r="AF32" s="205"/>
      <c r="AG32" s="205"/>
      <c r="AH32" s="281"/>
      <c r="AI32" s="223"/>
      <c r="AJ32" s="23">
        <v>0</v>
      </c>
      <c r="AK32" s="24">
        <f t="shared" si="16"/>
        <v>0</v>
      </c>
      <c r="AL32" s="25">
        <v>182635200</v>
      </c>
      <c r="AM32" s="24">
        <f t="shared" si="12"/>
        <v>0.48780487804878048</v>
      </c>
      <c r="AN32" s="25">
        <v>191766960</v>
      </c>
      <c r="AO32" s="24">
        <f t="shared" si="13"/>
        <v>0.51219512195121952</v>
      </c>
      <c r="AP32" s="25">
        <f t="shared" si="14"/>
        <v>374402160</v>
      </c>
      <c r="AQ32" s="77">
        <f t="shared" si="17"/>
        <v>0</v>
      </c>
      <c r="AR32" s="77">
        <f t="shared" si="18"/>
        <v>46829.538461538461</v>
      </c>
      <c r="AS32" s="77">
        <f t="shared" si="19"/>
        <v>49171.015384615384</v>
      </c>
      <c r="AT32" s="77">
        <f t="shared" si="20"/>
        <v>96000.553846153853</v>
      </c>
      <c r="AU32" s="26">
        <v>117000</v>
      </c>
      <c r="AV32" s="24">
        <f t="shared" si="15"/>
        <v>0.82051755424063122</v>
      </c>
      <c r="AW32" s="27" t="s">
        <v>287</v>
      </c>
      <c r="AX32" s="27" t="s">
        <v>287</v>
      </c>
      <c r="AY32" s="27" t="s">
        <v>304</v>
      </c>
      <c r="AZ32" s="28" t="s">
        <v>55</v>
      </c>
    </row>
    <row r="33" spans="1:52" s="12" customFormat="1" ht="60" customHeight="1" x14ac:dyDescent="0.2">
      <c r="A33" s="41">
        <v>32</v>
      </c>
      <c r="B33" s="15">
        <v>3</v>
      </c>
      <c r="C33" s="16" t="s">
        <v>412</v>
      </c>
      <c r="D33" s="15" t="s">
        <v>218</v>
      </c>
      <c r="E33" s="16" t="s">
        <v>164</v>
      </c>
      <c r="F33" s="15" t="s">
        <v>413</v>
      </c>
      <c r="G33" s="42" t="s">
        <v>414</v>
      </c>
      <c r="H33" s="16" t="s">
        <v>278</v>
      </c>
      <c r="I33" s="13" t="s">
        <v>300</v>
      </c>
      <c r="J33" s="13" t="s">
        <v>415</v>
      </c>
      <c r="K33" s="31" t="s">
        <v>416</v>
      </c>
      <c r="L33" s="15" t="s">
        <v>282</v>
      </c>
      <c r="M33" s="19">
        <f t="shared" si="0"/>
        <v>96000.553846153853</v>
      </c>
      <c r="N33" s="19">
        <f t="shared" si="1"/>
        <v>96000.553846153853</v>
      </c>
      <c r="O33" s="20">
        <v>44575</v>
      </c>
      <c r="P33" s="20">
        <v>44669</v>
      </c>
      <c r="Q33" s="20">
        <f t="shared" si="2"/>
        <v>44669</v>
      </c>
      <c r="R33" s="13" t="str">
        <f t="shared" si="3"/>
        <v>A tiempo</v>
      </c>
      <c r="S33" s="20">
        <v>44697</v>
      </c>
      <c r="T33" s="20">
        <f t="shared" si="4"/>
        <v>44697</v>
      </c>
      <c r="U33" s="13" t="str">
        <f t="shared" si="5"/>
        <v>A tiempo</v>
      </c>
      <c r="V33" s="21">
        <f t="shared" si="6"/>
        <v>28</v>
      </c>
      <c r="W33" s="21">
        <v>20</v>
      </c>
      <c r="X33" s="13" t="str">
        <f t="shared" si="7"/>
        <v>No cumple</v>
      </c>
      <c r="Y33" s="20">
        <v>44712</v>
      </c>
      <c r="Z33" s="20">
        <f t="shared" si="8"/>
        <v>44712</v>
      </c>
      <c r="AA33" s="21">
        <f t="shared" si="9"/>
        <v>15</v>
      </c>
      <c r="AB33" s="20">
        <v>45291</v>
      </c>
      <c r="AC33" s="20">
        <f t="shared" si="10"/>
        <v>45291</v>
      </c>
      <c r="AD33" s="21">
        <f t="shared" si="11"/>
        <v>0</v>
      </c>
      <c r="AE33" s="22" t="s">
        <v>303</v>
      </c>
      <c r="AF33" s="205"/>
      <c r="AG33" s="205"/>
      <c r="AH33" s="281"/>
      <c r="AI33" s="223"/>
      <c r="AJ33" s="23">
        <v>0</v>
      </c>
      <c r="AK33" s="24">
        <f t="shared" si="16"/>
        <v>0</v>
      </c>
      <c r="AL33" s="25">
        <v>182635200</v>
      </c>
      <c r="AM33" s="24">
        <f t="shared" si="12"/>
        <v>0.48780487804878048</v>
      </c>
      <c r="AN33" s="25">
        <v>191766960</v>
      </c>
      <c r="AO33" s="24">
        <f t="shared" si="13"/>
        <v>0.51219512195121952</v>
      </c>
      <c r="AP33" s="25">
        <f t="shared" si="14"/>
        <v>374402160</v>
      </c>
      <c r="AQ33" s="77">
        <f t="shared" si="17"/>
        <v>0</v>
      </c>
      <c r="AR33" s="77">
        <f t="shared" si="18"/>
        <v>46829.538461538461</v>
      </c>
      <c r="AS33" s="77">
        <f t="shared" si="19"/>
        <v>49171.015384615384</v>
      </c>
      <c r="AT33" s="77">
        <f t="shared" si="20"/>
        <v>96000.553846153853</v>
      </c>
      <c r="AU33" s="26">
        <v>117000</v>
      </c>
      <c r="AV33" s="24">
        <f t="shared" si="15"/>
        <v>0.82051755424063122</v>
      </c>
      <c r="AW33" s="27" t="s">
        <v>287</v>
      </c>
      <c r="AX33" s="27" t="s">
        <v>287</v>
      </c>
      <c r="AY33" s="27" t="s">
        <v>320</v>
      </c>
      <c r="AZ33" s="41" t="s">
        <v>199</v>
      </c>
    </row>
    <row r="34" spans="1:52" s="12" customFormat="1" ht="60" customHeight="1" x14ac:dyDescent="0.2">
      <c r="A34" s="35">
        <v>33</v>
      </c>
      <c r="B34" s="15">
        <v>1</v>
      </c>
      <c r="C34" s="16" t="s">
        <v>275</v>
      </c>
      <c r="D34" s="15" t="s">
        <v>204</v>
      </c>
      <c r="E34" s="43" t="s">
        <v>108</v>
      </c>
      <c r="F34" s="15" t="s">
        <v>418</v>
      </c>
      <c r="G34" s="16" t="s">
        <v>419</v>
      </c>
      <c r="H34" s="16" t="s">
        <v>278</v>
      </c>
      <c r="I34" s="13" t="s">
        <v>279</v>
      </c>
      <c r="J34" s="13" t="s">
        <v>420</v>
      </c>
      <c r="K34" s="36" t="s">
        <v>421</v>
      </c>
      <c r="L34" s="15" t="s">
        <v>282</v>
      </c>
      <c r="M34" s="19">
        <f t="shared" ref="M34:M65" si="21">AP34/TRMBID</f>
        <v>512820.51282051281</v>
      </c>
      <c r="N34" s="19">
        <f t="shared" si="1"/>
        <v>512820.51282051281</v>
      </c>
      <c r="O34" s="20">
        <v>44528</v>
      </c>
      <c r="P34" s="20">
        <v>44691</v>
      </c>
      <c r="Q34" s="20">
        <f t="shared" si="2"/>
        <v>44691</v>
      </c>
      <c r="R34" s="13" t="str">
        <f t="shared" si="3"/>
        <v>A tiempo</v>
      </c>
      <c r="S34" s="20">
        <v>44768</v>
      </c>
      <c r="T34" s="20">
        <f t="shared" si="4"/>
        <v>44768</v>
      </c>
      <c r="U34" s="13" t="str">
        <f t="shared" si="5"/>
        <v>A tiempo</v>
      </c>
      <c r="V34" s="21">
        <f t="shared" si="6"/>
        <v>77</v>
      </c>
      <c r="W34" s="21">
        <v>145</v>
      </c>
      <c r="X34" s="13" t="str">
        <f t="shared" si="7"/>
        <v>Cumple</v>
      </c>
      <c r="Y34" s="20">
        <v>44788</v>
      </c>
      <c r="Z34" s="20">
        <f t="shared" si="8"/>
        <v>44788</v>
      </c>
      <c r="AA34" s="21">
        <f t="shared" si="9"/>
        <v>20</v>
      </c>
      <c r="AB34" s="20">
        <v>44926</v>
      </c>
      <c r="AC34" s="20">
        <f t="shared" si="10"/>
        <v>44926</v>
      </c>
      <c r="AD34" s="21">
        <f t="shared" si="11"/>
        <v>0</v>
      </c>
      <c r="AE34" s="44" t="s">
        <v>303</v>
      </c>
      <c r="AF34" s="205"/>
      <c r="AG34" s="205"/>
      <c r="AH34" s="281"/>
      <c r="AI34" s="223"/>
      <c r="AJ34" s="23">
        <v>0</v>
      </c>
      <c r="AK34" s="24">
        <f t="shared" si="16"/>
        <v>0</v>
      </c>
      <c r="AL34" s="25">
        <v>2000000000</v>
      </c>
      <c r="AM34" s="24">
        <f t="shared" si="12"/>
        <v>1</v>
      </c>
      <c r="AN34" s="25">
        <v>0</v>
      </c>
      <c r="AO34" s="24">
        <f t="shared" si="13"/>
        <v>0</v>
      </c>
      <c r="AP34" s="25">
        <f t="shared" si="14"/>
        <v>2000000000</v>
      </c>
      <c r="AQ34" s="77">
        <f t="shared" si="17"/>
        <v>0</v>
      </c>
      <c r="AR34" s="77">
        <f t="shared" si="18"/>
        <v>512820.51282051281</v>
      </c>
      <c r="AS34" s="77">
        <f t="shared" si="19"/>
        <v>0</v>
      </c>
      <c r="AT34" s="77">
        <f t="shared" si="20"/>
        <v>512820.51282051281</v>
      </c>
      <c r="AU34" s="26">
        <v>500000</v>
      </c>
      <c r="AV34" s="24">
        <f t="shared" si="15"/>
        <v>1.0256410256410255</v>
      </c>
      <c r="AW34" s="27" t="s">
        <v>360</v>
      </c>
      <c r="AX34" s="27" t="s">
        <v>287</v>
      </c>
      <c r="AY34" s="27" t="s">
        <v>304</v>
      </c>
      <c r="AZ34" s="28" t="s">
        <v>55</v>
      </c>
    </row>
    <row r="35" spans="1:52" s="12" customFormat="1" ht="60" customHeight="1" x14ac:dyDescent="0.2">
      <c r="A35" s="28">
        <v>34</v>
      </c>
      <c r="B35" s="15">
        <v>1</v>
      </c>
      <c r="C35" s="16" t="s">
        <v>275</v>
      </c>
      <c r="D35" s="15" t="s">
        <v>204</v>
      </c>
      <c r="E35" s="16" t="s">
        <v>108</v>
      </c>
      <c r="F35" s="15" t="s">
        <v>418</v>
      </c>
      <c r="G35" s="16" t="s">
        <v>419</v>
      </c>
      <c r="H35" s="16" t="s">
        <v>278</v>
      </c>
      <c r="I35" s="13" t="s">
        <v>300</v>
      </c>
      <c r="J35" s="13" t="s">
        <v>422</v>
      </c>
      <c r="K35" s="18" t="s">
        <v>423</v>
      </c>
      <c r="L35" s="15" t="s">
        <v>282</v>
      </c>
      <c r="M35" s="19">
        <f t="shared" si="21"/>
        <v>96000.553846153853</v>
      </c>
      <c r="N35" s="19">
        <f t="shared" si="1"/>
        <v>96000.553846153853</v>
      </c>
      <c r="O35" s="20">
        <v>44575</v>
      </c>
      <c r="P35" s="20">
        <v>44669</v>
      </c>
      <c r="Q35" s="20">
        <f t="shared" si="2"/>
        <v>44669</v>
      </c>
      <c r="R35" s="13" t="str">
        <f t="shared" si="3"/>
        <v>A tiempo</v>
      </c>
      <c r="S35" s="20">
        <v>44697</v>
      </c>
      <c r="T35" s="20">
        <f t="shared" si="4"/>
        <v>44697</v>
      </c>
      <c r="U35" s="13" t="str">
        <f t="shared" si="5"/>
        <v>A tiempo</v>
      </c>
      <c r="V35" s="21">
        <f t="shared" si="6"/>
        <v>28</v>
      </c>
      <c r="W35" s="21">
        <v>20</v>
      </c>
      <c r="X35" s="13" t="str">
        <f t="shared" si="7"/>
        <v>No cumple</v>
      </c>
      <c r="Y35" s="20">
        <v>44712</v>
      </c>
      <c r="Z35" s="20">
        <f t="shared" si="8"/>
        <v>44712</v>
      </c>
      <c r="AA35" s="21">
        <f t="shared" si="9"/>
        <v>15</v>
      </c>
      <c r="AB35" s="20">
        <v>45291</v>
      </c>
      <c r="AC35" s="20">
        <f t="shared" si="10"/>
        <v>45291</v>
      </c>
      <c r="AD35" s="21">
        <f t="shared" si="11"/>
        <v>0</v>
      </c>
      <c r="AE35" s="22" t="s">
        <v>303</v>
      </c>
      <c r="AF35" s="205"/>
      <c r="AG35" s="205"/>
      <c r="AH35" s="281"/>
      <c r="AI35" s="223"/>
      <c r="AJ35" s="23">
        <v>0</v>
      </c>
      <c r="AK35" s="24">
        <f t="shared" si="16"/>
        <v>0</v>
      </c>
      <c r="AL35" s="25">
        <v>182635200</v>
      </c>
      <c r="AM35" s="24">
        <f t="shared" si="12"/>
        <v>0.48780487804878048</v>
      </c>
      <c r="AN35" s="25">
        <v>191766960</v>
      </c>
      <c r="AO35" s="24">
        <f t="shared" si="13"/>
        <v>0.51219512195121952</v>
      </c>
      <c r="AP35" s="25">
        <f t="shared" si="14"/>
        <v>374402160</v>
      </c>
      <c r="AQ35" s="77">
        <f t="shared" si="17"/>
        <v>0</v>
      </c>
      <c r="AR35" s="77">
        <f t="shared" si="18"/>
        <v>46829.538461538461</v>
      </c>
      <c r="AS35" s="77">
        <f t="shared" si="19"/>
        <v>49171.015384615384</v>
      </c>
      <c r="AT35" s="77">
        <f t="shared" si="20"/>
        <v>96000.553846153853</v>
      </c>
      <c r="AU35" s="26">
        <v>117000</v>
      </c>
      <c r="AV35" s="24">
        <f t="shared" si="15"/>
        <v>0.82051755424063122</v>
      </c>
      <c r="AW35" s="27" t="s">
        <v>287</v>
      </c>
      <c r="AX35" s="27" t="s">
        <v>287</v>
      </c>
      <c r="AY35" s="27" t="s">
        <v>304</v>
      </c>
      <c r="AZ35" s="28" t="s">
        <v>55</v>
      </c>
    </row>
    <row r="36" spans="1:52" s="12" customFormat="1" ht="60" customHeight="1" x14ac:dyDescent="0.2">
      <c r="A36" s="28">
        <v>35</v>
      </c>
      <c r="B36" s="15">
        <v>1</v>
      </c>
      <c r="C36" s="16" t="s">
        <v>275</v>
      </c>
      <c r="D36" s="15" t="s">
        <v>204</v>
      </c>
      <c r="E36" s="16" t="s">
        <v>108</v>
      </c>
      <c r="F36" s="15" t="s">
        <v>418</v>
      </c>
      <c r="G36" s="16" t="s">
        <v>419</v>
      </c>
      <c r="H36" s="16" t="s">
        <v>278</v>
      </c>
      <c r="I36" s="13" t="s">
        <v>300</v>
      </c>
      <c r="J36" s="13" t="s">
        <v>424</v>
      </c>
      <c r="K36" s="18" t="s">
        <v>423</v>
      </c>
      <c r="L36" s="15" t="s">
        <v>282</v>
      </c>
      <c r="M36" s="19">
        <f t="shared" si="21"/>
        <v>96000.553846153853</v>
      </c>
      <c r="N36" s="19">
        <f t="shared" si="1"/>
        <v>96000.553846153853</v>
      </c>
      <c r="O36" s="20">
        <v>44575</v>
      </c>
      <c r="P36" s="20">
        <v>44669</v>
      </c>
      <c r="Q36" s="20">
        <f t="shared" si="2"/>
        <v>44669</v>
      </c>
      <c r="R36" s="13" t="str">
        <f t="shared" si="3"/>
        <v>A tiempo</v>
      </c>
      <c r="S36" s="20">
        <v>44697</v>
      </c>
      <c r="T36" s="20">
        <f t="shared" si="4"/>
        <v>44697</v>
      </c>
      <c r="U36" s="13" t="str">
        <f t="shared" si="5"/>
        <v>A tiempo</v>
      </c>
      <c r="V36" s="21">
        <f t="shared" si="6"/>
        <v>28</v>
      </c>
      <c r="W36" s="21">
        <v>20</v>
      </c>
      <c r="X36" s="13" t="str">
        <f t="shared" si="7"/>
        <v>No cumple</v>
      </c>
      <c r="Y36" s="20">
        <v>44712</v>
      </c>
      <c r="Z36" s="20">
        <f t="shared" si="8"/>
        <v>44712</v>
      </c>
      <c r="AA36" s="21">
        <f t="shared" si="9"/>
        <v>15</v>
      </c>
      <c r="AB36" s="20">
        <v>45291</v>
      </c>
      <c r="AC36" s="20">
        <f t="shared" si="10"/>
        <v>45291</v>
      </c>
      <c r="AD36" s="21">
        <f t="shared" si="11"/>
        <v>0</v>
      </c>
      <c r="AE36" s="22" t="s">
        <v>303</v>
      </c>
      <c r="AF36" s="205"/>
      <c r="AG36" s="205"/>
      <c r="AH36" s="281"/>
      <c r="AI36" s="223"/>
      <c r="AJ36" s="23">
        <v>0</v>
      </c>
      <c r="AK36" s="24">
        <f t="shared" si="16"/>
        <v>0</v>
      </c>
      <c r="AL36" s="25">
        <v>182635200</v>
      </c>
      <c r="AM36" s="24">
        <f t="shared" si="12"/>
        <v>0.48780487804878048</v>
      </c>
      <c r="AN36" s="25">
        <v>191766960</v>
      </c>
      <c r="AO36" s="24">
        <f t="shared" si="13"/>
        <v>0.51219512195121952</v>
      </c>
      <c r="AP36" s="25">
        <f t="shared" si="14"/>
        <v>374402160</v>
      </c>
      <c r="AQ36" s="77">
        <f t="shared" si="17"/>
        <v>0</v>
      </c>
      <c r="AR36" s="77">
        <f t="shared" si="18"/>
        <v>46829.538461538461</v>
      </c>
      <c r="AS36" s="77">
        <f t="shared" si="19"/>
        <v>49171.015384615384</v>
      </c>
      <c r="AT36" s="77">
        <f t="shared" si="20"/>
        <v>96000.553846153853</v>
      </c>
      <c r="AU36" s="26">
        <v>117000</v>
      </c>
      <c r="AV36" s="24">
        <f t="shared" si="15"/>
        <v>0.82051755424063122</v>
      </c>
      <c r="AW36" s="27" t="s">
        <v>287</v>
      </c>
      <c r="AX36" s="27" t="s">
        <v>287</v>
      </c>
      <c r="AY36" s="27" t="s">
        <v>304</v>
      </c>
      <c r="AZ36" s="28" t="s">
        <v>55</v>
      </c>
    </row>
    <row r="37" spans="1:52" s="12" customFormat="1" ht="60" customHeight="1" x14ac:dyDescent="0.2">
      <c r="A37" s="35">
        <v>36</v>
      </c>
      <c r="B37" s="15">
        <v>1</v>
      </c>
      <c r="C37" s="16" t="s">
        <v>275</v>
      </c>
      <c r="D37" s="15" t="s">
        <v>205</v>
      </c>
      <c r="E37" s="16" t="s">
        <v>113</v>
      </c>
      <c r="F37" s="15" t="s">
        <v>425</v>
      </c>
      <c r="G37" s="16" t="s">
        <v>426</v>
      </c>
      <c r="H37" s="16" t="s">
        <v>278</v>
      </c>
      <c r="I37" s="13" t="s">
        <v>279</v>
      </c>
      <c r="J37" s="13" t="s">
        <v>427</v>
      </c>
      <c r="K37" s="36" t="s">
        <v>428</v>
      </c>
      <c r="L37" s="15" t="s">
        <v>282</v>
      </c>
      <c r="M37" s="19">
        <f t="shared" si="21"/>
        <v>246153.84615384616</v>
      </c>
      <c r="N37" s="19">
        <f t="shared" si="1"/>
        <v>246153.84615384616</v>
      </c>
      <c r="O37" s="20">
        <v>44682</v>
      </c>
      <c r="P37" s="20">
        <v>44770</v>
      </c>
      <c r="Q37" s="20">
        <f t="shared" si="2"/>
        <v>44770</v>
      </c>
      <c r="R37" s="13" t="str">
        <f t="shared" si="3"/>
        <v>A tiempo</v>
      </c>
      <c r="S37" s="20">
        <v>44847</v>
      </c>
      <c r="T37" s="20">
        <f t="shared" si="4"/>
        <v>44847</v>
      </c>
      <c r="U37" s="13" t="str">
        <f t="shared" si="5"/>
        <v>A tiempo</v>
      </c>
      <c r="V37" s="21">
        <f t="shared" si="6"/>
        <v>77</v>
      </c>
      <c r="W37" s="21">
        <v>145</v>
      </c>
      <c r="X37" s="13" t="str">
        <f t="shared" si="7"/>
        <v>Cumple</v>
      </c>
      <c r="Y37" s="20">
        <v>44867</v>
      </c>
      <c r="Z37" s="20">
        <f t="shared" si="8"/>
        <v>44867</v>
      </c>
      <c r="AA37" s="21">
        <f t="shared" si="9"/>
        <v>20</v>
      </c>
      <c r="AB37" s="20">
        <v>45291</v>
      </c>
      <c r="AC37" s="20">
        <f t="shared" si="10"/>
        <v>45291</v>
      </c>
      <c r="AD37" s="21">
        <f t="shared" si="11"/>
        <v>0</v>
      </c>
      <c r="AE37" s="22" t="s">
        <v>347</v>
      </c>
      <c r="AF37" s="205"/>
      <c r="AG37" s="205"/>
      <c r="AH37" s="281"/>
      <c r="AI37" s="223"/>
      <c r="AJ37" s="23">
        <v>0</v>
      </c>
      <c r="AK37" s="24">
        <f t="shared" si="16"/>
        <v>0</v>
      </c>
      <c r="AL37" s="25">
        <v>360000000</v>
      </c>
      <c r="AM37" s="24">
        <f t="shared" si="12"/>
        <v>0.375</v>
      </c>
      <c r="AN37" s="25">
        <v>600000000</v>
      </c>
      <c r="AO37" s="24">
        <f t="shared" si="13"/>
        <v>0.625</v>
      </c>
      <c r="AP37" s="25">
        <f t="shared" si="14"/>
        <v>960000000</v>
      </c>
      <c r="AQ37" s="77">
        <f t="shared" si="17"/>
        <v>0</v>
      </c>
      <c r="AR37" s="77">
        <f t="shared" si="18"/>
        <v>92307.692307692312</v>
      </c>
      <c r="AS37" s="77">
        <f t="shared" si="19"/>
        <v>153846.15384615384</v>
      </c>
      <c r="AT37" s="77">
        <f t="shared" si="20"/>
        <v>246153.84615384616</v>
      </c>
      <c r="AU37" s="26">
        <v>450000</v>
      </c>
      <c r="AV37" s="24">
        <f t="shared" si="15"/>
        <v>0.54700854700854706</v>
      </c>
      <c r="AW37" s="27" t="s">
        <v>360</v>
      </c>
      <c r="AX37" s="27" t="s">
        <v>360</v>
      </c>
      <c r="AY37" s="27" t="s">
        <v>320</v>
      </c>
      <c r="AZ37" s="28" t="s">
        <v>55</v>
      </c>
    </row>
    <row r="38" spans="1:52" s="12" customFormat="1" ht="60" customHeight="1" x14ac:dyDescent="0.2">
      <c r="A38" s="29">
        <v>37</v>
      </c>
      <c r="B38" s="15">
        <v>1</v>
      </c>
      <c r="C38" s="16" t="s">
        <v>275</v>
      </c>
      <c r="D38" s="15" t="s">
        <v>205</v>
      </c>
      <c r="E38" s="16" t="s">
        <v>113</v>
      </c>
      <c r="F38" s="15" t="s">
        <v>429</v>
      </c>
      <c r="G38" s="16" t="s">
        <v>430</v>
      </c>
      <c r="H38" s="16" t="s">
        <v>278</v>
      </c>
      <c r="I38" s="13" t="s">
        <v>279</v>
      </c>
      <c r="J38" s="17" t="s">
        <v>431</v>
      </c>
      <c r="K38" s="18" t="s">
        <v>366</v>
      </c>
      <c r="L38" s="15" t="s">
        <v>309</v>
      </c>
      <c r="M38" s="19">
        <f t="shared" si="21"/>
        <v>0</v>
      </c>
      <c r="N38" s="19">
        <f t="shared" si="1"/>
        <v>0</v>
      </c>
      <c r="O38" s="20">
        <v>44589</v>
      </c>
      <c r="P38" s="20">
        <v>44593</v>
      </c>
      <c r="Q38" s="20">
        <f t="shared" si="2"/>
        <v>44593</v>
      </c>
      <c r="R38" s="13" t="str">
        <f t="shared" si="3"/>
        <v>A tiempo</v>
      </c>
      <c r="S38" s="20">
        <v>44759</v>
      </c>
      <c r="T38" s="20">
        <f t="shared" si="4"/>
        <v>44759</v>
      </c>
      <c r="U38" s="13" t="str">
        <f t="shared" si="5"/>
        <v>A tiempo</v>
      </c>
      <c r="V38" s="21">
        <f t="shared" si="6"/>
        <v>166</v>
      </c>
      <c r="W38" s="21">
        <v>145</v>
      </c>
      <c r="X38" s="13" t="str">
        <f t="shared" si="7"/>
        <v>No cumple</v>
      </c>
      <c r="Y38" s="20">
        <v>44774</v>
      </c>
      <c r="Z38" s="20">
        <f t="shared" si="8"/>
        <v>44774</v>
      </c>
      <c r="AA38" s="21">
        <f t="shared" si="9"/>
        <v>15</v>
      </c>
      <c r="AB38" s="20">
        <v>45291</v>
      </c>
      <c r="AC38" s="20">
        <f t="shared" si="10"/>
        <v>45291</v>
      </c>
      <c r="AD38" s="21">
        <f t="shared" si="11"/>
        <v>0</v>
      </c>
      <c r="AE38" s="22" t="s">
        <v>433</v>
      </c>
      <c r="AF38" s="205" t="s">
        <v>311</v>
      </c>
      <c r="AG38" s="205"/>
      <c r="AH38" s="281"/>
      <c r="AI38" s="223"/>
      <c r="AJ38" s="23">
        <v>0</v>
      </c>
      <c r="AK38" s="24">
        <f t="shared" si="16"/>
        <v>0</v>
      </c>
      <c r="AL38" s="25">
        <v>0</v>
      </c>
      <c r="AM38" s="24">
        <f t="shared" si="12"/>
        <v>0</v>
      </c>
      <c r="AN38" s="25">
        <v>0</v>
      </c>
      <c r="AO38" s="24">
        <f t="shared" si="13"/>
        <v>0</v>
      </c>
      <c r="AP38" s="25">
        <f t="shared" si="14"/>
        <v>0</v>
      </c>
      <c r="AQ38" s="77">
        <f t="shared" si="17"/>
        <v>0</v>
      </c>
      <c r="AR38" s="77">
        <f t="shared" si="18"/>
        <v>0</v>
      </c>
      <c r="AS38" s="77">
        <f t="shared" si="19"/>
        <v>0</v>
      </c>
      <c r="AT38" s="77">
        <f t="shared" si="20"/>
        <v>0</v>
      </c>
      <c r="AU38" s="26" t="s">
        <v>434</v>
      </c>
      <c r="AV38" s="24" t="str">
        <f t="shared" si="15"/>
        <v/>
      </c>
      <c r="AW38" s="27" t="s">
        <v>287</v>
      </c>
      <c r="AX38" s="27"/>
      <c r="AY38" s="27" t="s">
        <v>288</v>
      </c>
      <c r="AZ38" s="29" t="s">
        <v>313</v>
      </c>
    </row>
    <row r="39" spans="1:52" s="12" customFormat="1" ht="60" customHeight="1" x14ac:dyDescent="0.2">
      <c r="A39" s="35">
        <v>38</v>
      </c>
      <c r="B39" s="15">
        <v>1</v>
      </c>
      <c r="C39" s="16" t="s">
        <v>275</v>
      </c>
      <c r="D39" s="15" t="s">
        <v>205</v>
      </c>
      <c r="E39" s="16" t="s">
        <v>113</v>
      </c>
      <c r="F39" s="15" t="s">
        <v>435</v>
      </c>
      <c r="G39" s="16" t="s">
        <v>436</v>
      </c>
      <c r="H39" s="16" t="s">
        <v>278</v>
      </c>
      <c r="I39" s="13" t="s">
        <v>279</v>
      </c>
      <c r="J39" s="13" t="s">
        <v>437</v>
      </c>
      <c r="K39" s="36" t="s">
        <v>438</v>
      </c>
      <c r="L39" s="15" t="s">
        <v>282</v>
      </c>
      <c r="M39" s="19">
        <f t="shared" si="21"/>
        <v>794871.79487179487</v>
      </c>
      <c r="N39" s="19">
        <f t="shared" si="1"/>
        <v>794871.79487179487</v>
      </c>
      <c r="O39" s="20">
        <v>44756</v>
      </c>
      <c r="P39" s="20">
        <v>44844</v>
      </c>
      <c r="Q39" s="20">
        <f t="shared" si="2"/>
        <v>44844</v>
      </c>
      <c r="R39" s="13" t="str">
        <f t="shared" si="3"/>
        <v>A tiempo</v>
      </c>
      <c r="S39" s="20">
        <v>44921</v>
      </c>
      <c r="T39" s="20">
        <f t="shared" si="4"/>
        <v>44921</v>
      </c>
      <c r="U39" s="13" t="str">
        <f t="shared" si="5"/>
        <v>A tiempo</v>
      </c>
      <c r="V39" s="21">
        <f t="shared" si="6"/>
        <v>77</v>
      </c>
      <c r="W39" s="21">
        <v>145</v>
      </c>
      <c r="X39" s="13" t="str">
        <f t="shared" si="7"/>
        <v>Cumple</v>
      </c>
      <c r="Y39" s="20">
        <v>44941</v>
      </c>
      <c r="Z39" s="20">
        <f t="shared" si="8"/>
        <v>44941</v>
      </c>
      <c r="AA39" s="21">
        <f t="shared" si="9"/>
        <v>20</v>
      </c>
      <c r="AB39" s="20">
        <v>45291</v>
      </c>
      <c r="AC39" s="20">
        <f t="shared" si="10"/>
        <v>45291</v>
      </c>
      <c r="AD39" s="21">
        <f t="shared" si="11"/>
        <v>0</v>
      </c>
      <c r="AE39" s="22" t="s">
        <v>310</v>
      </c>
      <c r="AF39" s="205"/>
      <c r="AG39" s="205"/>
      <c r="AH39" s="281"/>
      <c r="AI39" s="223"/>
      <c r="AJ39" s="23">
        <v>0</v>
      </c>
      <c r="AK39" s="24">
        <f t="shared" si="16"/>
        <v>0</v>
      </c>
      <c r="AL39" s="45">
        <v>0</v>
      </c>
      <c r="AM39" s="24">
        <f t="shared" si="12"/>
        <v>0</v>
      </c>
      <c r="AN39" s="25">
        <v>3100000000</v>
      </c>
      <c r="AO39" s="24">
        <f t="shared" si="13"/>
        <v>1</v>
      </c>
      <c r="AP39" s="45">
        <f t="shared" si="14"/>
        <v>3100000000</v>
      </c>
      <c r="AQ39" s="77">
        <f t="shared" si="17"/>
        <v>0</v>
      </c>
      <c r="AR39" s="77">
        <f t="shared" si="18"/>
        <v>0</v>
      </c>
      <c r="AS39" s="77">
        <f t="shared" si="19"/>
        <v>794871.79487179487</v>
      </c>
      <c r="AT39" s="77">
        <f t="shared" si="20"/>
        <v>794871.79487179487</v>
      </c>
      <c r="AU39" s="26">
        <v>1321200</v>
      </c>
      <c r="AV39" s="24">
        <f t="shared" si="15"/>
        <v>0.60162866702376239</v>
      </c>
      <c r="AW39" s="27" t="s">
        <v>360</v>
      </c>
      <c r="AX39" s="27" t="s">
        <v>287</v>
      </c>
      <c r="AY39" s="27" t="s">
        <v>320</v>
      </c>
      <c r="AZ39" s="28" t="s">
        <v>55</v>
      </c>
    </row>
    <row r="40" spans="1:52" s="12" customFormat="1" ht="60" customHeight="1" x14ac:dyDescent="0.2">
      <c r="A40" s="29">
        <v>39</v>
      </c>
      <c r="B40" s="15">
        <v>1</v>
      </c>
      <c r="C40" s="16" t="s">
        <v>275</v>
      </c>
      <c r="D40" s="15" t="s">
        <v>205</v>
      </c>
      <c r="E40" s="16" t="s">
        <v>113</v>
      </c>
      <c r="F40" s="15" t="s">
        <v>439</v>
      </c>
      <c r="G40" s="16" t="s">
        <v>440</v>
      </c>
      <c r="H40" s="16" t="s">
        <v>278</v>
      </c>
      <c r="I40" s="13" t="s">
        <v>279</v>
      </c>
      <c r="J40" s="17" t="s">
        <v>441</v>
      </c>
      <c r="K40" s="18" t="s">
        <v>442</v>
      </c>
      <c r="L40" s="15" t="s">
        <v>309</v>
      </c>
      <c r="M40" s="19">
        <f t="shared" si="21"/>
        <v>0</v>
      </c>
      <c r="N40" s="19">
        <f t="shared" si="1"/>
        <v>0</v>
      </c>
      <c r="O40" s="20">
        <v>44682</v>
      </c>
      <c r="P40" s="20">
        <v>44593</v>
      </c>
      <c r="Q40" s="20">
        <f t="shared" si="2"/>
        <v>44593</v>
      </c>
      <c r="R40" s="13" t="str">
        <f t="shared" si="3"/>
        <v>A tiempo</v>
      </c>
      <c r="S40" s="20">
        <v>44759</v>
      </c>
      <c r="T40" s="20">
        <f t="shared" si="4"/>
        <v>44759</v>
      </c>
      <c r="U40" s="13" t="str">
        <f t="shared" si="5"/>
        <v>A tiempo</v>
      </c>
      <c r="V40" s="21">
        <f t="shared" si="6"/>
        <v>166</v>
      </c>
      <c r="W40" s="21">
        <v>145</v>
      </c>
      <c r="X40" s="13" t="str">
        <f t="shared" si="7"/>
        <v>No cumple</v>
      </c>
      <c r="Y40" s="20">
        <v>44774</v>
      </c>
      <c r="Z40" s="20">
        <f t="shared" si="8"/>
        <v>44774</v>
      </c>
      <c r="AA40" s="21">
        <f t="shared" si="9"/>
        <v>15</v>
      </c>
      <c r="AB40" s="20">
        <v>44926</v>
      </c>
      <c r="AC40" s="20">
        <f t="shared" si="10"/>
        <v>44926</v>
      </c>
      <c r="AD40" s="21">
        <f t="shared" si="11"/>
        <v>0</v>
      </c>
      <c r="AE40" s="22" t="s">
        <v>347</v>
      </c>
      <c r="AF40" s="205" t="s">
        <v>443</v>
      </c>
      <c r="AG40" s="205"/>
      <c r="AH40" s="281"/>
      <c r="AI40" s="223"/>
      <c r="AJ40" s="23">
        <v>0</v>
      </c>
      <c r="AK40" s="24">
        <f t="shared" si="16"/>
        <v>0</v>
      </c>
      <c r="AL40" s="25">
        <v>0</v>
      </c>
      <c r="AM40" s="24">
        <f t="shared" si="12"/>
        <v>0</v>
      </c>
      <c r="AN40" s="25">
        <v>0</v>
      </c>
      <c r="AO40" s="24">
        <f t="shared" si="13"/>
        <v>0</v>
      </c>
      <c r="AP40" s="25">
        <f t="shared" si="14"/>
        <v>0</v>
      </c>
      <c r="AQ40" s="77">
        <f t="shared" si="17"/>
        <v>0</v>
      </c>
      <c r="AR40" s="77">
        <f t="shared" si="18"/>
        <v>0</v>
      </c>
      <c r="AS40" s="77">
        <f t="shared" si="19"/>
        <v>0</v>
      </c>
      <c r="AT40" s="77">
        <f t="shared" si="20"/>
        <v>0</v>
      </c>
      <c r="AU40" s="26" t="s">
        <v>444</v>
      </c>
      <c r="AV40" s="24" t="str">
        <f t="shared" si="15"/>
        <v/>
      </c>
      <c r="AW40" s="27" t="s">
        <v>287</v>
      </c>
      <c r="AX40" s="27"/>
      <c r="AY40" s="27" t="s">
        <v>288</v>
      </c>
      <c r="AZ40" s="29" t="s">
        <v>313</v>
      </c>
    </row>
    <row r="41" spans="1:52" s="12" customFormat="1" ht="60" customHeight="1" x14ac:dyDescent="0.2">
      <c r="A41" s="29">
        <v>40</v>
      </c>
      <c r="B41" s="15">
        <v>1</v>
      </c>
      <c r="C41" s="16" t="s">
        <v>275</v>
      </c>
      <c r="D41" s="15" t="s">
        <v>205</v>
      </c>
      <c r="E41" s="16" t="s">
        <v>113</v>
      </c>
      <c r="F41" s="15" t="s">
        <v>439</v>
      </c>
      <c r="G41" s="16" t="s">
        <v>440</v>
      </c>
      <c r="H41" s="16" t="s">
        <v>278</v>
      </c>
      <c r="I41" s="13" t="s">
        <v>338</v>
      </c>
      <c r="J41" s="17" t="s">
        <v>445</v>
      </c>
      <c r="K41" s="18" t="s">
        <v>446</v>
      </c>
      <c r="L41" s="15" t="s">
        <v>309</v>
      </c>
      <c r="M41" s="19">
        <f t="shared" si="21"/>
        <v>0</v>
      </c>
      <c r="N41" s="19">
        <f t="shared" si="1"/>
        <v>0</v>
      </c>
      <c r="O41" s="20">
        <v>44394</v>
      </c>
      <c r="P41" s="20">
        <v>44866</v>
      </c>
      <c r="Q41" s="20">
        <f t="shared" si="2"/>
        <v>44866</v>
      </c>
      <c r="R41" s="13" t="str">
        <f t="shared" si="3"/>
        <v>A tiempo</v>
      </c>
      <c r="S41" s="20">
        <v>44943</v>
      </c>
      <c r="T41" s="20">
        <f t="shared" si="4"/>
        <v>44943</v>
      </c>
      <c r="U41" s="13" t="str">
        <f t="shared" si="5"/>
        <v>A tiempo</v>
      </c>
      <c r="V41" s="21">
        <f t="shared" si="6"/>
        <v>77</v>
      </c>
      <c r="W41" s="21">
        <v>20</v>
      </c>
      <c r="X41" s="13" t="str">
        <f t="shared" si="7"/>
        <v>No cumple</v>
      </c>
      <c r="Y41" s="20">
        <v>44958</v>
      </c>
      <c r="Z41" s="20">
        <f t="shared" si="8"/>
        <v>44958</v>
      </c>
      <c r="AA41" s="21">
        <f t="shared" si="9"/>
        <v>15</v>
      </c>
      <c r="AB41" s="20">
        <v>44561</v>
      </c>
      <c r="AC41" s="20">
        <f t="shared" si="10"/>
        <v>44561</v>
      </c>
      <c r="AD41" s="21">
        <f t="shared" si="11"/>
        <v>0</v>
      </c>
      <c r="AE41" s="22" t="s">
        <v>310</v>
      </c>
      <c r="AF41" s="205" t="s">
        <v>443</v>
      </c>
      <c r="AG41" s="205"/>
      <c r="AH41" s="281"/>
      <c r="AI41" s="223"/>
      <c r="AJ41" s="23">
        <v>0</v>
      </c>
      <c r="AK41" s="24">
        <f t="shared" si="16"/>
        <v>0</v>
      </c>
      <c r="AL41" s="25">
        <v>0</v>
      </c>
      <c r="AM41" s="24">
        <f t="shared" si="12"/>
        <v>0</v>
      </c>
      <c r="AN41" s="25">
        <v>0</v>
      </c>
      <c r="AO41" s="24">
        <f t="shared" si="13"/>
        <v>0</v>
      </c>
      <c r="AP41" s="25">
        <f t="shared" si="14"/>
        <v>0</v>
      </c>
      <c r="AQ41" s="77">
        <f t="shared" si="17"/>
        <v>0</v>
      </c>
      <c r="AR41" s="77">
        <f t="shared" si="18"/>
        <v>0</v>
      </c>
      <c r="AS41" s="77">
        <f t="shared" si="19"/>
        <v>0</v>
      </c>
      <c r="AT41" s="77">
        <f t="shared" si="20"/>
        <v>0</v>
      </c>
      <c r="AU41" s="26" t="s">
        <v>444</v>
      </c>
      <c r="AV41" s="24" t="str">
        <f t="shared" si="15"/>
        <v/>
      </c>
      <c r="AW41" s="27" t="s">
        <v>287</v>
      </c>
      <c r="AX41" s="27"/>
      <c r="AY41" s="27" t="s">
        <v>288</v>
      </c>
      <c r="AZ41" s="29" t="s">
        <v>313</v>
      </c>
    </row>
    <row r="42" spans="1:52" s="12" customFormat="1" ht="60" customHeight="1" x14ac:dyDescent="0.2">
      <c r="A42" s="14">
        <v>41</v>
      </c>
      <c r="B42" s="15">
        <v>1</v>
      </c>
      <c r="C42" s="16" t="s">
        <v>275</v>
      </c>
      <c r="D42" s="15" t="s">
        <v>205</v>
      </c>
      <c r="E42" s="16" t="s">
        <v>113</v>
      </c>
      <c r="F42" s="15" t="s">
        <v>447</v>
      </c>
      <c r="G42" s="16" t="s">
        <v>448</v>
      </c>
      <c r="H42" s="16" t="s">
        <v>278</v>
      </c>
      <c r="I42" s="13" t="s">
        <v>279</v>
      </c>
      <c r="J42" s="13" t="s">
        <v>449</v>
      </c>
      <c r="K42" s="18" t="s">
        <v>450</v>
      </c>
      <c r="L42" s="15" t="s">
        <v>282</v>
      </c>
      <c r="M42" s="19">
        <f t="shared" si="21"/>
        <v>0</v>
      </c>
      <c r="N42" s="19">
        <f t="shared" si="1"/>
        <v>0</v>
      </c>
      <c r="O42" s="20">
        <v>45121</v>
      </c>
      <c r="P42" s="20">
        <v>45209</v>
      </c>
      <c r="Q42" s="20">
        <f t="shared" si="2"/>
        <v>45209</v>
      </c>
      <c r="R42" s="13" t="str">
        <f t="shared" si="3"/>
        <v>A tiempo</v>
      </c>
      <c r="S42" s="20">
        <v>45286</v>
      </c>
      <c r="T42" s="20">
        <f t="shared" si="4"/>
        <v>45286</v>
      </c>
      <c r="U42" s="13" t="str">
        <f t="shared" si="5"/>
        <v>A tiempo</v>
      </c>
      <c r="V42" s="21">
        <f t="shared" si="6"/>
        <v>77</v>
      </c>
      <c r="W42" s="21">
        <v>125</v>
      </c>
      <c r="X42" s="13" t="str">
        <f t="shared" si="7"/>
        <v>Cumple</v>
      </c>
      <c r="Y42" s="20">
        <v>45306</v>
      </c>
      <c r="Z42" s="20">
        <f t="shared" si="8"/>
        <v>45306</v>
      </c>
      <c r="AA42" s="21">
        <f t="shared" si="9"/>
        <v>20</v>
      </c>
      <c r="AB42" s="20">
        <v>45657</v>
      </c>
      <c r="AC42" s="20">
        <f t="shared" si="10"/>
        <v>45657</v>
      </c>
      <c r="AD42" s="21">
        <f t="shared" si="11"/>
        <v>0</v>
      </c>
      <c r="AE42" s="22" t="s">
        <v>285</v>
      </c>
      <c r="AF42" s="205" t="s">
        <v>319</v>
      </c>
      <c r="AG42" s="205"/>
      <c r="AH42" s="281"/>
      <c r="AI42" s="223"/>
      <c r="AJ42" s="23">
        <v>0</v>
      </c>
      <c r="AK42" s="24">
        <f t="shared" si="16"/>
        <v>0</v>
      </c>
      <c r="AL42" s="25">
        <v>0</v>
      </c>
      <c r="AM42" s="24">
        <f t="shared" si="12"/>
        <v>0</v>
      </c>
      <c r="AN42" s="25">
        <v>0</v>
      </c>
      <c r="AO42" s="24">
        <f t="shared" si="13"/>
        <v>0</v>
      </c>
      <c r="AP42" s="25">
        <f t="shared" si="14"/>
        <v>0</v>
      </c>
      <c r="AQ42" s="77">
        <f t="shared" si="17"/>
        <v>0</v>
      </c>
      <c r="AR42" s="77">
        <f t="shared" si="18"/>
        <v>0</v>
      </c>
      <c r="AS42" s="77">
        <f t="shared" si="19"/>
        <v>0</v>
      </c>
      <c r="AT42" s="77">
        <f t="shared" si="20"/>
        <v>0</v>
      </c>
      <c r="AU42" s="26">
        <v>250000</v>
      </c>
      <c r="AV42" s="24">
        <f t="shared" si="15"/>
        <v>0</v>
      </c>
      <c r="AW42" s="27" t="s">
        <v>287</v>
      </c>
      <c r="AX42" s="27"/>
      <c r="AY42" s="27" t="s">
        <v>320</v>
      </c>
      <c r="AZ42" s="14" t="s">
        <v>289</v>
      </c>
    </row>
    <row r="43" spans="1:52" s="12" customFormat="1" ht="60" customHeight="1" x14ac:dyDescent="0.2">
      <c r="A43" s="46">
        <v>42</v>
      </c>
      <c r="B43" s="15">
        <v>1</v>
      </c>
      <c r="C43" s="16" t="s">
        <v>275</v>
      </c>
      <c r="D43" s="15" t="s">
        <v>205</v>
      </c>
      <c r="E43" s="16" t="s">
        <v>113</v>
      </c>
      <c r="F43" s="15" t="s">
        <v>429</v>
      </c>
      <c r="G43" s="16" t="s">
        <v>430</v>
      </c>
      <c r="H43" s="16" t="s">
        <v>278</v>
      </c>
      <c r="I43" s="13" t="s">
        <v>451</v>
      </c>
      <c r="J43" s="33" t="s">
        <v>452</v>
      </c>
      <c r="K43" s="18" t="s">
        <v>453</v>
      </c>
      <c r="L43" s="15" t="s">
        <v>454</v>
      </c>
      <c r="M43" s="19">
        <f t="shared" si="21"/>
        <v>67692.307692307688</v>
      </c>
      <c r="N43" s="19">
        <f t="shared" si="1"/>
        <v>67692.307692307688</v>
      </c>
      <c r="O43" s="20">
        <v>44482</v>
      </c>
      <c r="P43" s="20">
        <v>44505</v>
      </c>
      <c r="Q43" s="20">
        <v>44505</v>
      </c>
      <c r="R43" s="13" t="str">
        <f t="shared" si="3"/>
        <v>A tiempo</v>
      </c>
      <c r="S43" s="20">
        <v>44543</v>
      </c>
      <c r="T43" s="20">
        <v>44543</v>
      </c>
      <c r="U43" s="13" t="str">
        <f t="shared" si="5"/>
        <v>A tiempo</v>
      </c>
      <c r="V43" s="21">
        <f t="shared" si="6"/>
        <v>38</v>
      </c>
      <c r="W43" s="21">
        <v>20</v>
      </c>
      <c r="X43" s="13" t="str">
        <f t="shared" si="7"/>
        <v>No cumple</v>
      </c>
      <c r="Y43" s="20">
        <v>44558</v>
      </c>
      <c r="Z43" s="20">
        <v>44558</v>
      </c>
      <c r="AA43" s="21">
        <f t="shared" si="9"/>
        <v>15</v>
      </c>
      <c r="AB43" s="20">
        <v>44561</v>
      </c>
      <c r="AC43" s="20">
        <f t="shared" si="10"/>
        <v>44561</v>
      </c>
      <c r="AD43" s="21">
        <f t="shared" si="11"/>
        <v>0</v>
      </c>
      <c r="AE43" s="22" t="s">
        <v>341</v>
      </c>
      <c r="AF43" s="224" t="s">
        <v>455</v>
      </c>
      <c r="AG43" s="205" t="s">
        <v>456</v>
      </c>
      <c r="AH43" s="281">
        <v>805555.5555555555</v>
      </c>
      <c r="AI43" s="223" t="s">
        <v>452</v>
      </c>
      <c r="AJ43" s="23">
        <v>264000000</v>
      </c>
      <c r="AK43" s="24">
        <f t="shared" si="16"/>
        <v>1</v>
      </c>
      <c r="AL43" s="25">
        <v>0</v>
      </c>
      <c r="AM43" s="24">
        <f t="shared" si="12"/>
        <v>0</v>
      </c>
      <c r="AN43" s="25">
        <v>0</v>
      </c>
      <c r="AO43" s="24">
        <f t="shared" si="13"/>
        <v>0</v>
      </c>
      <c r="AP43" s="25">
        <f t="shared" si="14"/>
        <v>264000000</v>
      </c>
      <c r="AQ43" s="77">
        <f t="shared" si="17"/>
        <v>67692.307692307688</v>
      </c>
      <c r="AR43" s="77">
        <f t="shared" si="18"/>
        <v>0</v>
      </c>
      <c r="AS43" s="77">
        <f t="shared" si="19"/>
        <v>0</v>
      </c>
      <c r="AT43" s="77">
        <f t="shared" si="20"/>
        <v>67692.307692307688</v>
      </c>
      <c r="AU43" s="26">
        <f>56500.1771165427 +N("Originalmente USD 805.556")</f>
        <v>56500.177116542698</v>
      </c>
      <c r="AV43" s="24">
        <f t="shared" si="15"/>
        <v>1.1980901856763921</v>
      </c>
      <c r="AW43" s="27" t="s">
        <v>287</v>
      </c>
      <c r="AX43" s="27" t="s">
        <v>287</v>
      </c>
      <c r="AY43" s="27" t="s">
        <v>457</v>
      </c>
      <c r="AZ43" s="46" t="s">
        <v>458</v>
      </c>
    </row>
    <row r="44" spans="1:52" s="12" customFormat="1" ht="60" customHeight="1" x14ac:dyDescent="0.2">
      <c r="A44" s="35">
        <v>43</v>
      </c>
      <c r="B44" s="15">
        <v>1</v>
      </c>
      <c r="C44" s="16" t="s">
        <v>275</v>
      </c>
      <c r="D44" s="15" t="s">
        <v>206</v>
      </c>
      <c r="E44" s="16" t="s">
        <v>125</v>
      </c>
      <c r="F44" s="15" t="s">
        <v>459</v>
      </c>
      <c r="G44" s="16" t="s">
        <v>460</v>
      </c>
      <c r="H44" s="16" t="s">
        <v>278</v>
      </c>
      <c r="I44" s="13" t="s">
        <v>279</v>
      </c>
      <c r="J44" s="13" t="s">
        <v>461</v>
      </c>
      <c r="K44" s="36" t="s">
        <v>462</v>
      </c>
      <c r="L44" s="15" t="s">
        <v>282</v>
      </c>
      <c r="M44" s="19">
        <f t="shared" si="21"/>
        <v>256410.25641025641</v>
      </c>
      <c r="N44" s="19">
        <f t="shared" si="1"/>
        <v>256410.25641025641</v>
      </c>
      <c r="O44" s="20">
        <v>44589</v>
      </c>
      <c r="P44" s="20">
        <v>44769</v>
      </c>
      <c r="Q44" s="20">
        <f t="shared" ref="Q44:Q85" si="22">P44</f>
        <v>44769</v>
      </c>
      <c r="R44" s="13" t="str">
        <f t="shared" si="3"/>
        <v>A tiempo</v>
      </c>
      <c r="S44" s="20">
        <v>44846</v>
      </c>
      <c r="T44" s="20">
        <f t="shared" ref="T44:T85" si="23">S44</f>
        <v>44846</v>
      </c>
      <c r="U44" s="13" t="str">
        <f t="shared" si="5"/>
        <v>A tiempo</v>
      </c>
      <c r="V44" s="21">
        <f t="shared" si="6"/>
        <v>77</v>
      </c>
      <c r="W44" s="21">
        <v>145</v>
      </c>
      <c r="X44" s="13" t="str">
        <f t="shared" si="7"/>
        <v>Cumple</v>
      </c>
      <c r="Y44" s="20">
        <v>44866</v>
      </c>
      <c r="Z44" s="20">
        <f t="shared" ref="Z44:Z85" si="24">Y44</f>
        <v>44866</v>
      </c>
      <c r="AA44" s="21">
        <f t="shared" si="9"/>
        <v>20</v>
      </c>
      <c r="AB44" s="20">
        <v>45291</v>
      </c>
      <c r="AC44" s="20">
        <f t="shared" si="10"/>
        <v>45291</v>
      </c>
      <c r="AD44" s="21">
        <f t="shared" si="11"/>
        <v>0</v>
      </c>
      <c r="AE44" s="22" t="s">
        <v>347</v>
      </c>
      <c r="AF44" s="205"/>
      <c r="AG44" s="205"/>
      <c r="AH44" s="281"/>
      <c r="AI44" s="223"/>
      <c r="AJ44" s="23">
        <v>0</v>
      </c>
      <c r="AK44" s="24">
        <f t="shared" si="16"/>
        <v>0</v>
      </c>
      <c r="AL44" s="25">
        <v>400000000</v>
      </c>
      <c r="AM44" s="24">
        <f t="shared" si="12"/>
        <v>0.4</v>
      </c>
      <c r="AN44" s="25">
        <v>600000000</v>
      </c>
      <c r="AO44" s="24">
        <f t="shared" si="13"/>
        <v>0.6</v>
      </c>
      <c r="AP44" s="25">
        <f t="shared" si="14"/>
        <v>1000000000</v>
      </c>
      <c r="AQ44" s="77">
        <f t="shared" si="17"/>
        <v>0</v>
      </c>
      <c r="AR44" s="77">
        <f t="shared" si="18"/>
        <v>102564.10256410256</v>
      </c>
      <c r="AS44" s="77">
        <f t="shared" si="19"/>
        <v>153846.15384615384</v>
      </c>
      <c r="AT44" s="77">
        <f t="shared" si="20"/>
        <v>256410.25641025641</v>
      </c>
      <c r="AU44" s="26">
        <v>277777.77777777775</v>
      </c>
      <c r="AV44" s="24">
        <f t="shared" si="15"/>
        <v>0.92307692307692313</v>
      </c>
      <c r="AW44" s="27" t="s">
        <v>360</v>
      </c>
      <c r="AX44" s="27" t="s">
        <v>360</v>
      </c>
      <c r="AY44" s="27" t="s">
        <v>320</v>
      </c>
      <c r="AZ44" s="28" t="s">
        <v>55</v>
      </c>
    </row>
    <row r="45" spans="1:52" s="12" customFormat="1" ht="60" customHeight="1" x14ac:dyDescent="0.2">
      <c r="A45" s="35">
        <v>44</v>
      </c>
      <c r="B45" s="15">
        <v>1</v>
      </c>
      <c r="C45" s="16" t="s">
        <v>275</v>
      </c>
      <c r="D45" s="15" t="s">
        <v>207</v>
      </c>
      <c r="E45" s="16" t="s">
        <v>129</v>
      </c>
      <c r="F45" s="15" t="s">
        <v>463</v>
      </c>
      <c r="G45" s="16" t="s">
        <v>464</v>
      </c>
      <c r="H45" s="16" t="s">
        <v>278</v>
      </c>
      <c r="I45" s="13" t="s">
        <v>279</v>
      </c>
      <c r="J45" s="13" t="s">
        <v>465</v>
      </c>
      <c r="K45" s="36" t="s">
        <v>466</v>
      </c>
      <c r="L45" s="15" t="s">
        <v>282</v>
      </c>
      <c r="M45" s="19">
        <f t="shared" si="21"/>
        <v>76923.076923076922</v>
      </c>
      <c r="N45" s="19">
        <f t="shared" si="1"/>
        <v>76923.076923076922</v>
      </c>
      <c r="O45" s="20">
        <v>44603</v>
      </c>
      <c r="P45" s="20">
        <v>44691</v>
      </c>
      <c r="Q45" s="20">
        <f t="shared" si="22"/>
        <v>44691</v>
      </c>
      <c r="R45" s="13" t="str">
        <f t="shared" si="3"/>
        <v>A tiempo</v>
      </c>
      <c r="S45" s="20">
        <v>44768</v>
      </c>
      <c r="T45" s="20">
        <f t="shared" si="23"/>
        <v>44768</v>
      </c>
      <c r="U45" s="13" t="str">
        <f t="shared" si="5"/>
        <v>A tiempo</v>
      </c>
      <c r="V45" s="21">
        <f t="shared" si="6"/>
        <v>77</v>
      </c>
      <c r="W45" s="21">
        <v>145</v>
      </c>
      <c r="X45" s="13" t="str">
        <f t="shared" si="7"/>
        <v>Cumple</v>
      </c>
      <c r="Y45" s="20">
        <v>44788</v>
      </c>
      <c r="Z45" s="20">
        <f t="shared" si="24"/>
        <v>44788</v>
      </c>
      <c r="AA45" s="21">
        <f t="shared" si="9"/>
        <v>20</v>
      </c>
      <c r="AB45" s="20">
        <v>44926</v>
      </c>
      <c r="AC45" s="20">
        <f t="shared" si="10"/>
        <v>44926</v>
      </c>
      <c r="AD45" s="21">
        <f t="shared" si="11"/>
        <v>0</v>
      </c>
      <c r="AE45" s="22" t="s">
        <v>303</v>
      </c>
      <c r="AF45" s="205"/>
      <c r="AG45" s="205" t="s">
        <v>467</v>
      </c>
      <c r="AH45" s="281"/>
      <c r="AI45" s="223"/>
      <c r="AJ45" s="23">
        <v>0</v>
      </c>
      <c r="AK45" s="24">
        <f t="shared" si="16"/>
        <v>0</v>
      </c>
      <c r="AL45" s="25">
        <v>300000000</v>
      </c>
      <c r="AM45" s="24">
        <f t="shared" si="12"/>
        <v>1</v>
      </c>
      <c r="AN45" s="25">
        <v>0</v>
      </c>
      <c r="AO45" s="24">
        <f t="shared" si="13"/>
        <v>0</v>
      </c>
      <c r="AP45" s="25">
        <f t="shared" si="14"/>
        <v>300000000</v>
      </c>
      <c r="AQ45" s="77">
        <f t="shared" si="17"/>
        <v>0</v>
      </c>
      <c r="AR45" s="77">
        <f t="shared" si="18"/>
        <v>76923.076923076922</v>
      </c>
      <c r="AS45" s="77">
        <f t="shared" si="19"/>
        <v>0</v>
      </c>
      <c r="AT45" s="77">
        <f t="shared" si="20"/>
        <v>76923.076923076922</v>
      </c>
      <c r="AU45" s="26">
        <v>400000</v>
      </c>
      <c r="AV45" s="24">
        <f t="shared" si="15"/>
        <v>0.19230769230769232</v>
      </c>
      <c r="AW45" s="27" t="s">
        <v>360</v>
      </c>
      <c r="AX45" s="27" t="s">
        <v>287</v>
      </c>
      <c r="AY45" s="27" t="s">
        <v>320</v>
      </c>
      <c r="AZ45" s="28" t="s">
        <v>55</v>
      </c>
    </row>
    <row r="46" spans="1:52" s="12" customFormat="1" ht="60" customHeight="1" x14ac:dyDescent="0.2">
      <c r="A46" s="41">
        <v>45</v>
      </c>
      <c r="B46" s="15">
        <v>1</v>
      </c>
      <c r="C46" s="16" t="s">
        <v>275</v>
      </c>
      <c r="D46" s="15" t="s">
        <v>207</v>
      </c>
      <c r="E46" s="16" t="s">
        <v>129</v>
      </c>
      <c r="F46" s="15" t="s">
        <v>468</v>
      </c>
      <c r="G46" s="16" t="s">
        <v>469</v>
      </c>
      <c r="H46" s="16" t="s">
        <v>278</v>
      </c>
      <c r="I46" s="13" t="s">
        <v>279</v>
      </c>
      <c r="J46" s="13" t="s">
        <v>470</v>
      </c>
      <c r="K46" s="18" t="s">
        <v>471</v>
      </c>
      <c r="L46" s="15" t="s">
        <v>282</v>
      </c>
      <c r="M46" s="19">
        <f t="shared" si="21"/>
        <v>1025641.0256410256</v>
      </c>
      <c r="N46" s="19">
        <f t="shared" si="1"/>
        <v>1025641.0256410256</v>
      </c>
      <c r="O46" s="20">
        <v>44756</v>
      </c>
      <c r="P46" s="20">
        <v>44889</v>
      </c>
      <c r="Q46" s="20">
        <f t="shared" si="22"/>
        <v>44889</v>
      </c>
      <c r="R46" s="13" t="str">
        <f t="shared" si="3"/>
        <v>A tiempo</v>
      </c>
      <c r="S46" s="20">
        <v>44966</v>
      </c>
      <c r="T46" s="20">
        <f t="shared" si="23"/>
        <v>44966</v>
      </c>
      <c r="U46" s="13" t="str">
        <f t="shared" si="5"/>
        <v>A tiempo</v>
      </c>
      <c r="V46" s="21">
        <f t="shared" si="6"/>
        <v>77</v>
      </c>
      <c r="W46" s="21">
        <v>145</v>
      </c>
      <c r="X46" s="13" t="str">
        <f t="shared" si="7"/>
        <v>Cumple</v>
      </c>
      <c r="Y46" s="20">
        <v>44986</v>
      </c>
      <c r="Z46" s="20">
        <f t="shared" si="24"/>
        <v>44986</v>
      </c>
      <c r="AA46" s="21">
        <f t="shared" si="9"/>
        <v>20</v>
      </c>
      <c r="AB46" s="20">
        <v>45291</v>
      </c>
      <c r="AC46" s="20">
        <f t="shared" si="10"/>
        <v>45291</v>
      </c>
      <c r="AD46" s="21">
        <f t="shared" si="11"/>
        <v>0</v>
      </c>
      <c r="AE46" s="22" t="s">
        <v>310</v>
      </c>
      <c r="AF46" s="205"/>
      <c r="AG46" s="205" t="s">
        <v>472</v>
      </c>
      <c r="AH46" s="281"/>
      <c r="AI46" s="223"/>
      <c r="AJ46" s="23">
        <v>0</v>
      </c>
      <c r="AK46" s="24">
        <f t="shared" si="16"/>
        <v>0</v>
      </c>
      <c r="AL46" s="25">
        <v>0</v>
      </c>
      <c r="AM46" s="24">
        <f t="shared" si="12"/>
        <v>0</v>
      </c>
      <c r="AN46" s="25">
        <v>4000000000</v>
      </c>
      <c r="AO46" s="24">
        <f t="shared" si="13"/>
        <v>1</v>
      </c>
      <c r="AP46" s="25">
        <f t="shared" si="14"/>
        <v>4000000000</v>
      </c>
      <c r="AQ46" s="77">
        <f t="shared" si="17"/>
        <v>0</v>
      </c>
      <c r="AR46" s="77">
        <f t="shared" si="18"/>
        <v>0</v>
      </c>
      <c r="AS46" s="77">
        <f t="shared" si="19"/>
        <v>1025641.0256410256</v>
      </c>
      <c r="AT46" s="77">
        <f t="shared" si="20"/>
        <v>1025641.0256410256</v>
      </c>
      <c r="AU46" s="26">
        <v>2400000</v>
      </c>
      <c r="AV46" s="24">
        <f t="shared" si="15"/>
        <v>0.42735042735042733</v>
      </c>
      <c r="AW46" s="27" t="s">
        <v>287</v>
      </c>
      <c r="AX46" s="27" t="s">
        <v>287</v>
      </c>
      <c r="AY46" s="27" t="s">
        <v>320</v>
      </c>
      <c r="AZ46" s="41" t="s">
        <v>199</v>
      </c>
    </row>
    <row r="47" spans="1:52" s="12" customFormat="1" ht="60" customHeight="1" x14ac:dyDescent="0.2">
      <c r="A47" s="28">
        <v>46</v>
      </c>
      <c r="B47" s="15">
        <v>1</v>
      </c>
      <c r="C47" s="16" t="s">
        <v>275</v>
      </c>
      <c r="D47" s="15" t="s">
        <v>207</v>
      </c>
      <c r="E47" s="16" t="s">
        <v>129</v>
      </c>
      <c r="F47" s="15" t="s">
        <v>463</v>
      </c>
      <c r="G47" s="16" t="s">
        <v>464</v>
      </c>
      <c r="H47" s="16" t="s">
        <v>278</v>
      </c>
      <c r="I47" s="13" t="s">
        <v>300</v>
      </c>
      <c r="J47" s="13" t="s">
        <v>473</v>
      </c>
      <c r="K47" s="18" t="s">
        <v>474</v>
      </c>
      <c r="L47" s="15" t="s">
        <v>282</v>
      </c>
      <c r="M47" s="19">
        <f t="shared" si="21"/>
        <v>96000.553846153853</v>
      </c>
      <c r="N47" s="19">
        <f t="shared" si="1"/>
        <v>96000.553846153853</v>
      </c>
      <c r="O47" s="20">
        <v>44575</v>
      </c>
      <c r="P47" s="20">
        <v>44669</v>
      </c>
      <c r="Q47" s="20">
        <f t="shared" si="22"/>
        <v>44669</v>
      </c>
      <c r="R47" s="13" t="str">
        <f t="shared" si="3"/>
        <v>A tiempo</v>
      </c>
      <c r="S47" s="20">
        <v>44697</v>
      </c>
      <c r="T47" s="20">
        <f t="shared" si="23"/>
        <v>44697</v>
      </c>
      <c r="U47" s="13" t="str">
        <f t="shared" si="5"/>
        <v>A tiempo</v>
      </c>
      <c r="V47" s="21">
        <f t="shared" si="6"/>
        <v>28</v>
      </c>
      <c r="W47" s="21">
        <v>20</v>
      </c>
      <c r="X47" s="13" t="str">
        <f t="shared" si="7"/>
        <v>No cumple</v>
      </c>
      <c r="Y47" s="20">
        <v>44712</v>
      </c>
      <c r="Z47" s="20">
        <f t="shared" si="24"/>
        <v>44712</v>
      </c>
      <c r="AA47" s="21">
        <f t="shared" si="9"/>
        <v>15</v>
      </c>
      <c r="AB47" s="20">
        <v>45291</v>
      </c>
      <c r="AC47" s="20">
        <f t="shared" si="10"/>
        <v>45291</v>
      </c>
      <c r="AD47" s="21">
        <f t="shared" si="11"/>
        <v>0</v>
      </c>
      <c r="AE47" s="22" t="s">
        <v>303</v>
      </c>
      <c r="AF47" s="205"/>
      <c r="AG47" s="205"/>
      <c r="AH47" s="281"/>
      <c r="AI47" s="223"/>
      <c r="AJ47" s="23">
        <v>0</v>
      </c>
      <c r="AK47" s="24">
        <f t="shared" si="16"/>
        <v>0</v>
      </c>
      <c r="AL47" s="25">
        <v>182635200</v>
      </c>
      <c r="AM47" s="24">
        <f t="shared" si="12"/>
        <v>0.48780487804878048</v>
      </c>
      <c r="AN47" s="25">
        <v>191766960</v>
      </c>
      <c r="AO47" s="24">
        <f t="shared" si="13"/>
        <v>0.51219512195121952</v>
      </c>
      <c r="AP47" s="25">
        <f t="shared" si="14"/>
        <v>374402160</v>
      </c>
      <c r="AQ47" s="77">
        <f t="shared" si="17"/>
        <v>0</v>
      </c>
      <c r="AR47" s="77">
        <f t="shared" si="18"/>
        <v>46829.538461538461</v>
      </c>
      <c r="AS47" s="77">
        <f t="shared" si="19"/>
        <v>49171.015384615384</v>
      </c>
      <c r="AT47" s="77">
        <f t="shared" si="20"/>
        <v>96000.553846153853</v>
      </c>
      <c r="AU47" s="26">
        <v>117000</v>
      </c>
      <c r="AV47" s="24">
        <f t="shared" si="15"/>
        <v>0.82051755424063122</v>
      </c>
      <c r="AW47" s="27" t="s">
        <v>287</v>
      </c>
      <c r="AX47" s="27" t="s">
        <v>287</v>
      </c>
      <c r="AY47" s="27" t="s">
        <v>304</v>
      </c>
      <c r="AZ47" s="28" t="s">
        <v>55</v>
      </c>
    </row>
    <row r="48" spans="1:52" s="12" customFormat="1" ht="60" customHeight="1" x14ac:dyDescent="0.2">
      <c r="A48" s="41">
        <v>47</v>
      </c>
      <c r="B48" s="15">
        <v>2</v>
      </c>
      <c r="C48" s="16" t="s">
        <v>297</v>
      </c>
      <c r="D48" s="15" t="s">
        <v>210</v>
      </c>
      <c r="E48" s="16" t="s">
        <v>137</v>
      </c>
      <c r="F48" s="15" t="s">
        <v>475</v>
      </c>
      <c r="G48" s="16" t="s">
        <v>476</v>
      </c>
      <c r="H48" s="16" t="s">
        <v>278</v>
      </c>
      <c r="I48" s="13" t="s">
        <v>300</v>
      </c>
      <c r="J48" s="13" t="s">
        <v>477</v>
      </c>
      <c r="K48" s="31" t="s">
        <v>478</v>
      </c>
      <c r="L48" s="15" t="s">
        <v>282</v>
      </c>
      <c r="M48" s="19">
        <f t="shared" si="21"/>
        <v>96000.553846153853</v>
      </c>
      <c r="N48" s="19">
        <f t="shared" si="1"/>
        <v>96000.553846153853</v>
      </c>
      <c r="O48" s="20">
        <v>44575</v>
      </c>
      <c r="P48" s="20">
        <v>44669</v>
      </c>
      <c r="Q48" s="20">
        <f t="shared" si="22"/>
        <v>44669</v>
      </c>
      <c r="R48" s="13" t="str">
        <f t="shared" si="3"/>
        <v>A tiempo</v>
      </c>
      <c r="S48" s="20">
        <v>44697</v>
      </c>
      <c r="T48" s="20">
        <f t="shared" si="23"/>
        <v>44697</v>
      </c>
      <c r="U48" s="13" t="str">
        <f t="shared" si="5"/>
        <v>A tiempo</v>
      </c>
      <c r="V48" s="21">
        <f t="shared" si="6"/>
        <v>28</v>
      </c>
      <c r="W48" s="21">
        <v>20</v>
      </c>
      <c r="X48" s="13" t="str">
        <f t="shared" si="7"/>
        <v>No cumple</v>
      </c>
      <c r="Y48" s="20">
        <v>44712</v>
      </c>
      <c r="Z48" s="20">
        <f t="shared" si="24"/>
        <v>44712</v>
      </c>
      <c r="AA48" s="21">
        <f t="shared" si="9"/>
        <v>15</v>
      </c>
      <c r="AB48" s="20">
        <v>45291</v>
      </c>
      <c r="AC48" s="20">
        <f t="shared" si="10"/>
        <v>45291</v>
      </c>
      <c r="AD48" s="21">
        <f t="shared" si="11"/>
        <v>0</v>
      </c>
      <c r="AE48" s="22" t="s">
        <v>303</v>
      </c>
      <c r="AF48" s="205" t="s">
        <v>479</v>
      </c>
      <c r="AG48" s="205"/>
      <c r="AH48" s="281"/>
      <c r="AI48" s="223"/>
      <c r="AJ48" s="23">
        <v>0</v>
      </c>
      <c r="AK48" s="24">
        <f t="shared" si="16"/>
        <v>0</v>
      </c>
      <c r="AL48" s="25">
        <v>182635200</v>
      </c>
      <c r="AM48" s="24">
        <f t="shared" si="12"/>
        <v>0.48780487804878048</v>
      </c>
      <c r="AN48" s="25">
        <v>191766960</v>
      </c>
      <c r="AO48" s="24">
        <f t="shared" si="13"/>
        <v>0.51219512195121952</v>
      </c>
      <c r="AP48" s="25">
        <f t="shared" si="14"/>
        <v>374402160</v>
      </c>
      <c r="AQ48" s="77">
        <f t="shared" si="17"/>
        <v>0</v>
      </c>
      <c r="AR48" s="77">
        <f t="shared" si="18"/>
        <v>46829.538461538461</v>
      </c>
      <c r="AS48" s="77">
        <f t="shared" si="19"/>
        <v>49171.015384615384</v>
      </c>
      <c r="AT48" s="77">
        <f t="shared" si="20"/>
        <v>96000.553846153853</v>
      </c>
      <c r="AU48" s="26">
        <v>117000</v>
      </c>
      <c r="AV48" s="24">
        <f t="shared" si="15"/>
        <v>0.82051755424063122</v>
      </c>
      <c r="AW48" s="27" t="s">
        <v>287</v>
      </c>
      <c r="AX48" s="27" t="s">
        <v>287</v>
      </c>
      <c r="AY48" s="27" t="s">
        <v>304</v>
      </c>
      <c r="AZ48" s="41" t="s">
        <v>199</v>
      </c>
    </row>
    <row r="49" spans="1:52" s="12" customFormat="1" ht="60" customHeight="1" x14ac:dyDescent="0.2">
      <c r="A49" s="28">
        <v>48</v>
      </c>
      <c r="B49" s="15">
        <v>1</v>
      </c>
      <c r="C49" s="16" t="s">
        <v>275</v>
      </c>
      <c r="D49" s="15" t="s">
        <v>207</v>
      </c>
      <c r="E49" s="16" t="s">
        <v>129</v>
      </c>
      <c r="F49" s="15" t="s">
        <v>463</v>
      </c>
      <c r="G49" s="16" t="s">
        <v>464</v>
      </c>
      <c r="H49" s="16" t="s">
        <v>278</v>
      </c>
      <c r="I49" s="13" t="s">
        <v>300</v>
      </c>
      <c r="J49" s="13" t="s">
        <v>480</v>
      </c>
      <c r="K49" s="18" t="s">
        <v>481</v>
      </c>
      <c r="L49" s="15" t="s">
        <v>282</v>
      </c>
      <c r="M49" s="19">
        <f t="shared" si="21"/>
        <v>96000.553846153853</v>
      </c>
      <c r="N49" s="19">
        <f t="shared" si="1"/>
        <v>96000.553846153853</v>
      </c>
      <c r="O49" s="20">
        <v>44575</v>
      </c>
      <c r="P49" s="20">
        <v>44669</v>
      </c>
      <c r="Q49" s="20">
        <f t="shared" si="22"/>
        <v>44669</v>
      </c>
      <c r="R49" s="13" t="str">
        <f t="shared" si="3"/>
        <v>A tiempo</v>
      </c>
      <c r="S49" s="20">
        <v>44697</v>
      </c>
      <c r="T49" s="20">
        <f t="shared" si="23"/>
        <v>44697</v>
      </c>
      <c r="U49" s="13" t="str">
        <f t="shared" si="5"/>
        <v>A tiempo</v>
      </c>
      <c r="V49" s="21">
        <f t="shared" si="6"/>
        <v>28</v>
      </c>
      <c r="W49" s="21">
        <v>20</v>
      </c>
      <c r="X49" s="13" t="str">
        <f t="shared" si="7"/>
        <v>No cumple</v>
      </c>
      <c r="Y49" s="20">
        <v>44712</v>
      </c>
      <c r="Z49" s="20">
        <f t="shared" si="24"/>
        <v>44712</v>
      </c>
      <c r="AA49" s="21">
        <f t="shared" si="9"/>
        <v>15</v>
      </c>
      <c r="AB49" s="20">
        <v>45291</v>
      </c>
      <c r="AC49" s="20">
        <f t="shared" si="10"/>
        <v>45291</v>
      </c>
      <c r="AD49" s="21">
        <f t="shared" si="11"/>
        <v>0</v>
      </c>
      <c r="AE49" s="22" t="s">
        <v>303</v>
      </c>
      <c r="AF49" s="205"/>
      <c r="AG49" s="205"/>
      <c r="AH49" s="281"/>
      <c r="AI49" s="223"/>
      <c r="AJ49" s="23">
        <v>0</v>
      </c>
      <c r="AK49" s="24">
        <f t="shared" si="16"/>
        <v>0</v>
      </c>
      <c r="AL49" s="25">
        <v>182635200</v>
      </c>
      <c r="AM49" s="24">
        <f t="shared" si="12"/>
        <v>0.48780487804878048</v>
      </c>
      <c r="AN49" s="25">
        <v>191766960</v>
      </c>
      <c r="AO49" s="24">
        <f t="shared" si="13"/>
        <v>0.51219512195121952</v>
      </c>
      <c r="AP49" s="25">
        <f t="shared" si="14"/>
        <v>374402160</v>
      </c>
      <c r="AQ49" s="77">
        <f t="shared" si="17"/>
        <v>0</v>
      </c>
      <c r="AR49" s="77">
        <f t="shared" si="18"/>
        <v>46829.538461538461</v>
      </c>
      <c r="AS49" s="77">
        <f t="shared" si="19"/>
        <v>49171.015384615384</v>
      </c>
      <c r="AT49" s="77">
        <f t="shared" si="20"/>
        <v>96000.553846153853</v>
      </c>
      <c r="AU49" s="26">
        <v>117000</v>
      </c>
      <c r="AV49" s="24">
        <f t="shared" si="15"/>
        <v>0.82051755424063122</v>
      </c>
      <c r="AW49" s="27" t="s">
        <v>287</v>
      </c>
      <c r="AX49" s="27" t="s">
        <v>287</v>
      </c>
      <c r="AY49" s="27" t="s">
        <v>304</v>
      </c>
      <c r="AZ49" s="28" t="s">
        <v>55</v>
      </c>
    </row>
    <row r="50" spans="1:52" s="12" customFormat="1" ht="60" customHeight="1" x14ac:dyDescent="0.2">
      <c r="A50" s="28">
        <v>49</v>
      </c>
      <c r="B50" s="15">
        <v>2</v>
      </c>
      <c r="C50" s="16" t="s">
        <v>297</v>
      </c>
      <c r="D50" s="15" t="s">
        <v>209</v>
      </c>
      <c r="E50" s="16" t="s">
        <v>133</v>
      </c>
      <c r="F50" s="15" t="s">
        <v>298</v>
      </c>
      <c r="G50" s="16" t="s">
        <v>299</v>
      </c>
      <c r="H50" s="16" t="s">
        <v>278</v>
      </c>
      <c r="I50" s="13" t="s">
        <v>292</v>
      </c>
      <c r="J50" s="13" t="s">
        <v>482</v>
      </c>
      <c r="K50" s="18" t="s">
        <v>411</v>
      </c>
      <c r="L50" s="15" t="s">
        <v>282</v>
      </c>
      <c r="M50" s="19">
        <f t="shared" si="21"/>
        <v>692307.69230769225</v>
      </c>
      <c r="N50" s="19">
        <f t="shared" si="1"/>
        <v>692307.69230769225</v>
      </c>
      <c r="O50" s="20">
        <v>44773</v>
      </c>
      <c r="P50" s="20">
        <v>44840</v>
      </c>
      <c r="Q50" s="20">
        <f t="shared" si="22"/>
        <v>44840</v>
      </c>
      <c r="R50" s="13" t="str">
        <f t="shared" si="3"/>
        <v>A tiempo</v>
      </c>
      <c r="S50" s="20">
        <v>44902</v>
      </c>
      <c r="T50" s="20">
        <f t="shared" si="23"/>
        <v>44902</v>
      </c>
      <c r="U50" s="13" t="str">
        <f t="shared" si="5"/>
        <v>A tiempo</v>
      </c>
      <c r="V50" s="21">
        <f t="shared" si="6"/>
        <v>62</v>
      </c>
      <c r="W50" s="21">
        <v>125</v>
      </c>
      <c r="X50" s="13" t="str">
        <f t="shared" si="7"/>
        <v>Cumple</v>
      </c>
      <c r="Y50" s="20">
        <v>44927</v>
      </c>
      <c r="Z50" s="20">
        <f t="shared" si="24"/>
        <v>44927</v>
      </c>
      <c r="AA50" s="21">
        <f t="shared" si="9"/>
        <v>25</v>
      </c>
      <c r="AB50" s="20">
        <v>45291</v>
      </c>
      <c r="AC50" s="20">
        <f t="shared" si="10"/>
        <v>45291</v>
      </c>
      <c r="AD50" s="21">
        <f t="shared" si="11"/>
        <v>0</v>
      </c>
      <c r="AE50" s="22" t="s">
        <v>310</v>
      </c>
      <c r="AF50" s="205"/>
      <c r="AG50" s="205"/>
      <c r="AH50" s="281"/>
      <c r="AI50" s="223"/>
      <c r="AJ50" s="23">
        <v>0</v>
      </c>
      <c r="AK50" s="24">
        <f t="shared" si="16"/>
        <v>0</v>
      </c>
      <c r="AL50" s="25">
        <v>0</v>
      </c>
      <c r="AM50" s="24">
        <f t="shared" si="12"/>
        <v>0</v>
      </c>
      <c r="AN50" s="25">
        <v>2700000000</v>
      </c>
      <c r="AO50" s="24">
        <f t="shared" si="13"/>
        <v>1</v>
      </c>
      <c r="AP50" s="25">
        <f t="shared" si="14"/>
        <v>2700000000</v>
      </c>
      <c r="AQ50" s="77">
        <f t="shared" si="17"/>
        <v>0</v>
      </c>
      <c r="AR50" s="77">
        <f t="shared" si="18"/>
        <v>0</v>
      </c>
      <c r="AS50" s="77">
        <f t="shared" si="19"/>
        <v>692307.69230769225</v>
      </c>
      <c r="AT50" s="77">
        <f t="shared" si="20"/>
        <v>692307.69230769225</v>
      </c>
      <c r="AU50" s="26">
        <v>750000</v>
      </c>
      <c r="AV50" s="24">
        <f t="shared" si="15"/>
        <v>0.92307692307692302</v>
      </c>
      <c r="AW50" s="27" t="s">
        <v>287</v>
      </c>
      <c r="AX50" s="27" t="s">
        <v>287</v>
      </c>
      <c r="AY50" s="27" t="s">
        <v>304</v>
      </c>
      <c r="AZ50" s="28" t="s">
        <v>55</v>
      </c>
    </row>
    <row r="51" spans="1:52" s="12" customFormat="1" ht="60" customHeight="1" x14ac:dyDescent="0.2">
      <c r="A51" s="14">
        <v>50</v>
      </c>
      <c r="B51" s="15">
        <v>2</v>
      </c>
      <c r="C51" s="16" t="s">
        <v>297</v>
      </c>
      <c r="D51" s="15" t="s">
        <v>209</v>
      </c>
      <c r="E51" s="16" t="s">
        <v>133</v>
      </c>
      <c r="F51" s="15" t="s">
        <v>298</v>
      </c>
      <c r="G51" s="16" t="s">
        <v>299</v>
      </c>
      <c r="H51" s="16" t="s">
        <v>278</v>
      </c>
      <c r="I51" s="13" t="s">
        <v>279</v>
      </c>
      <c r="J51" s="13" t="s">
        <v>483</v>
      </c>
      <c r="K51" s="18" t="s">
        <v>484</v>
      </c>
      <c r="L51" s="15" t="s">
        <v>282</v>
      </c>
      <c r="M51" s="19">
        <f t="shared" si="21"/>
        <v>0</v>
      </c>
      <c r="N51" s="19">
        <f t="shared" si="1"/>
        <v>0</v>
      </c>
      <c r="O51" s="20">
        <v>45121</v>
      </c>
      <c r="P51" s="20">
        <v>45209</v>
      </c>
      <c r="Q51" s="20">
        <f t="shared" si="22"/>
        <v>45209</v>
      </c>
      <c r="R51" s="13" t="str">
        <f t="shared" si="3"/>
        <v>A tiempo</v>
      </c>
      <c r="S51" s="20">
        <v>45286</v>
      </c>
      <c r="T51" s="20">
        <f t="shared" si="23"/>
        <v>45286</v>
      </c>
      <c r="U51" s="13" t="str">
        <f t="shared" si="5"/>
        <v>A tiempo</v>
      </c>
      <c r="V51" s="21">
        <f t="shared" si="6"/>
        <v>77</v>
      </c>
      <c r="W51" s="21">
        <v>125</v>
      </c>
      <c r="X51" s="13" t="str">
        <f t="shared" si="7"/>
        <v>Cumple</v>
      </c>
      <c r="Y51" s="20">
        <v>45306</v>
      </c>
      <c r="Z51" s="20">
        <f t="shared" si="24"/>
        <v>45306</v>
      </c>
      <c r="AA51" s="21">
        <f t="shared" si="9"/>
        <v>20</v>
      </c>
      <c r="AB51" s="20">
        <v>45657</v>
      </c>
      <c r="AC51" s="20">
        <f t="shared" si="10"/>
        <v>45657</v>
      </c>
      <c r="AD51" s="21">
        <f t="shared" si="11"/>
        <v>0</v>
      </c>
      <c r="AE51" s="22" t="s">
        <v>285</v>
      </c>
      <c r="AF51" s="205" t="s">
        <v>319</v>
      </c>
      <c r="AG51" s="225" t="s">
        <v>485</v>
      </c>
      <c r="AH51" s="281"/>
      <c r="AI51" s="223"/>
      <c r="AJ51" s="23">
        <v>0</v>
      </c>
      <c r="AK51" s="24">
        <f t="shared" si="16"/>
        <v>0</v>
      </c>
      <c r="AL51" s="45">
        <v>0</v>
      </c>
      <c r="AM51" s="24">
        <f t="shared" si="12"/>
        <v>0</v>
      </c>
      <c r="AN51" s="25">
        <v>0</v>
      </c>
      <c r="AO51" s="24">
        <f t="shared" si="13"/>
        <v>0</v>
      </c>
      <c r="AP51" s="45">
        <f t="shared" si="14"/>
        <v>0</v>
      </c>
      <c r="AQ51" s="77">
        <f t="shared" si="17"/>
        <v>0</v>
      </c>
      <c r="AR51" s="77">
        <f t="shared" si="18"/>
        <v>0</v>
      </c>
      <c r="AS51" s="77">
        <f t="shared" si="19"/>
        <v>0</v>
      </c>
      <c r="AT51" s="77">
        <f t="shared" si="20"/>
        <v>0</v>
      </c>
      <c r="AU51" s="26">
        <v>2500000</v>
      </c>
      <c r="AV51" s="24">
        <f t="shared" si="15"/>
        <v>0</v>
      </c>
      <c r="AW51" s="27" t="s">
        <v>287</v>
      </c>
      <c r="AX51" s="27"/>
      <c r="AY51" s="27" t="s">
        <v>486</v>
      </c>
      <c r="AZ51" s="14" t="s">
        <v>289</v>
      </c>
    </row>
    <row r="52" spans="1:52" s="12" customFormat="1" ht="60" customHeight="1" x14ac:dyDescent="0.2">
      <c r="A52" s="29">
        <v>51</v>
      </c>
      <c r="B52" s="15">
        <v>2</v>
      </c>
      <c r="C52" s="16" t="s">
        <v>297</v>
      </c>
      <c r="D52" s="15" t="s">
        <v>210</v>
      </c>
      <c r="E52" s="16" t="s">
        <v>137</v>
      </c>
      <c r="F52" s="15" t="s">
        <v>475</v>
      </c>
      <c r="G52" s="16" t="s">
        <v>476</v>
      </c>
      <c r="H52" s="16" t="s">
        <v>487</v>
      </c>
      <c r="I52" s="13" t="s">
        <v>488</v>
      </c>
      <c r="J52" s="13" t="s">
        <v>489</v>
      </c>
      <c r="K52" s="18" t="s">
        <v>490</v>
      </c>
      <c r="L52" s="15" t="s">
        <v>309</v>
      </c>
      <c r="M52" s="19">
        <f t="shared" si="21"/>
        <v>0</v>
      </c>
      <c r="N52" s="19">
        <f t="shared" si="1"/>
        <v>0</v>
      </c>
      <c r="O52" s="20">
        <v>44443</v>
      </c>
      <c r="P52" s="20">
        <v>44576</v>
      </c>
      <c r="Q52" s="20">
        <f t="shared" si="22"/>
        <v>44576</v>
      </c>
      <c r="R52" s="13" t="str">
        <f t="shared" si="3"/>
        <v>A tiempo</v>
      </c>
      <c r="S52" s="20">
        <v>44602</v>
      </c>
      <c r="T52" s="20">
        <f t="shared" si="23"/>
        <v>44602</v>
      </c>
      <c r="U52" s="13" t="str">
        <f t="shared" si="5"/>
        <v>A tiempo</v>
      </c>
      <c r="V52" s="21">
        <f t="shared" si="6"/>
        <v>26</v>
      </c>
      <c r="W52" s="21">
        <v>175</v>
      </c>
      <c r="X52" s="13" t="str">
        <f t="shared" si="7"/>
        <v>Cumple</v>
      </c>
      <c r="Y52" s="20">
        <v>44617</v>
      </c>
      <c r="Z52" s="20">
        <f t="shared" si="24"/>
        <v>44617</v>
      </c>
      <c r="AA52" s="21">
        <f t="shared" si="9"/>
        <v>15</v>
      </c>
      <c r="AB52" s="20">
        <v>44926</v>
      </c>
      <c r="AC52" s="20">
        <f t="shared" si="10"/>
        <v>44926</v>
      </c>
      <c r="AD52" s="21">
        <f t="shared" si="11"/>
        <v>0</v>
      </c>
      <c r="AE52" s="22" t="s">
        <v>491</v>
      </c>
      <c r="AF52" s="205" t="s">
        <v>492</v>
      </c>
      <c r="AG52" s="205"/>
      <c r="AH52" s="281">
        <v>638888.88888888888</v>
      </c>
      <c r="AI52" s="223"/>
      <c r="AJ52" s="23">
        <v>0</v>
      </c>
      <c r="AK52" s="24">
        <f t="shared" si="16"/>
        <v>0</v>
      </c>
      <c r="AL52" s="25">
        <v>0</v>
      </c>
      <c r="AM52" s="24">
        <f t="shared" si="12"/>
        <v>0</v>
      </c>
      <c r="AN52" s="25">
        <v>0</v>
      </c>
      <c r="AO52" s="24">
        <f t="shared" si="13"/>
        <v>0</v>
      </c>
      <c r="AP52" s="25">
        <f t="shared" si="14"/>
        <v>0</v>
      </c>
      <c r="AQ52" s="77">
        <f t="shared" si="17"/>
        <v>0</v>
      </c>
      <c r="AR52" s="77">
        <f t="shared" si="18"/>
        <v>0</v>
      </c>
      <c r="AS52" s="77">
        <f t="shared" si="19"/>
        <v>0</v>
      </c>
      <c r="AT52" s="77">
        <f t="shared" si="20"/>
        <v>0</v>
      </c>
      <c r="AU52" s="26">
        <v>638888.88888888888</v>
      </c>
      <c r="AV52" s="24">
        <f t="shared" si="15"/>
        <v>0</v>
      </c>
      <c r="AW52" s="27" t="s">
        <v>287</v>
      </c>
      <c r="AX52" s="27"/>
      <c r="AY52" s="27" t="s">
        <v>288</v>
      </c>
      <c r="AZ52" s="29" t="s">
        <v>313</v>
      </c>
    </row>
    <row r="53" spans="1:52" s="12" customFormat="1" ht="60" customHeight="1" x14ac:dyDescent="0.2">
      <c r="A53" s="29">
        <v>52</v>
      </c>
      <c r="B53" s="15">
        <v>2</v>
      </c>
      <c r="C53" s="16" t="s">
        <v>297</v>
      </c>
      <c r="D53" s="15" t="s">
        <v>210</v>
      </c>
      <c r="E53" s="16" t="s">
        <v>137</v>
      </c>
      <c r="F53" s="15" t="s">
        <v>475</v>
      </c>
      <c r="G53" s="16" t="s">
        <v>476</v>
      </c>
      <c r="H53" s="16" t="s">
        <v>487</v>
      </c>
      <c r="I53" s="13" t="s">
        <v>493</v>
      </c>
      <c r="J53" s="13" t="s">
        <v>494</v>
      </c>
      <c r="K53" s="18" t="s">
        <v>490</v>
      </c>
      <c r="L53" s="15" t="s">
        <v>309</v>
      </c>
      <c r="M53" s="19">
        <f t="shared" si="21"/>
        <v>0</v>
      </c>
      <c r="N53" s="19">
        <f t="shared" si="1"/>
        <v>0</v>
      </c>
      <c r="O53" s="20">
        <v>44753</v>
      </c>
      <c r="P53" s="20">
        <v>44820</v>
      </c>
      <c r="Q53" s="20">
        <f t="shared" si="22"/>
        <v>44820</v>
      </c>
      <c r="R53" s="13" t="str">
        <f t="shared" si="3"/>
        <v>A tiempo</v>
      </c>
      <c r="S53" s="20">
        <v>44902</v>
      </c>
      <c r="T53" s="20">
        <f t="shared" si="23"/>
        <v>44902</v>
      </c>
      <c r="U53" s="13" t="str">
        <f t="shared" si="5"/>
        <v>A tiempo</v>
      </c>
      <c r="V53" s="21">
        <f t="shared" si="6"/>
        <v>82</v>
      </c>
      <c r="W53" s="21">
        <v>175</v>
      </c>
      <c r="X53" s="13" t="str">
        <f t="shared" si="7"/>
        <v>Cumple</v>
      </c>
      <c r="Y53" s="20">
        <v>44927</v>
      </c>
      <c r="Z53" s="20">
        <f t="shared" si="24"/>
        <v>44927</v>
      </c>
      <c r="AA53" s="21">
        <f t="shared" si="9"/>
        <v>25</v>
      </c>
      <c r="AB53" s="20">
        <v>45291</v>
      </c>
      <c r="AC53" s="20">
        <f t="shared" si="10"/>
        <v>45291</v>
      </c>
      <c r="AD53" s="21">
        <f t="shared" si="11"/>
        <v>0</v>
      </c>
      <c r="AE53" s="22" t="s">
        <v>310</v>
      </c>
      <c r="AF53" s="205" t="s">
        <v>492</v>
      </c>
      <c r="AG53" s="205"/>
      <c r="AH53" s="281"/>
      <c r="AI53" s="223"/>
      <c r="AJ53" s="23">
        <v>0</v>
      </c>
      <c r="AK53" s="24">
        <f t="shared" si="16"/>
        <v>0</v>
      </c>
      <c r="AL53" s="25">
        <v>0</v>
      </c>
      <c r="AM53" s="24">
        <f t="shared" si="12"/>
        <v>0</v>
      </c>
      <c r="AN53" s="25">
        <v>0</v>
      </c>
      <c r="AO53" s="24">
        <f t="shared" si="13"/>
        <v>0</v>
      </c>
      <c r="AP53" s="25">
        <f t="shared" si="14"/>
        <v>0</v>
      </c>
      <c r="AQ53" s="77">
        <f t="shared" si="17"/>
        <v>0</v>
      </c>
      <c r="AR53" s="77">
        <f t="shared" si="18"/>
        <v>0</v>
      </c>
      <c r="AS53" s="77">
        <f t="shared" si="19"/>
        <v>0</v>
      </c>
      <c r="AT53" s="77">
        <f t="shared" si="20"/>
        <v>0</v>
      </c>
      <c r="AU53" s="26">
        <v>1111111.111111111</v>
      </c>
      <c r="AV53" s="24">
        <f t="shared" si="15"/>
        <v>0</v>
      </c>
      <c r="AW53" s="27" t="s">
        <v>287</v>
      </c>
      <c r="AX53" s="27"/>
      <c r="AY53" s="27" t="s">
        <v>486</v>
      </c>
      <c r="AZ53" s="29" t="s">
        <v>313</v>
      </c>
    </row>
    <row r="54" spans="1:52" s="12" customFormat="1" ht="60" customHeight="1" x14ac:dyDescent="0.2">
      <c r="A54" s="14">
        <v>53</v>
      </c>
      <c r="B54" s="15">
        <v>2</v>
      </c>
      <c r="C54" s="16" t="s">
        <v>297</v>
      </c>
      <c r="D54" s="15" t="s">
        <v>210</v>
      </c>
      <c r="E54" s="16" t="s">
        <v>137</v>
      </c>
      <c r="F54" s="15" t="s">
        <v>475</v>
      </c>
      <c r="G54" s="16" t="s">
        <v>476</v>
      </c>
      <c r="H54" s="16" t="s">
        <v>278</v>
      </c>
      <c r="I54" s="13" t="s">
        <v>451</v>
      </c>
      <c r="J54" s="13" t="s">
        <v>495</v>
      </c>
      <c r="K54" s="18" t="s">
        <v>496</v>
      </c>
      <c r="L54" s="15" t="s">
        <v>282</v>
      </c>
      <c r="M54" s="19">
        <f t="shared" si="21"/>
        <v>0</v>
      </c>
      <c r="N54" s="19">
        <f t="shared" si="1"/>
        <v>0</v>
      </c>
      <c r="O54" s="20">
        <v>45230</v>
      </c>
      <c r="P54" s="20">
        <v>45264</v>
      </c>
      <c r="Q54" s="20">
        <f t="shared" si="22"/>
        <v>45264</v>
      </c>
      <c r="R54" s="13" t="str">
        <f t="shared" si="3"/>
        <v>A tiempo</v>
      </c>
      <c r="S54" s="20">
        <v>45296</v>
      </c>
      <c r="T54" s="20">
        <f t="shared" si="23"/>
        <v>45296</v>
      </c>
      <c r="U54" s="13" t="str">
        <f t="shared" si="5"/>
        <v>A tiempo</v>
      </c>
      <c r="V54" s="21">
        <f t="shared" si="6"/>
        <v>32</v>
      </c>
      <c r="W54" s="21">
        <v>125</v>
      </c>
      <c r="X54" s="13" t="str">
        <f t="shared" si="7"/>
        <v>Cumple</v>
      </c>
      <c r="Y54" s="20">
        <v>45306</v>
      </c>
      <c r="Z54" s="20">
        <f t="shared" si="24"/>
        <v>45306</v>
      </c>
      <c r="AA54" s="21">
        <f t="shared" si="9"/>
        <v>10</v>
      </c>
      <c r="AB54" s="20">
        <v>45657</v>
      </c>
      <c r="AC54" s="20">
        <f t="shared" si="10"/>
        <v>45657</v>
      </c>
      <c r="AD54" s="21">
        <f t="shared" si="11"/>
        <v>0</v>
      </c>
      <c r="AE54" s="22" t="s">
        <v>285</v>
      </c>
      <c r="AF54" s="205" t="s">
        <v>497</v>
      </c>
      <c r="AG54" s="205" t="s">
        <v>498</v>
      </c>
      <c r="AH54" s="281">
        <v>194444.44444444444</v>
      </c>
      <c r="AI54" s="223" t="s">
        <v>495</v>
      </c>
      <c r="AJ54" s="23">
        <v>0</v>
      </c>
      <c r="AK54" s="24">
        <f t="shared" si="16"/>
        <v>0</v>
      </c>
      <c r="AL54" s="25">
        <v>0</v>
      </c>
      <c r="AM54" s="24">
        <f t="shared" si="12"/>
        <v>0</v>
      </c>
      <c r="AN54" s="25">
        <v>0</v>
      </c>
      <c r="AO54" s="24">
        <f t="shared" si="13"/>
        <v>0</v>
      </c>
      <c r="AP54" s="25">
        <f t="shared" si="14"/>
        <v>0</v>
      </c>
      <c r="AQ54" s="77">
        <f t="shared" si="17"/>
        <v>0</v>
      </c>
      <c r="AR54" s="77">
        <f t="shared" si="18"/>
        <v>0</v>
      </c>
      <c r="AS54" s="77">
        <f t="shared" si="19"/>
        <v>0</v>
      </c>
      <c r="AT54" s="77">
        <f t="shared" si="20"/>
        <v>0</v>
      </c>
      <c r="AU54" s="26">
        <v>194444.44444444444</v>
      </c>
      <c r="AV54" s="24">
        <f t="shared" si="15"/>
        <v>0</v>
      </c>
      <c r="AW54" s="27" t="s">
        <v>287</v>
      </c>
      <c r="AX54" s="27"/>
      <c r="AY54" s="27" t="s">
        <v>288</v>
      </c>
      <c r="AZ54" s="14" t="s">
        <v>289</v>
      </c>
    </row>
    <row r="55" spans="1:52" s="12" customFormat="1" ht="60" customHeight="1" x14ac:dyDescent="0.2">
      <c r="A55" s="14">
        <v>54</v>
      </c>
      <c r="B55" s="15">
        <v>2</v>
      </c>
      <c r="C55" s="16" t="s">
        <v>297</v>
      </c>
      <c r="D55" s="15" t="s">
        <v>210</v>
      </c>
      <c r="E55" s="16" t="s">
        <v>137</v>
      </c>
      <c r="F55" s="15" t="s">
        <v>475</v>
      </c>
      <c r="G55" s="16" t="s">
        <v>476</v>
      </c>
      <c r="H55" s="16" t="s">
        <v>278</v>
      </c>
      <c r="I55" s="13" t="s">
        <v>451</v>
      </c>
      <c r="J55" s="13" t="s">
        <v>499</v>
      </c>
      <c r="K55" s="18" t="s">
        <v>500</v>
      </c>
      <c r="L55" s="15" t="s">
        <v>282</v>
      </c>
      <c r="M55" s="19">
        <f t="shared" si="21"/>
        <v>0</v>
      </c>
      <c r="N55" s="19">
        <f t="shared" si="1"/>
        <v>0</v>
      </c>
      <c r="O55" s="20">
        <v>45230</v>
      </c>
      <c r="P55" s="20">
        <v>45264</v>
      </c>
      <c r="Q55" s="20">
        <f t="shared" si="22"/>
        <v>45264</v>
      </c>
      <c r="R55" s="13" t="str">
        <f t="shared" si="3"/>
        <v>A tiempo</v>
      </c>
      <c r="S55" s="20">
        <v>45296</v>
      </c>
      <c r="T55" s="20">
        <f t="shared" si="23"/>
        <v>45296</v>
      </c>
      <c r="U55" s="13" t="str">
        <f t="shared" si="5"/>
        <v>A tiempo</v>
      </c>
      <c r="V55" s="21">
        <f t="shared" si="6"/>
        <v>32</v>
      </c>
      <c r="W55" s="21">
        <v>125</v>
      </c>
      <c r="X55" s="13" t="str">
        <f t="shared" si="7"/>
        <v>Cumple</v>
      </c>
      <c r="Y55" s="20">
        <v>45306</v>
      </c>
      <c r="Z55" s="20">
        <f t="shared" si="24"/>
        <v>45306</v>
      </c>
      <c r="AA55" s="21">
        <f t="shared" si="9"/>
        <v>10</v>
      </c>
      <c r="AB55" s="20">
        <v>45657</v>
      </c>
      <c r="AC55" s="20">
        <f t="shared" si="10"/>
        <v>45657</v>
      </c>
      <c r="AD55" s="21">
        <f t="shared" si="11"/>
        <v>0</v>
      </c>
      <c r="AE55" s="22" t="s">
        <v>285</v>
      </c>
      <c r="AF55" s="205" t="s">
        <v>497</v>
      </c>
      <c r="AG55" s="205" t="s">
        <v>498</v>
      </c>
      <c r="AH55" s="281">
        <v>805555.5555555555</v>
      </c>
      <c r="AI55" s="223" t="s">
        <v>499</v>
      </c>
      <c r="AJ55" s="23">
        <v>0</v>
      </c>
      <c r="AK55" s="24">
        <f t="shared" si="16"/>
        <v>0</v>
      </c>
      <c r="AL55" s="25">
        <v>0</v>
      </c>
      <c r="AM55" s="24">
        <f t="shared" si="12"/>
        <v>0</v>
      </c>
      <c r="AN55" s="25">
        <v>0</v>
      </c>
      <c r="AO55" s="24">
        <f t="shared" si="13"/>
        <v>0</v>
      </c>
      <c r="AP55" s="25">
        <f t="shared" si="14"/>
        <v>0</v>
      </c>
      <c r="AQ55" s="77">
        <f t="shared" si="17"/>
        <v>0</v>
      </c>
      <c r="AR55" s="77">
        <f t="shared" si="18"/>
        <v>0</v>
      </c>
      <c r="AS55" s="77">
        <f t="shared" si="19"/>
        <v>0</v>
      </c>
      <c r="AT55" s="77">
        <f t="shared" si="20"/>
        <v>0</v>
      </c>
      <c r="AU55" s="26">
        <v>805555.5555555555</v>
      </c>
      <c r="AV55" s="24">
        <f t="shared" si="15"/>
        <v>0</v>
      </c>
      <c r="AW55" s="27" t="s">
        <v>287</v>
      </c>
      <c r="AX55" s="27"/>
      <c r="AY55" s="27" t="s">
        <v>288</v>
      </c>
      <c r="AZ55" s="14" t="s">
        <v>289</v>
      </c>
    </row>
    <row r="56" spans="1:52" s="12" customFormat="1" ht="60" customHeight="1" x14ac:dyDescent="0.2">
      <c r="A56" s="14">
        <v>55</v>
      </c>
      <c r="B56" s="15">
        <v>2</v>
      </c>
      <c r="C56" s="16" t="s">
        <v>297</v>
      </c>
      <c r="D56" s="15" t="s">
        <v>210</v>
      </c>
      <c r="E56" s="16" t="s">
        <v>137</v>
      </c>
      <c r="F56" s="15" t="s">
        <v>475</v>
      </c>
      <c r="G56" s="16" t="s">
        <v>476</v>
      </c>
      <c r="H56" s="16" t="s">
        <v>278</v>
      </c>
      <c r="I56" s="13" t="s">
        <v>451</v>
      </c>
      <c r="J56" s="13" t="s">
        <v>501</v>
      </c>
      <c r="K56" s="18" t="s">
        <v>502</v>
      </c>
      <c r="L56" s="15" t="s">
        <v>282</v>
      </c>
      <c r="M56" s="19">
        <f t="shared" si="21"/>
        <v>0</v>
      </c>
      <c r="N56" s="19">
        <f t="shared" si="1"/>
        <v>0</v>
      </c>
      <c r="O56" s="20">
        <v>45230</v>
      </c>
      <c r="P56" s="20">
        <v>45264</v>
      </c>
      <c r="Q56" s="20">
        <f t="shared" si="22"/>
        <v>45264</v>
      </c>
      <c r="R56" s="13" t="str">
        <f t="shared" si="3"/>
        <v>A tiempo</v>
      </c>
      <c r="S56" s="20">
        <v>45296</v>
      </c>
      <c r="T56" s="20">
        <f t="shared" si="23"/>
        <v>45296</v>
      </c>
      <c r="U56" s="13" t="str">
        <f t="shared" si="5"/>
        <v>A tiempo</v>
      </c>
      <c r="V56" s="21">
        <f t="shared" si="6"/>
        <v>32</v>
      </c>
      <c r="W56" s="21">
        <v>125</v>
      </c>
      <c r="X56" s="13" t="str">
        <f t="shared" si="7"/>
        <v>Cumple</v>
      </c>
      <c r="Y56" s="20">
        <v>45306</v>
      </c>
      <c r="Z56" s="20">
        <f t="shared" si="24"/>
        <v>45306</v>
      </c>
      <c r="AA56" s="21">
        <f t="shared" si="9"/>
        <v>10</v>
      </c>
      <c r="AB56" s="20">
        <v>45657</v>
      </c>
      <c r="AC56" s="20">
        <f t="shared" si="10"/>
        <v>45657</v>
      </c>
      <c r="AD56" s="21">
        <f t="shared" si="11"/>
        <v>0</v>
      </c>
      <c r="AE56" s="22" t="s">
        <v>285</v>
      </c>
      <c r="AF56" s="205" t="s">
        <v>497</v>
      </c>
      <c r="AG56" s="205" t="s">
        <v>498</v>
      </c>
      <c r="AH56" s="281">
        <v>83333.333333333328</v>
      </c>
      <c r="AI56" s="223" t="s">
        <v>501</v>
      </c>
      <c r="AJ56" s="23">
        <v>0</v>
      </c>
      <c r="AK56" s="24">
        <f t="shared" si="16"/>
        <v>0</v>
      </c>
      <c r="AL56" s="25">
        <v>0</v>
      </c>
      <c r="AM56" s="24">
        <f t="shared" si="12"/>
        <v>0</v>
      </c>
      <c r="AN56" s="25">
        <v>0</v>
      </c>
      <c r="AO56" s="24">
        <f t="shared" si="13"/>
        <v>0</v>
      </c>
      <c r="AP56" s="25">
        <f t="shared" si="14"/>
        <v>0</v>
      </c>
      <c r="AQ56" s="77">
        <f t="shared" si="17"/>
        <v>0</v>
      </c>
      <c r="AR56" s="77">
        <f t="shared" si="18"/>
        <v>0</v>
      </c>
      <c r="AS56" s="77">
        <f t="shared" si="19"/>
        <v>0</v>
      </c>
      <c r="AT56" s="77">
        <f t="shared" si="20"/>
        <v>0</v>
      </c>
      <c r="AU56" s="26">
        <v>83333.333333333328</v>
      </c>
      <c r="AV56" s="24">
        <f t="shared" si="15"/>
        <v>0</v>
      </c>
      <c r="AW56" s="27" t="s">
        <v>287</v>
      </c>
      <c r="AX56" s="27"/>
      <c r="AY56" s="27" t="s">
        <v>288</v>
      </c>
      <c r="AZ56" s="14" t="s">
        <v>289</v>
      </c>
    </row>
    <row r="57" spans="1:52" s="12" customFormat="1" ht="60" customHeight="1" x14ac:dyDescent="0.2">
      <c r="A57" s="14">
        <v>56</v>
      </c>
      <c r="B57" s="15">
        <v>2</v>
      </c>
      <c r="C57" s="16" t="s">
        <v>297</v>
      </c>
      <c r="D57" s="15" t="s">
        <v>210</v>
      </c>
      <c r="E57" s="16" t="s">
        <v>137</v>
      </c>
      <c r="F57" s="15" t="s">
        <v>475</v>
      </c>
      <c r="G57" s="16" t="s">
        <v>476</v>
      </c>
      <c r="H57" s="16" t="s">
        <v>278</v>
      </c>
      <c r="I57" s="13" t="s">
        <v>451</v>
      </c>
      <c r="J57" s="13" t="s">
        <v>503</v>
      </c>
      <c r="K57" s="18" t="s">
        <v>504</v>
      </c>
      <c r="L57" s="15" t="s">
        <v>282</v>
      </c>
      <c r="M57" s="19">
        <f t="shared" si="21"/>
        <v>0</v>
      </c>
      <c r="N57" s="19">
        <f t="shared" si="1"/>
        <v>0</v>
      </c>
      <c r="O57" s="20">
        <v>45230</v>
      </c>
      <c r="P57" s="20">
        <v>45264</v>
      </c>
      <c r="Q57" s="20">
        <f t="shared" si="22"/>
        <v>45264</v>
      </c>
      <c r="R57" s="13" t="str">
        <f t="shared" si="3"/>
        <v>A tiempo</v>
      </c>
      <c r="S57" s="20">
        <v>45296</v>
      </c>
      <c r="T57" s="20">
        <f t="shared" si="23"/>
        <v>45296</v>
      </c>
      <c r="U57" s="13" t="str">
        <f t="shared" si="5"/>
        <v>A tiempo</v>
      </c>
      <c r="V57" s="21">
        <f t="shared" si="6"/>
        <v>32</v>
      </c>
      <c r="W57" s="21">
        <v>125</v>
      </c>
      <c r="X57" s="13" t="str">
        <f t="shared" si="7"/>
        <v>Cumple</v>
      </c>
      <c r="Y57" s="20">
        <v>45306</v>
      </c>
      <c r="Z57" s="20">
        <f t="shared" si="24"/>
        <v>45306</v>
      </c>
      <c r="AA57" s="21">
        <f t="shared" si="9"/>
        <v>10</v>
      </c>
      <c r="AB57" s="20">
        <v>45657</v>
      </c>
      <c r="AC57" s="20">
        <f t="shared" si="10"/>
        <v>45657</v>
      </c>
      <c r="AD57" s="21">
        <f t="shared" si="11"/>
        <v>0</v>
      </c>
      <c r="AE57" s="22" t="s">
        <v>285</v>
      </c>
      <c r="AF57" s="205" t="s">
        <v>497</v>
      </c>
      <c r="AG57" s="205" t="s">
        <v>498</v>
      </c>
      <c r="AH57" s="281">
        <v>147222.22222222222</v>
      </c>
      <c r="AI57" s="223" t="s">
        <v>503</v>
      </c>
      <c r="AJ57" s="23">
        <v>0</v>
      </c>
      <c r="AK57" s="24">
        <f t="shared" si="16"/>
        <v>0</v>
      </c>
      <c r="AL57" s="25">
        <v>0</v>
      </c>
      <c r="AM57" s="24">
        <f t="shared" si="12"/>
        <v>0</v>
      </c>
      <c r="AN57" s="25">
        <v>0</v>
      </c>
      <c r="AO57" s="24">
        <f t="shared" si="13"/>
        <v>0</v>
      </c>
      <c r="AP57" s="25">
        <f t="shared" si="14"/>
        <v>0</v>
      </c>
      <c r="AQ57" s="77">
        <f t="shared" si="17"/>
        <v>0</v>
      </c>
      <c r="AR57" s="77">
        <f t="shared" si="18"/>
        <v>0</v>
      </c>
      <c r="AS57" s="77">
        <f t="shared" si="19"/>
        <v>0</v>
      </c>
      <c r="AT57" s="77">
        <f t="shared" si="20"/>
        <v>0</v>
      </c>
      <c r="AU57" s="26">
        <v>147222.22222222222</v>
      </c>
      <c r="AV57" s="24">
        <f t="shared" si="15"/>
        <v>0</v>
      </c>
      <c r="AW57" s="27" t="s">
        <v>287</v>
      </c>
      <c r="AX57" s="27"/>
      <c r="AY57" s="27" t="s">
        <v>288</v>
      </c>
      <c r="AZ57" s="14" t="s">
        <v>289</v>
      </c>
    </row>
    <row r="58" spans="1:52" s="12" customFormat="1" ht="60" customHeight="1" x14ac:dyDescent="0.2">
      <c r="A58" s="14">
        <v>57</v>
      </c>
      <c r="B58" s="15">
        <v>2</v>
      </c>
      <c r="C58" s="16" t="s">
        <v>297</v>
      </c>
      <c r="D58" s="15" t="s">
        <v>210</v>
      </c>
      <c r="E58" s="16" t="s">
        <v>137</v>
      </c>
      <c r="F58" s="15" t="s">
        <v>475</v>
      </c>
      <c r="G58" s="16" t="s">
        <v>476</v>
      </c>
      <c r="H58" s="16" t="s">
        <v>278</v>
      </c>
      <c r="I58" s="13" t="s">
        <v>451</v>
      </c>
      <c r="J58" s="13" t="s">
        <v>505</v>
      </c>
      <c r="K58" s="18" t="s">
        <v>506</v>
      </c>
      <c r="L58" s="15" t="s">
        <v>282</v>
      </c>
      <c r="M58" s="19">
        <f t="shared" si="21"/>
        <v>0</v>
      </c>
      <c r="N58" s="19">
        <f t="shared" si="1"/>
        <v>0</v>
      </c>
      <c r="O58" s="20">
        <v>45230</v>
      </c>
      <c r="P58" s="20">
        <v>45264</v>
      </c>
      <c r="Q58" s="20">
        <f t="shared" si="22"/>
        <v>45264</v>
      </c>
      <c r="R58" s="13" t="str">
        <f t="shared" si="3"/>
        <v>A tiempo</v>
      </c>
      <c r="S58" s="20">
        <v>45296</v>
      </c>
      <c r="T58" s="20">
        <f t="shared" si="23"/>
        <v>45296</v>
      </c>
      <c r="U58" s="13" t="str">
        <f t="shared" si="5"/>
        <v>A tiempo</v>
      </c>
      <c r="V58" s="21">
        <f t="shared" si="6"/>
        <v>32</v>
      </c>
      <c r="W58" s="21">
        <v>125</v>
      </c>
      <c r="X58" s="13" t="str">
        <f t="shared" si="7"/>
        <v>Cumple</v>
      </c>
      <c r="Y58" s="20">
        <v>45306</v>
      </c>
      <c r="Z58" s="20">
        <f t="shared" si="24"/>
        <v>45306</v>
      </c>
      <c r="AA58" s="21">
        <f t="shared" si="9"/>
        <v>10</v>
      </c>
      <c r="AB58" s="20">
        <v>45657</v>
      </c>
      <c r="AC58" s="20">
        <f t="shared" si="10"/>
        <v>45657</v>
      </c>
      <c r="AD58" s="21">
        <f t="shared" si="11"/>
        <v>0</v>
      </c>
      <c r="AE58" s="22" t="s">
        <v>285</v>
      </c>
      <c r="AF58" s="205" t="s">
        <v>507</v>
      </c>
      <c r="AG58" s="205"/>
      <c r="AH58" s="281">
        <v>375000</v>
      </c>
      <c r="AI58" s="223" t="s">
        <v>505</v>
      </c>
      <c r="AJ58" s="23">
        <v>0</v>
      </c>
      <c r="AK58" s="24">
        <f t="shared" si="16"/>
        <v>0</v>
      </c>
      <c r="AL58" s="25">
        <v>0</v>
      </c>
      <c r="AM58" s="24">
        <f t="shared" si="12"/>
        <v>0</v>
      </c>
      <c r="AN58" s="25">
        <v>0</v>
      </c>
      <c r="AO58" s="24">
        <f t="shared" si="13"/>
        <v>0</v>
      </c>
      <c r="AP58" s="25">
        <f t="shared" si="14"/>
        <v>0</v>
      </c>
      <c r="AQ58" s="77">
        <f t="shared" si="17"/>
        <v>0</v>
      </c>
      <c r="AR58" s="77">
        <f t="shared" si="18"/>
        <v>0</v>
      </c>
      <c r="AS58" s="77">
        <f t="shared" si="19"/>
        <v>0</v>
      </c>
      <c r="AT58" s="77">
        <f t="shared" si="20"/>
        <v>0</v>
      </c>
      <c r="AU58" s="26">
        <v>375000</v>
      </c>
      <c r="AV58" s="24">
        <f t="shared" si="15"/>
        <v>0</v>
      </c>
      <c r="AW58" s="27" t="s">
        <v>287</v>
      </c>
      <c r="AX58" s="27"/>
      <c r="AY58" s="27" t="s">
        <v>288</v>
      </c>
      <c r="AZ58" s="14" t="s">
        <v>289</v>
      </c>
    </row>
    <row r="59" spans="1:52" s="12" customFormat="1" ht="60" customHeight="1" x14ac:dyDescent="0.2">
      <c r="A59" s="14">
        <v>58</v>
      </c>
      <c r="B59" s="15">
        <v>2</v>
      </c>
      <c r="C59" s="16" t="s">
        <v>297</v>
      </c>
      <c r="D59" s="15" t="s">
        <v>210</v>
      </c>
      <c r="E59" s="16" t="s">
        <v>137</v>
      </c>
      <c r="F59" s="15" t="s">
        <v>475</v>
      </c>
      <c r="G59" s="16" t="s">
        <v>476</v>
      </c>
      <c r="H59" s="16" t="s">
        <v>278</v>
      </c>
      <c r="I59" s="13" t="s">
        <v>451</v>
      </c>
      <c r="J59" s="13" t="s">
        <v>508</v>
      </c>
      <c r="K59" s="18" t="s">
        <v>509</v>
      </c>
      <c r="L59" s="15" t="s">
        <v>282</v>
      </c>
      <c r="M59" s="19">
        <f t="shared" si="21"/>
        <v>0</v>
      </c>
      <c r="N59" s="19">
        <f t="shared" si="1"/>
        <v>0</v>
      </c>
      <c r="O59" s="20">
        <v>45230</v>
      </c>
      <c r="P59" s="20">
        <v>45264</v>
      </c>
      <c r="Q59" s="20">
        <f t="shared" si="22"/>
        <v>45264</v>
      </c>
      <c r="R59" s="13" t="str">
        <f t="shared" si="3"/>
        <v>A tiempo</v>
      </c>
      <c r="S59" s="20">
        <v>45296</v>
      </c>
      <c r="T59" s="20">
        <f t="shared" si="23"/>
        <v>45296</v>
      </c>
      <c r="U59" s="13" t="str">
        <f t="shared" si="5"/>
        <v>A tiempo</v>
      </c>
      <c r="V59" s="21">
        <f t="shared" si="6"/>
        <v>32</v>
      </c>
      <c r="W59" s="21">
        <v>125</v>
      </c>
      <c r="X59" s="13" t="str">
        <f t="shared" si="7"/>
        <v>Cumple</v>
      </c>
      <c r="Y59" s="20">
        <v>45306</v>
      </c>
      <c r="Z59" s="20">
        <f t="shared" si="24"/>
        <v>45306</v>
      </c>
      <c r="AA59" s="21">
        <f t="shared" si="9"/>
        <v>10</v>
      </c>
      <c r="AB59" s="20">
        <v>45657</v>
      </c>
      <c r="AC59" s="20">
        <f t="shared" si="10"/>
        <v>45657</v>
      </c>
      <c r="AD59" s="21">
        <f t="shared" si="11"/>
        <v>0</v>
      </c>
      <c r="AE59" s="22" t="s">
        <v>285</v>
      </c>
      <c r="AF59" s="205" t="s">
        <v>507</v>
      </c>
      <c r="AG59" s="205"/>
      <c r="AH59" s="281">
        <v>236111.11111111112</v>
      </c>
      <c r="AI59" s="223" t="s">
        <v>508</v>
      </c>
      <c r="AJ59" s="23">
        <v>0</v>
      </c>
      <c r="AK59" s="24">
        <f t="shared" si="16"/>
        <v>0</v>
      </c>
      <c r="AL59" s="25">
        <v>0</v>
      </c>
      <c r="AM59" s="24">
        <f t="shared" si="12"/>
        <v>0</v>
      </c>
      <c r="AN59" s="25">
        <v>0</v>
      </c>
      <c r="AO59" s="24">
        <f t="shared" si="13"/>
        <v>0</v>
      </c>
      <c r="AP59" s="25">
        <f t="shared" si="14"/>
        <v>0</v>
      </c>
      <c r="AQ59" s="77">
        <f t="shared" si="17"/>
        <v>0</v>
      </c>
      <c r="AR59" s="77">
        <f t="shared" si="18"/>
        <v>0</v>
      </c>
      <c r="AS59" s="77">
        <f t="shared" si="19"/>
        <v>0</v>
      </c>
      <c r="AT59" s="77">
        <f t="shared" si="20"/>
        <v>0</v>
      </c>
      <c r="AU59" s="26">
        <v>236111.11111111112</v>
      </c>
      <c r="AV59" s="24">
        <f t="shared" si="15"/>
        <v>0</v>
      </c>
      <c r="AW59" s="27" t="s">
        <v>287</v>
      </c>
      <c r="AX59" s="27"/>
      <c r="AY59" s="27" t="s">
        <v>288</v>
      </c>
      <c r="AZ59" s="14" t="s">
        <v>289</v>
      </c>
    </row>
    <row r="60" spans="1:52" s="12" customFormat="1" ht="60" customHeight="1" x14ac:dyDescent="0.2">
      <c r="A60" s="14">
        <v>59</v>
      </c>
      <c r="B60" s="15">
        <v>2</v>
      </c>
      <c r="C60" s="16" t="s">
        <v>297</v>
      </c>
      <c r="D60" s="15" t="s">
        <v>210</v>
      </c>
      <c r="E60" s="16" t="s">
        <v>137</v>
      </c>
      <c r="F60" s="15" t="s">
        <v>475</v>
      </c>
      <c r="G60" s="16" t="s">
        <v>476</v>
      </c>
      <c r="H60" s="16" t="s">
        <v>278</v>
      </c>
      <c r="I60" s="13" t="s">
        <v>451</v>
      </c>
      <c r="J60" s="13" t="s">
        <v>510</v>
      </c>
      <c r="K60" s="18" t="s">
        <v>511</v>
      </c>
      <c r="L60" s="15" t="s">
        <v>282</v>
      </c>
      <c r="M60" s="19">
        <f t="shared" si="21"/>
        <v>0</v>
      </c>
      <c r="N60" s="19">
        <f t="shared" si="1"/>
        <v>0</v>
      </c>
      <c r="O60" s="20">
        <v>45230</v>
      </c>
      <c r="P60" s="20">
        <v>45264</v>
      </c>
      <c r="Q60" s="20">
        <f t="shared" si="22"/>
        <v>45264</v>
      </c>
      <c r="R60" s="13" t="str">
        <f t="shared" si="3"/>
        <v>A tiempo</v>
      </c>
      <c r="S60" s="20">
        <v>45296</v>
      </c>
      <c r="T60" s="20">
        <f t="shared" si="23"/>
        <v>45296</v>
      </c>
      <c r="U60" s="13" t="str">
        <f t="shared" si="5"/>
        <v>A tiempo</v>
      </c>
      <c r="V60" s="21">
        <f t="shared" si="6"/>
        <v>32</v>
      </c>
      <c r="W60" s="21">
        <v>125</v>
      </c>
      <c r="X60" s="13" t="str">
        <f t="shared" si="7"/>
        <v>Cumple</v>
      </c>
      <c r="Y60" s="20">
        <v>45306</v>
      </c>
      <c r="Z60" s="20">
        <f t="shared" si="24"/>
        <v>45306</v>
      </c>
      <c r="AA60" s="21">
        <f t="shared" si="9"/>
        <v>10</v>
      </c>
      <c r="AB60" s="20">
        <v>45657</v>
      </c>
      <c r="AC60" s="20">
        <f t="shared" si="10"/>
        <v>45657</v>
      </c>
      <c r="AD60" s="21">
        <f t="shared" si="11"/>
        <v>0</v>
      </c>
      <c r="AE60" s="22" t="s">
        <v>285</v>
      </c>
      <c r="AF60" s="205" t="s">
        <v>497</v>
      </c>
      <c r="AG60" s="205" t="s">
        <v>512</v>
      </c>
      <c r="AH60" s="281">
        <v>444444.44444444444</v>
      </c>
      <c r="AI60" s="223" t="s">
        <v>510</v>
      </c>
      <c r="AJ60" s="23">
        <v>0</v>
      </c>
      <c r="AK60" s="24">
        <f t="shared" si="16"/>
        <v>0</v>
      </c>
      <c r="AL60" s="25">
        <v>0</v>
      </c>
      <c r="AM60" s="24">
        <f t="shared" si="12"/>
        <v>0</v>
      </c>
      <c r="AN60" s="25">
        <v>0</v>
      </c>
      <c r="AO60" s="24">
        <f t="shared" si="13"/>
        <v>0</v>
      </c>
      <c r="AP60" s="25">
        <f t="shared" si="14"/>
        <v>0</v>
      </c>
      <c r="AQ60" s="77">
        <f t="shared" si="17"/>
        <v>0</v>
      </c>
      <c r="AR60" s="77">
        <f t="shared" si="18"/>
        <v>0</v>
      </c>
      <c r="AS60" s="77">
        <f t="shared" si="19"/>
        <v>0</v>
      </c>
      <c r="AT60" s="77">
        <f t="shared" si="20"/>
        <v>0</v>
      </c>
      <c r="AU60" s="26">
        <v>444444.44444444444</v>
      </c>
      <c r="AV60" s="24">
        <f t="shared" si="15"/>
        <v>0</v>
      </c>
      <c r="AW60" s="27" t="s">
        <v>287</v>
      </c>
      <c r="AX60" s="27"/>
      <c r="AY60" s="27" t="s">
        <v>486</v>
      </c>
      <c r="AZ60" s="14" t="s">
        <v>289</v>
      </c>
    </row>
    <row r="61" spans="1:52" s="12" customFormat="1" ht="60" customHeight="1" x14ac:dyDescent="0.2">
      <c r="A61" s="29">
        <v>60</v>
      </c>
      <c r="B61" s="15">
        <v>2</v>
      </c>
      <c r="C61" s="16" t="s">
        <v>297</v>
      </c>
      <c r="D61" s="15" t="s">
        <v>210</v>
      </c>
      <c r="E61" s="16" t="s">
        <v>137</v>
      </c>
      <c r="F61" s="15" t="s">
        <v>475</v>
      </c>
      <c r="G61" s="16" t="s">
        <v>476</v>
      </c>
      <c r="H61" s="16" t="s">
        <v>513</v>
      </c>
      <c r="I61" s="13" t="s">
        <v>451</v>
      </c>
      <c r="J61" s="13" t="s">
        <v>514</v>
      </c>
      <c r="K61" s="18" t="s">
        <v>515</v>
      </c>
      <c r="L61" s="15" t="s">
        <v>309</v>
      </c>
      <c r="M61" s="19">
        <f t="shared" si="21"/>
        <v>0</v>
      </c>
      <c r="N61" s="19">
        <f t="shared" si="1"/>
        <v>0</v>
      </c>
      <c r="O61" s="20">
        <v>44541</v>
      </c>
      <c r="P61" s="20">
        <v>44576</v>
      </c>
      <c r="Q61" s="20">
        <f t="shared" si="22"/>
        <v>44576</v>
      </c>
      <c r="R61" s="13" t="str">
        <f t="shared" si="3"/>
        <v>A tiempo</v>
      </c>
      <c r="S61" s="20">
        <v>44602</v>
      </c>
      <c r="T61" s="20">
        <f t="shared" si="23"/>
        <v>44602</v>
      </c>
      <c r="U61" s="13" t="str">
        <f t="shared" si="5"/>
        <v>A tiempo</v>
      </c>
      <c r="V61" s="21">
        <f t="shared" si="6"/>
        <v>26</v>
      </c>
      <c r="W61" s="21">
        <v>20</v>
      </c>
      <c r="X61" s="13" t="str">
        <f t="shared" si="7"/>
        <v>No cumple</v>
      </c>
      <c r="Y61" s="20">
        <v>44617</v>
      </c>
      <c r="Z61" s="20">
        <f t="shared" si="24"/>
        <v>44617</v>
      </c>
      <c r="AA61" s="21">
        <f t="shared" si="9"/>
        <v>15</v>
      </c>
      <c r="AB61" s="20">
        <v>44926</v>
      </c>
      <c r="AC61" s="20">
        <f t="shared" si="10"/>
        <v>44926</v>
      </c>
      <c r="AD61" s="21">
        <f t="shared" si="11"/>
        <v>0</v>
      </c>
      <c r="AE61" s="22" t="s">
        <v>491</v>
      </c>
      <c r="AF61" s="224" t="s">
        <v>516</v>
      </c>
      <c r="AG61" s="205"/>
      <c r="AH61" s="281">
        <v>333333.33333333331</v>
      </c>
      <c r="AI61" s="223" t="s">
        <v>514</v>
      </c>
      <c r="AJ61" s="23">
        <v>0</v>
      </c>
      <c r="AK61" s="24">
        <f t="shared" si="16"/>
        <v>0</v>
      </c>
      <c r="AL61" s="25">
        <v>0</v>
      </c>
      <c r="AM61" s="24">
        <f t="shared" si="12"/>
        <v>0</v>
      </c>
      <c r="AN61" s="25">
        <v>0</v>
      </c>
      <c r="AO61" s="24">
        <f t="shared" si="13"/>
        <v>0</v>
      </c>
      <c r="AP61" s="25">
        <f t="shared" si="14"/>
        <v>0</v>
      </c>
      <c r="AQ61" s="77">
        <f t="shared" si="17"/>
        <v>0</v>
      </c>
      <c r="AR61" s="77">
        <f t="shared" si="18"/>
        <v>0</v>
      </c>
      <c r="AS61" s="77">
        <f t="shared" si="19"/>
        <v>0</v>
      </c>
      <c r="AT61" s="77">
        <f t="shared" si="20"/>
        <v>0</v>
      </c>
      <c r="AU61" s="26">
        <v>333333.33333333331</v>
      </c>
      <c r="AV61" s="24">
        <f t="shared" si="15"/>
        <v>0</v>
      </c>
      <c r="AW61" s="27" t="s">
        <v>287</v>
      </c>
      <c r="AX61" s="27"/>
      <c r="AY61" s="27" t="s">
        <v>288</v>
      </c>
      <c r="AZ61" s="29" t="s">
        <v>313</v>
      </c>
    </row>
    <row r="62" spans="1:52" s="12" customFormat="1" ht="60" customHeight="1" x14ac:dyDescent="0.2">
      <c r="A62" s="35">
        <v>61</v>
      </c>
      <c r="B62" s="15">
        <v>2</v>
      </c>
      <c r="C62" s="16" t="s">
        <v>297</v>
      </c>
      <c r="D62" s="15" t="s">
        <v>210</v>
      </c>
      <c r="E62" s="16" t="s">
        <v>137</v>
      </c>
      <c r="F62" s="15" t="s">
        <v>475</v>
      </c>
      <c r="G62" s="16" t="s">
        <v>476</v>
      </c>
      <c r="H62" s="16" t="s">
        <v>513</v>
      </c>
      <c r="I62" s="13" t="s">
        <v>451</v>
      </c>
      <c r="J62" s="13" t="s">
        <v>517</v>
      </c>
      <c r="K62" s="36" t="s">
        <v>515</v>
      </c>
      <c r="L62" s="15" t="s">
        <v>282</v>
      </c>
      <c r="M62" s="19">
        <f t="shared" si="21"/>
        <v>897435.89743589738</v>
      </c>
      <c r="N62" s="19">
        <f t="shared" si="1"/>
        <v>897435.89743589738</v>
      </c>
      <c r="O62" s="20">
        <v>44600</v>
      </c>
      <c r="P62" s="20">
        <v>44652</v>
      </c>
      <c r="Q62" s="20">
        <f t="shared" si="22"/>
        <v>44652</v>
      </c>
      <c r="R62" s="13" t="str">
        <f t="shared" si="3"/>
        <v>A tiempo</v>
      </c>
      <c r="S62" s="20">
        <v>44673</v>
      </c>
      <c r="T62" s="20">
        <f t="shared" si="23"/>
        <v>44673</v>
      </c>
      <c r="U62" s="13" t="str">
        <f t="shared" si="5"/>
        <v>A tiempo</v>
      </c>
      <c r="V62" s="21">
        <f t="shared" si="6"/>
        <v>21</v>
      </c>
      <c r="W62" s="21">
        <v>175</v>
      </c>
      <c r="X62" s="13" t="str">
        <f t="shared" si="7"/>
        <v>Cumple</v>
      </c>
      <c r="Y62" s="20">
        <v>44676</v>
      </c>
      <c r="Z62" s="20">
        <f t="shared" si="24"/>
        <v>44676</v>
      </c>
      <c r="AA62" s="21">
        <f t="shared" si="9"/>
        <v>3</v>
      </c>
      <c r="AB62" s="20">
        <v>44926</v>
      </c>
      <c r="AC62" s="20">
        <f t="shared" si="10"/>
        <v>44926</v>
      </c>
      <c r="AD62" s="21">
        <f t="shared" si="11"/>
        <v>0</v>
      </c>
      <c r="AE62" s="22" t="s">
        <v>371</v>
      </c>
      <c r="AF62" s="224" t="s">
        <v>516</v>
      </c>
      <c r="AG62" s="205"/>
      <c r="AH62" s="281"/>
      <c r="AI62" s="223"/>
      <c r="AJ62" s="23">
        <v>0</v>
      </c>
      <c r="AK62" s="24">
        <f t="shared" si="16"/>
        <v>0</v>
      </c>
      <c r="AL62" s="45">
        <v>3500000000</v>
      </c>
      <c r="AM62" s="24">
        <f t="shared" si="12"/>
        <v>1</v>
      </c>
      <c r="AN62" s="25">
        <v>0</v>
      </c>
      <c r="AO62" s="24">
        <f t="shared" si="13"/>
        <v>0</v>
      </c>
      <c r="AP62" s="45">
        <f t="shared" si="14"/>
        <v>3500000000</v>
      </c>
      <c r="AQ62" s="77">
        <f t="shared" si="17"/>
        <v>0</v>
      </c>
      <c r="AR62" s="77">
        <f t="shared" si="18"/>
        <v>897435.89743589738</v>
      </c>
      <c r="AS62" s="77">
        <f t="shared" si="19"/>
        <v>0</v>
      </c>
      <c r="AT62" s="77">
        <f t="shared" si="20"/>
        <v>897435.89743589738</v>
      </c>
      <c r="AU62" s="26">
        <v>900000</v>
      </c>
      <c r="AV62" s="24">
        <f t="shared" si="15"/>
        <v>0.99715099715099709</v>
      </c>
      <c r="AW62" s="27" t="s">
        <v>360</v>
      </c>
      <c r="AX62" s="27" t="s">
        <v>287</v>
      </c>
      <c r="AY62" s="27" t="s">
        <v>320</v>
      </c>
      <c r="AZ62" s="28" t="s">
        <v>55</v>
      </c>
    </row>
    <row r="63" spans="1:52" s="12" customFormat="1" ht="60" customHeight="1" x14ac:dyDescent="0.2">
      <c r="A63" s="14">
        <v>62</v>
      </c>
      <c r="B63" s="15">
        <v>2</v>
      </c>
      <c r="C63" s="16" t="s">
        <v>297</v>
      </c>
      <c r="D63" s="15" t="s">
        <v>210</v>
      </c>
      <c r="E63" s="16" t="s">
        <v>137</v>
      </c>
      <c r="F63" s="15" t="s">
        <v>475</v>
      </c>
      <c r="G63" s="16" t="s">
        <v>476</v>
      </c>
      <c r="H63" s="16" t="s">
        <v>513</v>
      </c>
      <c r="I63" s="13" t="s">
        <v>451</v>
      </c>
      <c r="J63" s="13" t="s">
        <v>518</v>
      </c>
      <c r="K63" s="18" t="s">
        <v>515</v>
      </c>
      <c r="L63" s="15" t="s">
        <v>282</v>
      </c>
      <c r="M63" s="19">
        <f t="shared" si="21"/>
        <v>0</v>
      </c>
      <c r="N63" s="19">
        <f t="shared" si="1"/>
        <v>0</v>
      </c>
      <c r="O63" s="20">
        <v>45230</v>
      </c>
      <c r="P63" s="20">
        <v>45264</v>
      </c>
      <c r="Q63" s="20">
        <f t="shared" si="22"/>
        <v>45264</v>
      </c>
      <c r="R63" s="13" t="str">
        <f t="shared" si="3"/>
        <v>A tiempo</v>
      </c>
      <c r="S63" s="20">
        <v>45296</v>
      </c>
      <c r="T63" s="20">
        <f t="shared" si="23"/>
        <v>45296</v>
      </c>
      <c r="U63" s="13" t="str">
        <f t="shared" si="5"/>
        <v>A tiempo</v>
      </c>
      <c r="V63" s="21">
        <f t="shared" si="6"/>
        <v>32</v>
      </c>
      <c r="W63" s="21">
        <v>125</v>
      </c>
      <c r="X63" s="13" t="str">
        <f t="shared" si="7"/>
        <v>Cumple</v>
      </c>
      <c r="Y63" s="20">
        <v>45306</v>
      </c>
      <c r="Z63" s="20">
        <f t="shared" si="24"/>
        <v>45306</v>
      </c>
      <c r="AA63" s="21">
        <f t="shared" si="9"/>
        <v>10</v>
      </c>
      <c r="AB63" s="20">
        <v>45657</v>
      </c>
      <c r="AC63" s="20">
        <f t="shared" si="10"/>
        <v>45657</v>
      </c>
      <c r="AD63" s="21">
        <f t="shared" si="11"/>
        <v>0</v>
      </c>
      <c r="AE63" s="22" t="s">
        <v>285</v>
      </c>
      <c r="AF63" s="224" t="s">
        <v>516</v>
      </c>
      <c r="AG63" s="226" t="s">
        <v>519</v>
      </c>
      <c r="AH63" s="281"/>
      <c r="AI63" s="223"/>
      <c r="AJ63" s="23">
        <v>0</v>
      </c>
      <c r="AK63" s="24">
        <f t="shared" si="16"/>
        <v>0</v>
      </c>
      <c r="AL63" s="25">
        <v>0</v>
      </c>
      <c r="AM63" s="24">
        <f t="shared" si="12"/>
        <v>0</v>
      </c>
      <c r="AN63" s="25">
        <v>0</v>
      </c>
      <c r="AO63" s="24">
        <f t="shared" si="13"/>
        <v>0</v>
      </c>
      <c r="AP63" s="25">
        <f t="shared" si="14"/>
        <v>0</v>
      </c>
      <c r="AQ63" s="77">
        <f t="shared" si="17"/>
        <v>0</v>
      </c>
      <c r="AR63" s="77">
        <f t="shared" si="18"/>
        <v>0</v>
      </c>
      <c r="AS63" s="77">
        <f t="shared" si="19"/>
        <v>0</v>
      </c>
      <c r="AT63" s="77">
        <f t="shared" si="20"/>
        <v>0</v>
      </c>
      <c r="AU63" s="26">
        <v>766666.66666667</v>
      </c>
      <c r="AV63" s="24">
        <f t="shared" si="15"/>
        <v>0</v>
      </c>
      <c r="AW63" s="27" t="s">
        <v>287</v>
      </c>
      <c r="AX63" s="27"/>
      <c r="AY63" s="27" t="s">
        <v>320</v>
      </c>
      <c r="AZ63" s="14" t="s">
        <v>289</v>
      </c>
    </row>
    <row r="64" spans="1:52" s="12" customFormat="1" ht="60" customHeight="1" x14ac:dyDescent="0.2">
      <c r="A64" s="41">
        <v>63</v>
      </c>
      <c r="B64" s="15">
        <v>2</v>
      </c>
      <c r="C64" s="16" t="s">
        <v>297</v>
      </c>
      <c r="D64" s="15" t="s">
        <v>210</v>
      </c>
      <c r="E64" s="16" t="s">
        <v>137</v>
      </c>
      <c r="F64" s="15" t="s">
        <v>475</v>
      </c>
      <c r="G64" s="16" t="s">
        <v>476</v>
      </c>
      <c r="H64" s="16" t="s">
        <v>487</v>
      </c>
      <c r="I64" s="13" t="s">
        <v>493</v>
      </c>
      <c r="J64" s="33" t="s">
        <v>520</v>
      </c>
      <c r="K64" s="18" t="s">
        <v>521</v>
      </c>
      <c r="L64" s="15" t="s">
        <v>282</v>
      </c>
      <c r="M64" s="32">
        <f t="shared" si="21"/>
        <v>4686231.5589743592</v>
      </c>
      <c r="N64" s="19">
        <f t="shared" si="1"/>
        <v>4686231.5589743592</v>
      </c>
      <c r="O64" s="20">
        <v>44645</v>
      </c>
      <c r="P64" s="20">
        <v>44712</v>
      </c>
      <c r="Q64" s="20">
        <f t="shared" si="22"/>
        <v>44712</v>
      </c>
      <c r="R64" s="13" t="str">
        <f t="shared" si="3"/>
        <v>A tiempo</v>
      </c>
      <c r="S64" s="20">
        <v>44794</v>
      </c>
      <c r="T64" s="20">
        <f t="shared" si="23"/>
        <v>44794</v>
      </c>
      <c r="U64" s="13" t="str">
        <f t="shared" si="5"/>
        <v>A tiempo</v>
      </c>
      <c r="V64" s="21">
        <f t="shared" si="6"/>
        <v>82</v>
      </c>
      <c r="W64" s="21">
        <v>175</v>
      </c>
      <c r="X64" s="13" t="str">
        <f t="shared" si="7"/>
        <v>Cumple</v>
      </c>
      <c r="Y64" s="20">
        <v>44819</v>
      </c>
      <c r="Z64" s="20">
        <f t="shared" si="24"/>
        <v>44819</v>
      </c>
      <c r="AA64" s="21">
        <f t="shared" si="9"/>
        <v>25</v>
      </c>
      <c r="AB64" s="20">
        <v>44926</v>
      </c>
      <c r="AC64" s="20">
        <f t="shared" si="10"/>
        <v>44926</v>
      </c>
      <c r="AD64" s="21">
        <f t="shared" si="11"/>
        <v>0</v>
      </c>
      <c r="AE64" s="22" t="s">
        <v>303</v>
      </c>
      <c r="AF64" s="205" t="s">
        <v>522</v>
      </c>
      <c r="AG64" s="205" t="s">
        <v>523</v>
      </c>
      <c r="AH64" s="281"/>
      <c r="AI64" s="223"/>
      <c r="AJ64" s="23">
        <v>0</v>
      </c>
      <c r="AK64" s="24">
        <f t="shared" si="16"/>
        <v>0</v>
      </c>
      <c r="AL64" s="47">
        <v>18276303080</v>
      </c>
      <c r="AM64" s="24">
        <f t="shared" si="12"/>
        <v>1</v>
      </c>
      <c r="AN64" s="25">
        <v>0</v>
      </c>
      <c r="AO64" s="24">
        <f t="shared" si="13"/>
        <v>0</v>
      </c>
      <c r="AP64" s="25">
        <f t="shared" si="14"/>
        <v>18276303080</v>
      </c>
      <c r="AQ64" s="77">
        <f t="shared" si="17"/>
        <v>0</v>
      </c>
      <c r="AR64" s="77">
        <f t="shared" si="18"/>
        <v>4686231.5589743592</v>
      </c>
      <c r="AS64" s="77">
        <f t="shared" si="19"/>
        <v>0</v>
      </c>
      <c r="AT64" s="77">
        <f t="shared" si="20"/>
        <v>4686231.5589743592</v>
      </c>
      <c r="AU64" s="26">
        <v>4166666.6666666665</v>
      </c>
      <c r="AV64" s="24">
        <f t="shared" si="15"/>
        <v>1.1246955741538462</v>
      </c>
      <c r="AW64" s="27" t="s">
        <v>287</v>
      </c>
      <c r="AX64" s="27" t="s">
        <v>287</v>
      </c>
      <c r="AY64" s="27" t="s">
        <v>320</v>
      </c>
      <c r="AZ64" s="41" t="s">
        <v>199</v>
      </c>
    </row>
    <row r="65" spans="1:52" s="12" customFormat="1" ht="60" customHeight="1" x14ac:dyDescent="0.2">
      <c r="A65" s="14">
        <v>64</v>
      </c>
      <c r="B65" s="15">
        <v>2</v>
      </c>
      <c r="C65" s="16" t="s">
        <v>297</v>
      </c>
      <c r="D65" s="15" t="s">
        <v>210</v>
      </c>
      <c r="E65" s="16" t="s">
        <v>137</v>
      </c>
      <c r="F65" s="15" t="s">
        <v>475</v>
      </c>
      <c r="G65" s="16" t="s">
        <v>476</v>
      </c>
      <c r="H65" s="16" t="s">
        <v>278</v>
      </c>
      <c r="I65" s="13" t="s">
        <v>493</v>
      </c>
      <c r="J65" s="13" t="s">
        <v>524</v>
      </c>
      <c r="K65" s="18" t="s">
        <v>525</v>
      </c>
      <c r="L65" s="15" t="s">
        <v>282</v>
      </c>
      <c r="M65" s="19">
        <f t="shared" si="21"/>
        <v>0</v>
      </c>
      <c r="N65" s="19">
        <f t="shared" si="1"/>
        <v>0</v>
      </c>
      <c r="O65" s="20">
        <v>45132</v>
      </c>
      <c r="P65" s="20">
        <v>45199</v>
      </c>
      <c r="Q65" s="20">
        <f t="shared" si="22"/>
        <v>45199</v>
      </c>
      <c r="R65" s="13" t="str">
        <f t="shared" si="3"/>
        <v>A tiempo</v>
      </c>
      <c r="S65" s="20">
        <v>45281</v>
      </c>
      <c r="T65" s="20">
        <f t="shared" si="23"/>
        <v>45281</v>
      </c>
      <c r="U65" s="13" t="str">
        <f t="shared" si="5"/>
        <v>A tiempo</v>
      </c>
      <c r="V65" s="21">
        <f t="shared" si="6"/>
        <v>82</v>
      </c>
      <c r="W65" s="21">
        <v>125</v>
      </c>
      <c r="X65" s="13" t="str">
        <f t="shared" si="7"/>
        <v>Cumple</v>
      </c>
      <c r="Y65" s="20">
        <v>45306</v>
      </c>
      <c r="Z65" s="20">
        <f t="shared" si="24"/>
        <v>45306</v>
      </c>
      <c r="AA65" s="21">
        <f t="shared" si="9"/>
        <v>25</v>
      </c>
      <c r="AB65" s="20">
        <v>45657</v>
      </c>
      <c r="AC65" s="20">
        <f t="shared" si="10"/>
        <v>45657</v>
      </c>
      <c r="AD65" s="21">
        <f t="shared" si="11"/>
        <v>0</v>
      </c>
      <c r="AE65" s="22" t="s">
        <v>285</v>
      </c>
      <c r="AF65" s="205" t="s">
        <v>526</v>
      </c>
      <c r="AG65" s="205" t="s">
        <v>527</v>
      </c>
      <c r="AH65" s="281"/>
      <c r="AI65" s="223"/>
      <c r="AJ65" s="23">
        <v>0</v>
      </c>
      <c r="AK65" s="24">
        <f t="shared" si="16"/>
        <v>0</v>
      </c>
      <c r="AL65" s="25">
        <v>0</v>
      </c>
      <c r="AM65" s="24">
        <f t="shared" si="12"/>
        <v>0</v>
      </c>
      <c r="AN65" s="25">
        <v>0</v>
      </c>
      <c r="AO65" s="24">
        <f t="shared" si="13"/>
        <v>0</v>
      </c>
      <c r="AP65" s="25">
        <f t="shared" si="14"/>
        <v>0</v>
      </c>
      <c r="AQ65" s="77">
        <f t="shared" si="17"/>
        <v>0</v>
      </c>
      <c r="AR65" s="77">
        <f t="shared" si="18"/>
        <v>0</v>
      </c>
      <c r="AS65" s="77">
        <f t="shared" si="19"/>
        <v>0</v>
      </c>
      <c r="AT65" s="77">
        <f t="shared" si="20"/>
        <v>0</v>
      </c>
      <c r="AU65" s="26">
        <v>1666666.6666666667</v>
      </c>
      <c r="AV65" s="24">
        <f t="shared" si="15"/>
        <v>0</v>
      </c>
      <c r="AW65" s="27" t="s">
        <v>287</v>
      </c>
      <c r="AX65" s="27"/>
      <c r="AY65" s="27" t="s">
        <v>486</v>
      </c>
      <c r="AZ65" s="14" t="s">
        <v>289</v>
      </c>
    </row>
    <row r="66" spans="1:52" s="12" customFormat="1" ht="60" customHeight="1" x14ac:dyDescent="0.2">
      <c r="A66" s="28">
        <v>65</v>
      </c>
      <c r="B66" s="15">
        <v>2</v>
      </c>
      <c r="C66" s="16" t="s">
        <v>297</v>
      </c>
      <c r="D66" s="15" t="s">
        <v>210</v>
      </c>
      <c r="E66" s="16" t="s">
        <v>137</v>
      </c>
      <c r="F66" s="15" t="s">
        <v>475</v>
      </c>
      <c r="G66" s="16" t="s">
        <v>476</v>
      </c>
      <c r="H66" s="16" t="s">
        <v>278</v>
      </c>
      <c r="I66" s="13" t="s">
        <v>300</v>
      </c>
      <c r="J66" s="13" t="s">
        <v>528</v>
      </c>
      <c r="K66" s="18" t="s">
        <v>478</v>
      </c>
      <c r="L66" s="15" t="s">
        <v>282</v>
      </c>
      <c r="M66" s="19">
        <f t="shared" ref="M66:M97" si="25">AP66/TRMBID</f>
        <v>96000.553846153853</v>
      </c>
      <c r="N66" s="19">
        <f t="shared" ref="N66:N120" si="26">M66</f>
        <v>96000.553846153853</v>
      </c>
      <c r="O66" s="20">
        <v>44575</v>
      </c>
      <c r="P66" s="20">
        <v>44669</v>
      </c>
      <c r="Q66" s="20">
        <f t="shared" si="22"/>
        <v>44669</v>
      </c>
      <c r="R66" s="13" t="str">
        <f t="shared" ref="R66:R120" si="27">IF(P66&lt;Q66,"Tarde","A tiempo")</f>
        <v>A tiempo</v>
      </c>
      <c r="S66" s="20">
        <v>44697</v>
      </c>
      <c r="T66" s="20">
        <f t="shared" si="23"/>
        <v>44697</v>
      </c>
      <c r="U66" s="13" t="str">
        <f t="shared" ref="U66:U120" si="28">IF(S66&lt;T66,"Tarde","A tiempo")</f>
        <v>A tiempo</v>
      </c>
      <c r="V66" s="21">
        <f t="shared" ref="V66:V120" si="29">IFERROR(T66-Q66,"")</f>
        <v>28</v>
      </c>
      <c r="W66" s="21">
        <v>20</v>
      </c>
      <c r="X66" s="13" t="str">
        <f t="shared" ref="X66:X120" si="30">IF(V66&lt;W66,"Cumple","No cumple")</f>
        <v>No cumple</v>
      </c>
      <c r="Y66" s="20">
        <v>44712</v>
      </c>
      <c r="Z66" s="20">
        <f t="shared" si="24"/>
        <v>44712</v>
      </c>
      <c r="AA66" s="21">
        <f t="shared" ref="AA66:AA120" si="31">IFERROR(Y66-S66,"")</f>
        <v>15</v>
      </c>
      <c r="AB66" s="20">
        <v>45291</v>
      </c>
      <c r="AC66" s="20">
        <f t="shared" ref="AC66:AC120" si="32">AB66</f>
        <v>45291</v>
      </c>
      <c r="AD66" s="21">
        <f t="shared" ref="AD66:AD120" si="33">IFERROR(AC66-AB66,"")</f>
        <v>0</v>
      </c>
      <c r="AE66" s="22" t="s">
        <v>303</v>
      </c>
      <c r="AF66" s="205"/>
      <c r="AG66" s="205"/>
      <c r="AH66" s="281"/>
      <c r="AI66" s="223"/>
      <c r="AJ66" s="23">
        <v>0</v>
      </c>
      <c r="AK66" s="24">
        <f t="shared" si="16"/>
        <v>0</v>
      </c>
      <c r="AL66" s="25">
        <v>182635200</v>
      </c>
      <c r="AM66" s="24">
        <f t="shared" ref="AM66:AM120" si="34">IFERROR(AL66/$AP66,0)</f>
        <v>0.48780487804878048</v>
      </c>
      <c r="AN66" s="25">
        <v>191766960</v>
      </c>
      <c r="AO66" s="24">
        <f t="shared" ref="AO66:AO120" si="35">IFERROR(AN66/AP66,0)</f>
        <v>0.51219512195121952</v>
      </c>
      <c r="AP66" s="25">
        <f t="shared" ref="AP66:AP120" si="36">SUM(AJ66,AL66,AN66)</f>
        <v>374402160</v>
      </c>
      <c r="AQ66" s="77">
        <f t="shared" si="17"/>
        <v>0</v>
      </c>
      <c r="AR66" s="77">
        <f t="shared" si="18"/>
        <v>46829.538461538461</v>
      </c>
      <c r="AS66" s="77">
        <f t="shared" si="19"/>
        <v>49171.015384615384</v>
      </c>
      <c r="AT66" s="77">
        <f t="shared" si="20"/>
        <v>96000.553846153853</v>
      </c>
      <c r="AU66" s="26">
        <v>117000</v>
      </c>
      <c r="AV66" s="24">
        <f t="shared" ref="AV66:AV120" si="37">IFERROR(M66/AU66,"")</f>
        <v>0.82051755424063122</v>
      </c>
      <c r="AW66" s="27" t="s">
        <v>287</v>
      </c>
      <c r="AX66" s="27" t="s">
        <v>287</v>
      </c>
      <c r="AY66" s="27" t="s">
        <v>304</v>
      </c>
      <c r="AZ66" s="28" t="s">
        <v>55</v>
      </c>
    </row>
    <row r="67" spans="1:52" s="12" customFormat="1" ht="60" customHeight="1" x14ac:dyDescent="0.2">
      <c r="A67" s="41">
        <v>66</v>
      </c>
      <c r="B67" s="15">
        <v>2</v>
      </c>
      <c r="C67" s="16" t="s">
        <v>297</v>
      </c>
      <c r="D67" s="15" t="s">
        <v>210</v>
      </c>
      <c r="E67" s="16" t="s">
        <v>137</v>
      </c>
      <c r="F67" s="15" t="s">
        <v>475</v>
      </c>
      <c r="G67" s="16" t="s">
        <v>476</v>
      </c>
      <c r="H67" s="16" t="s">
        <v>278</v>
      </c>
      <c r="I67" s="30" t="s">
        <v>316</v>
      </c>
      <c r="J67" s="33" t="s">
        <v>529</v>
      </c>
      <c r="K67" s="18" t="s">
        <v>530</v>
      </c>
      <c r="L67" s="15" t="s">
        <v>282</v>
      </c>
      <c r="M67" s="19">
        <f t="shared" si="25"/>
        <v>102564.10256410256</v>
      </c>
      <c r="N67" s="19">
        <f t="shared" si="26"/>
        <v>102564.10256410256</v>
      </c>
      <c r="O67" s="20">
        <v>44512</v>
      </c>
      <c r="P67" s="20">
        <v>44691</v>
      </c>
      <c r="Q67" s="20">
        <f t="shared" si="22"/>
        <v>44691</v>
      </c>
      <c r="R67" s="13" t="str">
        <f t="shared" si="27"/>
        <v>A tiempo</v>
      </c>
      <c r="S67" s="20">
        <v>44768</v>
      </c>
      <c r="T67" s="20">
        <f t="shared" si="23"/>
        <v>44768</v>
      </c>
      <c r="U67" s="13" t="str">
        <f t="shared" si="28"/>
        <v>A tiempo</v>
      </c>
      <c r="V67" s="21">
        <f t="shared" si="29"/>
        <v>77</v>
      </c>
      <c r="W67" s="21">
        <v>60</v>
      </c>
      <c r="X67" s="13" t="str">
        <f t="shared" si="30"/>
        <v>No cumple</v>
      </c>
      <c r="Y67" s="20">
        <v>44788</v>
      </c>
      <c r="Z67" s="20">
        <f t="shared" si="24"/>
        <v>44788</v>
      </c>
      <c r="AA67" s="21">
        <f t="shared" si="31"/>
        <v>20</v>
      </c>
      <c r="AB67" s="20">
        <v>44926</v>
      </c>
      <c r="AC67" s="20">
        <f t="shared" si="32"/>
        <v>44926</v>
      </c>
      <c r="AD67" s="21">
        <f t="shared" si="33"/>
        <v>0</v>
      </c>
      <c r="AE67" s="22" t="s">
        <v>303</v>
      </c>
      <c r="AF67" s="205" t="s">
        <v>531</v>
      </c>
      <c r="AG67" s="205"/>
      <c r="AH67" s="281"/>
      <c r="AI67" s="223"/>
      <c r="AJ67" s="23">
        <v>0</v>
      </c>
      <c r="AK67" s="24">
        <f t="shared" ref="AK67:AK120" si="38">IFERROR(AJ67/AP67,0)</f>
        <v>0</v>
      </c>
      <c r="AL67" s="25">
        <v>400000000</v>
      </c>
      <c r="AM67" s="24">
        <f t="shared" si="34"/>
        <v>1</v>
      </c>
      <c r="AN67" s="25">
        <v>0</v>
      </c>
      <c r="AO67" s="24">
        <f t="shared" si="35"/>
        <v>0</v>
      </c>
      <c r="AP67" s="25">
        <f t="shared" si="36"/>
        <v>400000000</v>
      </c>
      <c r="AQ67" s="77">
        <f t="shared" ref="AQ67:AQ120" si="39">+AJ67/$K$131</f>
        <v>0</v>
      </c>
      <c r="AR67" s="77">
        <f t="shared" ref="AR67:AR120" si="40">+AL67/$K$131</f>
        <v>102564.10256410256</v>
      </c>
      <c r="AS67" s="77">
        <f t="shared" ref="AS67:AS120" si="41">+AN67/$K$131</f>
        <v>0</v>
      </c>
      <c r="AT67" s="77">
        <f t="shared" ref="AT67:AT120" si="42">+AP67/$K$131</f>
        <v>102564.10256410256</v>
      </c>
      <c r="AU67" s="26">
        <v>100000</v>
      </c>
      <c r="AV67" s="24">
        <f t="shared" si="37"/>
        <v>1.0256410256410255</v>
      </c>
      <c r="AW67" s="27" t="s">
        <v>287</v>
      </c>
      <c r="AX67" s="27" t="s">
        <v>287</v>
      </c>
      <c r="AY67" s="27" t="s">
        <v>320</v>
      </c>
      <c r="AZ67" s="41" t="s">
        <v>199</v>
      </c>
    </row>
    <row r="68" spans="1:52" s="12" customFormat="1" ht="60" customHeight="1" x14ac:dyDescent="0.2">
      <c r="A68" s="29">
        <v>67</v>
      </c>
      <c r="B68" s="15">
        <v>2</v>
      </c>
      <c r="C68" s="16" t="s">
        <v>297</v>
      </c>
      <c r="D68" s="15" t="s">
        <v>211</v>
      </c>
      <c r="E68" s="16" t="s">
        <v>141</v>
      </c>
      <c r="F68" s="15" t="s">
        <v>389</v>
      </c>
      <c r="G68" s="16" t="s">
        <v>390</v>
      </c>
      <c r="H68" s="16" t="s">
        <v>278</v>
      </c>
      <c r="I68" s="13" t="s">
        <v>279</v>
      </c>
      <c r="J68" s="17" t="s">
        <v>532</v>
      </c>
      <c r="K68" s="18" t="s">
        <v>533</v>
      </c>
      <c r="L68" s="15" t="s">
        <v>309</v>
      </c>
      <c r="M68" s="19">
        <f t="shared" si="25"/>
        <v>0</v>
      </c>
      <c r="N68" s="19">
        <f t="shared" si="26"/>
        <v>0</v>
      </c>
      <c r="O68" s="20">
        <v>44528</v>
      </c>
      <c r="P68" s="20">
        <v>44576</v>
      </c>
      <c r="Q68" s="20">
        <f t="shared" si="22"/>
        <v>44576</v>
      </c>
      <c r="R68" s="13" t="str">
        <f t="shared" si="27"/>
        <v>A tiempo</v>
      </c>
      <c r="S68" s="20">
        <v>44742</v>
      </c>
      <c r="T68" s="20">
        <f t="shared" si="23"/>
        <v>44742</v>
      </c>
      <c r="U68" s="13" t="str">
        <f t="shared" si="28"/>
        <v>A tiempo</v>
      </c>
      <c r="V68" s="21">
        <f t="shared" si="29"/>
        <v>166</v>
      </c>
      <c r="W68" s="21">
        <v>145</v>
      </c>
      <c r="X68" s="13" t="str">
        <f t="shared" si="30"/>
        <v>No cumple</v>
      </c>
      <c r="Y68" s="20">
        <v>44757</v>
      </c>
      <c r="Z68" s="20">
        <f t="shared" si="24"/>
        <v>44757</v>
      </c>
      <c r="AA68" s="21">
        <f t="shared" si="31"/>
        <v>15</v>
      </c>
      <c r="AB68" s="20">
        <v>45291</v>
      </c>
      <c r="AC68" s="20">
        <f t="shared" si="32"/>
        <v>45291</v>
      </c>
      <c r="AD68" s="21">
        <f t="shared" si="33"/>
        <v>0</v>
      </c>
      <c r="AE68" s="22" t="s">
        <v>303</v>
      </c>
      <c r="AF68" s="205" t="s">
        <v>353</v>
      </c>
      <c r="AG68" s="205" t="s">
        <v>354</v>
      </c>
      <c r="AH68" s="281"/>
      <c r="AI68" s="223"/>
      <c r="AJ68" s="23">
        <v>0</v>
      </c>
      <c r="AK68" s="24">
        <f t="shared" si="38"/>
        <v>0</v>
      </c>
      <c r="AL68" s="25">
        <v>0</v>
      </c>
      <c r="AM68" s="24">
        <f t="shared" si="34"/>
        <v>0</v>
      </c>
      <c r="AN68" s="25">
        <v>0</v>
      </c>
      <c r="AO68" s="24">
        <f t="shared" si="35"/>
        <v>0</v>
      </c>
      <c r="AP68" s="25">
        <f t="shared" si="36"/>
        <v>0</v>
      </c>
      <c r="AQ68" s="77">
        <f t="shared" si="39"/>
        <v>0</v>
      </c>
      <c r="AR68" s="77">
        <f t="shared" si="40"/>
        <v>0</v>
      </c>
      <c r="AS68" s="77">
        <f t="shared" si="41"/>
        <v>0</v>
      </c>
      <c r="AT68" s="77">
        <f t="shared" si="42"/>
        <v>0</v>
      </c>
      <c r="AU68" s="26" t="s">
        <v>534</v>
      </c>
      <c r="AV68" s="24" t="str">
        <f t="shared" si="37"/>
        <v/>
      </c>
      <c r="AW68" s="27" t="s">
        <v>287</v>
      </c>
      <c r="AX68" s="27"/>
      <c r="AY68" s="27" t="s">
        <v>288</v>
      </c>
      <c r="AZ68" s="29" t="s">
        <v>313</v>
      </c>
    </row>
    <row r="69" spans="1:52" s="12" customFormat="1" ht="60" customHeight="1" x14ac:dyDescent="0.2">
      <c r="A69" s="28">
        <v>68</v>
      </c>
      <c r="B69" s="15">
        <v>2</v>
      </c>
      <c r="C69" s="16" t="s">
        <v>297</v>
      </c>
      <c r="D69" s="15" t="s">
        <v>212</v>
      </c>
      <c r="E69" s="16" t="s">
        <v>142</v>
      </c>
      <c r="F69" s="15" t="s">
        <v>535</v>
      </c>
      <c r="G69" s="16" t="s">
        <v>536</v>
      </c>
      <c r="H69" s="16" t="s">
        <v>278</v>
      </c>
      <c r="I69" s="13" t="s">
        <v>300</v>
      </c>
      <c r="J69" s="13" t="s">
        <v>537</v>
      </c>
      <c r="K69" s="18" t="s">
        <v>538</v>
      </c>
      <c r="L69" s="15" t="s">
        <v>282</v>
      </c>
      <c r="M69" s="19">
        <f t="shared" si="25"/>
        <v>96000.553846153853</v>
      </c>
      <c r="N69" s="19">
        <f t="shared" si="26"/>
        <v>96000.553846153853</v>
      </c>
      <c r="O69" s="20">
        <v>44575</v>
      </c>
      <c r="P69" s="20">
        <v>44669</v>
      </c>
      <c r="Q69" s="20">
        <f t="shared" si="22"/>
        <v>44669</v>
      </c>
      <c r="R69" s="13" t="str">
        <f t="shared" si="27"/>
        <v>A tiempo</v>
      </c>
      <c r="S69" s="20">
        <v>44697</v>
      </c>
      <c r="T69" s="20">
        <f t="shared" si="23"/>
        <v>44697</v>
      </c>
      <c r="U69" s="13" t="str">
        <f t="shared" si="28"/>
        <v>A tiempo</v>
      </c>
      <c r="V69" s="21">
        <f t="shared" si="29"/>
        <v>28</v>
      </c>
      <c r="W69" s="21">
        <v>20</v>
      </c>
      <c r="X69" s="13" t="str">
        <f t="shared" si="30"/>
        <v>No cumple</v>
      </c>
      <c r="Y69" s="20">
        <v>44712</v>
      </c>
      <c r="Z69" s="20">
        <f t="shared" si="24"/>
        <v>44712</v>
      </c>
      <c r="AA69" s="21">
        <f t="shared" si="31"/>
        <v>15</v>
      </c>
      <c r="AB69" s="20">
        <v>45291</v>
      </c>
      <c r="AC69" s="20">
        <f t="shared" si="32"/>
        <v>45291</v>
      </c>
      <c r="AD69" s="21">
        <f t="shared" si="33"/>
        <v>0</v>
      </c>
      <c r="AE69" s="22" t="s">
        <v>303</v>
      </c>
      <c r="AF69" s="205"/>
      <c r="AG69" s="205"/>
      <c r="AH69" s="281"/>
      <c r="AI69" s="223"/>
      <c r="AJ69" s="23">
        <v>0</v>
      </c>
      <c r="AK69" s="24">
        <f t="shared" si="38"/>
        <v>0</v>
      </c>
      <c r="AL69" s="25">
        <v>182635200</v>
      </c>
      <c r="AM69" s="24">
        <f t="shared" si="34"/>
        <v>0.48780487804878048</v>
      </c>
      <c r="AN69" s="25">
        <v>191766960</v>
      </c>
      <c r="AO69" s="24">
        <f t="shared" si="35"/>
        <v>0.51219512195121952</v>
      </c>
      <c r="AP69" s="25">
        <f t="shared" si="36"/>
        <v>374402160</v>
      </c>
      <c r="AQ69" s="77">
        <f t="shared" si="39"/>
        <v>0</v>
      </c>
      <c r="AR69" s="77">
        <f t="shared" si="40"/>
        <v>46829.538461538461</v>
      </c>
      <c r="AS69" s="77">
        <f t="shared" si="41"/>
        <v>49171.015384615384</v>
      </c>
      <c r="AT69" s="77">
        <f t="shared" si="42"/>
        <v>96000.553846153853</v>
      </c>
      <c r="AU69" s="26">
        <v>117000</v>
      </c>
      <c r="AV69" s="24">
        <f t="shared" si="37"/>
        <v>0.82051755424063122</v>
      </c>
      <c r="AW69" s="27" t="s">
        <v>287</v>
      </c>
      <c r="AX69" s="27" t="s">
        <v>287</v>
      </c>
      <c r="AY69" s="27" t="s">
        <v>304</v>
      </c>
      <c r="AZ69" s="28" t="s">
        <v>55</v>
      </c>
    </row>
    <row r="70" spans="1:52" s="12" customFormat="1" ht="60" customHeight="1" x14ac:dyDescent="0.2">
      <c r="A70" s="48">
        <v>69</v>
      </c>
      <c r="B70" s="15">
        <v>2</v>
      </c>
      <c r="C70" s="16" t="s">
        <v>297</v>
      </c>
      <c r="D70" s="15" t="s">
        <v>212</v>
      </c>
      <c r="E70" s="16" t="s">
        <v>142</v>
      </c>
      <c r="F70" s="15" t="s">
        <v>535</v>
      </c>
      <c r="G70" s="16" t="s">
        <v>536</v>
      </c>
      <c r="H70" s="16" t="s">
        <v>278</v>
      </c>
      <c r="I70" s="13" t="s">
        <v>279</v>
      </c>
      <c r="J70" s="33" t="s">
        <v>539</v>
      </c>
      <c r="K70" s="36" t="s">
        <v>540</v>
      </c>
      <c r="L70" s="15" t="s">
        <v>282</v>
      </c>
      <c r="M70" s="19">
        <f t="shared" si="25"/>
        <v>0</v>
      </c>
      <c r="N70" s="19">
        <f t="shared" si="26"/>
        <v>0</v>
      </c>
      <c r="O70" s="20">
        <v>45121</v>
      </c>
      <c r="P70" s="20">
        <v>45209</v>
      </c>
      <c r="Q70" s="20">
        <f t="shared" si="22"/>
        <v>45209</v>
      </c>
      <c r="R70" s="13" t="str">
        <f t="shared" si="27"/>
        <v>A tiempo</v>
      </c>
      <c r="S70" s="20">
        <v>45286</v>
      </c>
      <c r="T70" s="20">
        <f t="shared" si="23"/>
        <v>45286</v>
      </c>
      <c r="U70" s="13" t="str">
        <f t="shared" si="28"/>
        <v>A tiempo</v>
      </c>
      <c r="V70" s="21">
        <f t="shared" si="29"/>
        <v>77</v>
      </c>
      <c r="W70" s="21">
        <v>125</v>
      </c>
      <c r="X70" s="13" t="str">
        <f t="shared" si="30"/>
        <v>Cumple</v>
      </c>
      <c r="Y70" s="20">
        <v>45306</v>
      </c>
      <c r="Z70" s="20">
        <f t="shared" si="24"/>
        <v>45306</v>
      </c>
      <c r="AA70" s="21">
        <f t="shared" si="31"/>
        <v>20</v>
      </c>
      <c r="AB70" s="20">
        <v>45657</v>
      </c>
      <c r="AC70" s="20">
        <f t="shared" si="32"/>
        <v>45657</v>
      </c>
      <c r="AD70" s="21">
        <f t="shared" si="33"/>
        <v>0</v>
      </c>
      <c r="AE70" s="22" t="s">
        <v>285</v>
      </c>
      <c r="AF70" s="205" t="s">
        <v>492</v>
      </c>
      <c r="AG70" s="205"/>
      <c r="AH70" s="281"/>
      <c r="AI70" s="223"/>
      <c r="AJ70" s="23">
        <v>0</v>
      </c>
      <c r="AK70" s="24">
        <f t="shared" si="38"/>
        <v>0</v>
      </c>
      <c r="AL70" s="45">
        <v>0</v>
      </c>
      <c r="AM70" s="24">
        <f t="shared" si="34"/>
        <v>0</v>
      </c>
      <c r="AN70" s="25">
        <v>0</v>
      </c>
      <c r="AO70" s="24">
        <f t="shared" si="35"/>
        <v>0</v>
      </c>
      <c r="AP70" s="45">
        <f t="shared" si="36"/>
        <v>0</v>
      </c>
      <c r="AQ70" s="77">
        <f t="shared" si="39"/>
        <v>0</v>
      </c>
      <c r="AR70" s="77">
        <f t="shared" si="40"/>
        <v>0</v>
      </c>
      <c r="AS70" s="77">
        <f t="shared" si="41"/>
        <v>0</v>
      </c>
      <c r="AT70" s="77">
        <f t="shared" si="42"/>
        <v>0</v>
      </c>
      <c r="AU70" s="26">
        <v>500000</v>
      </c>
      <c r="AV70" s="24">
        <f t="shared" si="37"/>
        <v>0</v>
      </c>
      <c r="AW70" s="27" t="s">
        <v>360</v>
      </c>
      <c r="AX70" s="27"/>
      <c r="AY70" s="27" t="s">
        <v>320</v>
      </c>
      <c r="AZ70" s="14" t="s">
        <v>289</v>
      </c>
    </row>
    <row r="71" spans="1:52" s="12" customFormat="1" ht="60" customHeight="1" x14ac:dyDescent="0.2">
      <c r="A71" s="40">
        <v>70</v>
      </c>
      <c r="B71" s="15">
        <v>2</v>
      </c>
      <c r="C71" s="16" t="s">
        <v>297</v>
      </c>
      <c r="D71" s="15" t="s">
        <v>212</v>
      </c>
      <c r="E71" s="16" t="s">
        <v>142</v>
      </c>
      <c r="F71" s="15" t="s">
        <v>535</v>
      </c>
      <c r="G71" s="16" t="s">
        <v>536</v>
      </c>
      <c r="H71" s="16" t="s">
        <v>278</v>
      </c>
      <c r="I71" s="13" t="s">
        <v>493</v>
      </c>
      <c r="J71" s="33" t="s">
        <v>541</v>
      </c>
      <c r="K71" s="36" t="s">
        <v>542</v>
      </c>
      <c r="L71" s="15" t="s">
        <v>282</v>
      </c>
      <c r="M71" s="34">
        <f t="shared" si="25"/>
        <v>1396153.8461538462</v>
      </c>
      <c r="N71" s="34">
        <f t="shared" si="26"/>
        <v>1396153.8461538462</v>
      </c>
      <c r="O71" s="20">
        <v>44692</v>
      </c>
      <c r="P71" s="20">
        <v>44759</v>
      </c>
      <c r="Q71" s="20">
        <f t="shared" si="22"/>
        <v>44759</v>
      </c>
      <c r="R71" s="13" t="str">
        <f t="shared" si="27"/>
        <v>A tiempo</v>
      </c>
      <c r="S71" s="20">
        <v>44841</v>
      </c>
      <c r="T71" s="20">
        <f t="shared" si="23"/>
        <v>44841</v>
      </c>
      <c r="U71" s="13" t="str">
        <f t="shared" si="28"/>
        <v>A tiempo</v>
      </c>
      <c r="V71" s="21">
        <f t="shared" si="29"/>
        <v>82</v>
      </c>
      <c r="W71" s="21">
        <v>175</v>
      </c>
      <c r="X71" s="13" t="str">
        <f t="shared" si="30"/>
        <v>Cumple</v>
      </c>
      <c r="Y71" s="20">
        <v>44866</v>
      </c>
      <c r="Z71" s="20">
        <f t="shared" si="24"/>
        <v>44866</v>
      </c>
      <c r="AA71" s="21">
        <f t="shared" si="31"/>
        <v>25</v>
      </c>
      <c r="AB71" s="20">
        <v>45291</v>
      </c>
      <c r="AC71" s="20">
        <f t="shared" si="32"/>
        <v>45291</v>
      </c>
      <c r="AD71" s="21">
        <f t="shared" si="33"/>
        <v>0</v>
      </c>
      <c r="AE71" s="22" t="s">
        <v>347</v>
      </c>
      <c r="AF71" s="205" t="s">
        <v>543</v>
      </c>
      <c r="AG71" s="205"/>
      <c r="AH71" s="281"/>
      <c r="AI71" s="223"/>
      <c r="AJ71" s="23">
        <v>0</v>
      </c>
      <c r="AK71" s="24">
        <f t="shared" si="38"/>
        <v>0</v>
      </c>
      <c r="AL71" s="25">
        <v>350000000</v>
      </c>
      <c r="AM71" s="24">
        <f t="shared" si="34"/>
        <v>6.4279155188246104E-2</v>
      </c>
      <c r="AN71" s="25">
        <v>5095000000</v>
      </c>
      <c r="AO71" s="24">
        <f t="shared" si="35"/>
        <v>0.93572084481175388</v>
      </c>
      <c r="AP71" s="25">
        <f t="shared" si="36"/>
        <v>5445000000</v>
      </c>
      <c r="AQ71" s="77">
        <f t="shared" si="39"/>
        <v>0</v>
      </c>
      <c r="AR71" s="77">
        <f t="shared" si="40"/>
        <v>89743.58974358975</v>
      </c>
      <c r="AS71" s="77">
        <f t="shared" si="41"/>
        <v>1306410.2564102565</v>
      </c>
      <c r="AT71" s="77">
        <f t="shared" si="42"/>
        <v>1396153.8461538462</v>
      </c>
      <c r="AU71" s="26">
        <v>1818181.8181818179</v>
      </c>
      <c r="AV71" s="24">
        <f t="shared" si="37"/>
        <v>0.76788461538461561</v>
      </c>
      <c r="AW71" s="27" t="s">
        <v>360</v>
      </c>
      <c r="AX71" s="27" t="s">
        <v>360</v>
      </c>
      <c r="AY71" s="27" t="s">
        <v>320</v>
      </c>
      <c r="AZ71" s="41" t="s">
        <v>199</v>
      </c>
    </row>
    <row r="72" spans="1:52" s="12" customFormat="1" ht="60" customHeight="1" x14ac:dyDescent="0.2">
      <c r="A72" s="28">
        <v>71</v>
      </c>
      <c r="B72" s="15">
        <v>2</v>
      </c>
      <c r="C72" s="16" t="s">
        <v>297</v>
      </c>
      <c r="D72" s="15" t="s">
        <v>209</v>
      </c>
      <c r="E72" s="16" t="s">
        <v>133</v>
      </c>
      <c r="F72" s="15" t="s">
        <v>298</v>
      </c>
      <c r="G72" s="16" t="s">
        <v>299</v>
      </c>
      <c r="H72" s="16" t="s">
        <v>278</v>
      </c>
      <c r="I72" s="13" t="s">
        <v>300</v>
      </c>
      <c r="J72" s="13" t="s">
        <v>544</v>
      </c>
      <c r="K72" s="18" t="s">
        <v>545</v>
      </c>
      <c r="L72" s="15" t="s">
        <v>282</v>
      </c>
      <c r="M72" s="19">
        <f t="shared" si="25"/>
        <v>96000.553846153853</v>
      </c>
      <c r="N72" s="19">
        <f t="shared" si="26"/>
        <v>96000.553846153853</v>
      </c>
      <c r="O72" s="20">
        <v>44575</v>
      </c>
      <c r="P72" s="20">
        <v>44669</v>
      </c>
      <c r="Q72" s="20">
        <f t="shared" si="22"/>
        <v>44669</v>
      </c>
      <c r="R72" s="13" t="str">
        <f t="shared" si="27"/>
        <v>A tiempo</v>
      </c>
      <c r="S72" s="20">
        <v>44697</v>
      </c>
      <c r="T72" s="20">
        <f t="shared" si="23"/>
        <v>44697</v>
      </c>
      <c r="U72" s="13" t="str">
        <f t="shared" si="28"/>
        <v>A tiempo</v>
      </c>
      <c r="V72" s="21">
        <f t="shared" si="29"/>
        <v>28</v>
      </c>
      <c r="W72" s="21">
        <v>20</v>
      </c>
      <c r="X72" s="13" t="str">
        <f t="shared" si="30"/>
        <v>No cumple</v>
      </c>
      <c r="Y72" s="20">
        <v>44712</v>
      </c>
      <c r="Z72" s="20">
        <f t="shared" si="24"/>
        <v>44712</v>
      </c>
      <c r="AA72" s="21">
        <f t="shared" si="31"/>
        <v>15</v>
      </c>
      <c r="AB72" s="20">
        <v>45291</v>
      </c>
      <c r="AC72" s="20">
        <f t="shared" si="32"/>
        <v>45291</v>
      </c>
      <c r="AD72" s="21">
        <f t="shared" si="33"/>
        <v>0</v>
      </c>
      <c r="AE72" s="22" t="s">
        <v>303</v>
      </c>
      <c r="AF72" s="205"/>
      <c r="AG72" s="205"/>
      <c r="AH72" s="281"/>
      <c r="AI72" s="223"/>
      <c r="AJ72" s="23">
        <v>0</v>
      </c>
      <c r="AK72" s="24">
        <f t="shared" si="38"/>
        <v>0</v>
      </c>
      <c r="AL72" s="25">
        <v>182635200</v>
      </c>
      <c r="AM72" s="24">
        <f t="shared" si="34"/>
        <v>0.48780487804878048</v>
      </c>
      <c r="AN72" s="25">
        <v>191766960</v>
      </c>
      <c r="AO72" s="24">
        <f t="shared" si="35"/>
        <v>0.51219512195121952</v>
      </c>
      <c r="AP72" s="25">
        <f t="shared" si="36"/>
        <v>374402160</v>
      </c>
      <c r="AQ72" s="77">
        <f t="shared" si="39"/>
        <v>0</v>
      </c>
      <c r="AR72" s="77">
        <f t="shared" si="40"/>
        <v>46829.538461538461</v>
      </c>
      <c r="AS72" s="77">
        <f t="shared" si="41"/>
        <v>49171.015384615384</v>
      </c>
      <c r="AT72" s="77">
        <f t="shared" si="42"/>
        <v>96000.553846153853</v>
      </c>
      <c r="AU72" s="26">
        <v>117000</v>
      </c>
      <c r="AV72" s="24">
        <f t="shared" si="37"/>
        <v>0.82051755424063122</v>
      </c>
      <c r="AW72" s="27" t="s">
        <v>287</v>
      </c>
      <c r="AX72" s="27" t="s">
        <v>287</v>
      </c>
      <c r="AY72" s="27" t="s">
        <v>304</v>
      </c>
      <c r="AZ72" s="28" t="s">
        <v>55</v>
      </c>
    </row>
    <row r="73" spans="1:52" s="12" customFormat="1" ht="60" customHeight="1" x14ac:dyDescent="0.2">
      <c r="A73" s="28">
        <v>72</v>
      </c>
      <c r="B73" s="15">
        <v>2</v>
      </c>
      <c r="C73" s="16" t="s">
        <v>297</v>
      </c>
      <c r="D73" s="15" t="s">
        <v>209</v>
      </c>
      <c r="E73" s="16" t="s">
        <v>133</v>
      </c>
      <c r="F73" s="15" t="s">
        <v>298</v>
      </c>
      <c r="G73" s="16" t="s">
        <v>299</v>
      </c>
      <c r="H73" s="16" t="s">
        <v>278</v>
      </c>
      <c r="I73" s="13" t="s">
        <v>300</v>
      </c>
      <c r="J73" s="13" t="s">
        <v>546</v>
      </c>
      <c r="K73" s="18" t="s">
        <v>545</v>
      </c>
      <c r="L73" s="15" t="s">
        <v>282</v>
      </c>
      <c r="M73" s="19">
        <f t="shared" si="25"/>
        <v>96000.553846153853</v>
      </c>
      <c r="N73" s="19">
        <f t="shared" si="26"/>
        <v>96000.553846153853</v>
      </c>
      <c r="O73" s="20">
        <v>44575</v>
      </c>
      <c r="P73" s="20">
        <v>44669</v>
      </c>
      <c r="Q73" s="20">
        <f t="shared" si="22"/>
        <v>44669</v>
      </c>
      <c r="R73" s="13" t="str">
        <f t="shared" si="27"/>
        <v>A tiempo</v>
      </c>
      <c r="S73" s="20">
        <v>44697</v>
      </c>
      <c r="T73" s="20">
        <f t="shared" si="23"/>
        <v>44697</v>
      </c>
      <c r="U73" s="13" t="str">
        <f t="shared" si="28"/>
        <v>A tiempo</v>
      </c>
      <c r="V73" s="21">
        <f t="shared" si="29"/>
        <v>28</v>
      </c>
      <c r="W73" s="21">
        <v>20</v>
      </c>
      <c r="X73" s="13" t="str">
        <f t="shared" si="30"/>
        <v>No cumple</v>
      </c>
      <c r="Y73" s="20">
        <v>44712</v>
      </c>
      <c r="Z73" s="20">
        <f t="shared" si="24"/>
        <v>44712</v>
      </c>
      <c r="AA73" s="21">
        <f t="shared" si="31"/>
        <v>15</v>
      </c>
      <c r="AB73" s="20">
        <v>45291</v>
      </c>
      <c r="AC73" s="20">
        <f t="shared" si="32"/>
        <v>45291</v>
      </c>
      <c r="AD73" s="21">
        <f t="shared" si="33"/>
        <v>0</v>
      </c>
      <c r="AE73" s="22" t="s">
        <v>303</v>
      </c>
      <c r="AF73" s="205"/>
      <c r="AG73" s="205"/>
      <c r="AH73" s="281"/>
      <c r="AI73" s="223"/>
      <c r="AJ73" s="23">
        <v>0</v>
      </c>
      <c r="AK73" s="24">
        <f t="shared" si="38"/>
        <v>0</v>
      </c>
      <c r="AL73" s="25">
        <v>182635200</v>
      </c>
      <c r="AM73" s="24">
        <f t="shared" si="34"/>
        <v>0.48780487804878048</v>
      </c>
      <c r="AN73" s="25">
        <v>191766960</v>
      </c>
      <c r="AO73" s="24">
        <f t="shared" si="35"/>
        <v>0.51219512195121952</v>
      </c>
      <c r="AP73" s="25">
        <f t="shared" si="36"/>
        <v>374402160</v>
      </c>
      <c r="AQ73" s="77">
        <f t="shared" si="39"/>
        <v>0</v>
      </c>
      <c r="AR73" s="77">
        <f t="shared" si="40"/>
        <v>46829.538461538461</v>
      </c>
      <c r="AS73" s="77">
        <f t="shared" si="41"/>
        <v>49171.015384615384</v>
      </c>
      <c r="AT73" s="77">
        <f t="shared" si="42"/>
        <v>96000.553846153853</v>
      </c>
      <c r="AU73" s="26">
        <v>117000</v>
      </c>
      <c r="AV73" s="24">
        <f t="shared" si="37"/>
        <v>0.82051755424063122</v>
      </c>
      <c r="AW73" s="27" t="s">
        <v>287</v>
      </c>
      <c r="AX73" s="27" t="s">
        <v>287</v>
      </c>
      <c r="AY73" s="27" t="s">
        <v>304</v>
      </c>
      <c r="AZ73" s="28" t="s">
        <v>55</v>
      </c>
    </row>
    <row r="74" spans="1:52" s="12" customFormat="1" ht="60" customHeight="1" x14ac:dyDescent="0.2">
      <c r="A74" s="29">
        <v>73</v>
      </c>
      <c r="B74" s="15">
        <v>2</v>
      </c>
      <c r="C74" s="16" t="s">
        <v>297</v>
      </c>
      <c r="D74" s="15" t="s">
        <v>213</v>
      </c>
      <c r="E74" s="16" t="s">
        <v>144</v>
      </c>
      <c r="F74" s="15" t="s">
        <v>547</v>
      </c>
      <c r="G74" s="16" t="s">
        <v>548</v>
      </c>
      <c r="H74" s="16" t="s">
        <v>487</v>
      </c>
      <c r="I74" s="13" t="s">
        <v>493</v>
      </c>
      <c r="J74" s="17" t="s">
        <v>549</v>
      </c>
      <c r="K74" s="18" t="s">
        <v>550</v>
      </c>
      <c r="L74" s="15" t="s">
        <v>309</v>
      </c>
      <c r="M74" s="19">
        <f t="shared" si="25"/>
        <v>0</v>
      </c>
      <c r="N74" s="19">
        <f t="shared" si="26"/>
        <v>0</v>
      </c>
      <c r="O74" s="20">
        <v>44569</v>
      </c>
      <c r="P74" s="20">
        <v>44576</v>
      </c>
      <c r="Q74" s="20">
        <f t="shared" si="22"/>
        <v>44576</v>
      </c>
      <c r="R74" s="13" t="str">
        <f t="shared" si="27"/>
        <v>A tiempo</v>
      </c>
      <c r="S74" s="20">
        <v>44773</v>
      </c>
      <c r="T74" s="20">
        <f t="shared" si="23"/>
        <v>44773</v>
      </c>
      <c r="U74" s="13" t="str">
        <f t="shared" si="28"/>
        <v>A tiempo</v>
      </c>
      <c r="V74" s="21">
        <f t="shared" si="29"/>
        <v>197</v>
      </c>
      <c r="W74" s="21">
        <v>175</v>
      </c>
      <c r="X74" s="13" t="str">
        <f t="shared" si="30"/>
        <v>No cumple</v>
      </c>
      <c r="Y74" s="20">
        <v>44788</v>
      </c>
      <c r="Z74" s="20">
        <f t="shared" si="24"/>
        <v>44788</v>
      </c>
      <c r="AA74" s="21">
        <f t="shared" si="31"/>
        <v>15</v>
      </c>
      <c r="AB74" s="20">
        <v>44561</v>
      </c>
      <c r="AC74" s="20">
        <f t="shared" si="32"/>
        <v>44561</v>
      </c>
      <c r="AD74" s="21">
        <f t="shared" si="33"/>
        <v>0</v>
      </c>
      <c r="AE74" s="22" t="s">
        <v>303</v>
      </c>
      <c r="AF74" s="205" t="s">
        <v>551</v>
      </c>
      <c r="AG74" s="205" t="s">
        <v>552</v>
      </c>
      <c r="AH74" s="281"/>
      <c r="AI74" s="223"/>
      <c r="AJ74" s="23">
        <v>0</v>
      </c>
      <c r="AK74" s="24">
        <f t="shared" si="38"/>
        <v>0</v>
      </c>
      <c r="AL74" s="25">
        <v>0</v>
      </c>
      <c r="AM74" s="24">
        <f t="shared" si="34"/>
        <v>0</v>
      </c>
      <c r="AN74" s="25">
        <v>0</v>
      </c>
      <c r="AO74" s="24">
        <f t="shared" si="35"/>
        <v>0</v>
      </c>
      <c r="AP74" s="25">
        <f t="shared" si="36"/>
        <v>0</v>
      </c>
      <c r="AQ74" s="77">
        <f t="shared" si="39"/>
        <v>0</v>
      </c>
      <c r="AR74" s="77">
        <f t="shared" si="40"/>
        <v>0</v>
      </c>
      <c r="AS74" s="77">
        <f t="shared" si="41"/>
        <v>0</v>
      </c>
      <c r="AT74" s="77">
        <f t="shared" si="42"/>
        <v>0</v>
      </c>
      <c r="AU74" s="26" t="s">
        <v>553</v>
      </c>
      <c r="AV74" s="24" t="str">
        <f t="shared" si="37"/>
        <v/>
      </c>
      <c r="AW74" s="27" t="s">
        <v>287</v>
      </c>
      <c r="AX74" s="27"/>
      <c r="AY74" s="27" t="s">
        <v>288</v>
      </c>
      <c r="AZ74" s="29" t="s">
        <v>313</v>
      </c>
    </row>
    <row r="75" spans="1:52" s="12" customFormat="1" ht="60" customHeight="1" x14ac:dyDescent="0.2">
      <c r="A75" s="41">
        <v>74</v>
      </c>
      <c r="B75" s="15">
        <v>2</v>
      </c>
      <c r="C75" s="16" t="s">
        <v>297</v>
      </c>
      <c r="D75" s="15" t="s">
        <v>214</v>
      </c>
      <c r="E75" s="16" t="s">
        <v>148</v>
      </c>
      <c r="F75" s="15" t="s">
        <v>554</v>
      </c>
      <c r="G75" s="16" t="s">
        <v>555</v>
      </c>
      <c r="H75" s="16" t="s">
        <v>278</v>
      </c>
      <c r="I75" s="30" t="s">
        <v>316</v>
      </c>
      <c r="J75" s="33" t="s">
        <v>556</v>
      </c>
      <c r="K75" s="18" t="s">
        <v>557</v>
      </c>
      <c r="L75" s="15" t="s">
        <v>282</v>
      </c>
      <c r="M75" s="19">
        <f t="shared" si="25"/>
        <v>184615.38461538462</v>
      </c>
      <c r="N75" s="19">
        <f t="shared" si="26"/>
        <v>184615.38461538462</v>
      </c>
      <c r="O75" s="20">
        <v>44573</v>
      </c>
      <c r="P75" s="20">
        <v>44661</v>
      </c>
      <c r="Q75" s="20">
        <f t="shared" si="22"/>
        <v>44661</v>
      </c>
      <c r="R75" s="13" t="str">
        <f t="shared" si="27"/>
        <v>A tiempo</v>
      </c>
      <c r="S75" s="20">
        <v>44723</v>
      </c>
      <c r="T75" s="20">
        <f t="shared" si="23"/>
        <v>44723</v>
      </c>
      <c r="U75" s="13" t="str">
        <f t="shared" si="28"/>
        <v>A tiempo</v>
      </c>
      <c r="V75" s="21">
        <f t="shared" si="29"/>
        <v>62</v>
      </c>
      <c r="W75" s="21">
        <v>60</v>
      </c>
      <c r="X75" s="13" t="str">
        <f t="shared" si="30"/>
        <v>No cumple</v>
      </c>
      <c r="Y75" s="20">
        <v>44743</v>
      </c>
      <c r="Z75" s="20">
        <f t="shared" si="24"/>
        <v>44743</v>
      </c>
      <c r="AA75" s="21">
        <f t="shared" si="31"/>
        <v>20</v>
      </c>
      <c r="AB75" s="20">
        <v>44926</v>
      </c>
      <c r="AC75" s="20">
        <f t="shared" si="32"/>
        <v>44926</v>
      </c>
      <c r="AD75" s="21">
        <f t="shared" si="33"/>
        <v>0</v>
      </c>
      <c r="AE75" s="22" t="s">
        <v>303</v>
      </c>
      <c r="AF75" s="205" t="s">
        <v>558</v>
      </c>
      <c r="AG75" s="205"/>
      <c r="AH75" s="281"/>
      <c r="AI75" s="223"/>
      <c r="AJ75" s="23">
        <v>0</v>
      </c>
      <c r="AK75" s="24">
        <f t="shared" si="38"/>
        <v>0</v>
      </c>
      <c r="AL75" s="25">
        <v>720000000</v>
      </c>
      <c r="AM75" s="24">
        <f t="shared" si="34"/>
        <v>1</v>
      </c>
      <c r="AN75" s="25">
        <v>0</v>
      </c>
      <c r="AO75" s="24">
        <f t="shared" si="35"/>
        <v>0</v>
      </c>
      <c r="AP75" s="25">
        <f t="shared" si="36"/>
        <v>720000000</v>
      </c>
      <c r="AQ75" s="77">
        <f t="shared" si="39"/>
        <v>0</v>
      </c>
      <c r="AR75" s="77">
        <f t="shared" si="40"/>
        <v>184615.38461538462</v>
      </c>
      <c r="AS75" s="77">
        <f t="shared" si="41"/>
        <v>0</v>
      </c>
      <c r="AT75" s="77">
        <f t="shared" si="42"/>
        <v>184615.38461538462</v>
      </c>
      <c r="AU75" s="26">
        <v>200000</v>
      </c>
      <c r="AV75" s="24">
        <f t="shared" si="37"/>
        <v>0.92307692307692313</v>
      </c>
      <c r="AW75" s="27" t="s">
        <v>287</v>
      </c>
      <c r="AX75" s="27" t="s">
        <v>287</v>
      </c>
      <c r="AY75" s="27" t="s">
        <v>320</v>
      </c>
      <c r="AZ75" s="41" t="s">
        <v>199</v>
      </c>
    </row>
    <row r="76" spans="1:52" s="12" customFormat="1" ht="60" customHeight="1" x14ac:dyDescent="0.2">
      <c r="A76" s="28">
        <v>75</v>
      </c>
      <c r="B76" s="15">
        <v>3</v>
      </c>
      <c r="C76" s="16" t="s">
        <v>412</v>
      </c>
      <c r="D76" s="15" t="s">
        <v>215</v>
      </c>
      <c r="E76" s="16" t="s">
        <v>154</v>
      </c>
      <c r="F76" s="15" t="s">
        <v>559</v>
      </c>
      <c r="G76" s="42" t="s">
        <v>560</v>
      </c>
      <c r="H76" s="16" t="s">
        <v>278</v>
      </c>
      <c r="I76" s="13" t="s">
        <v>279</v>
      </c>
      <c r="J76" s="13" t="s">
        <v>561</v>
      </c>
      <c r="K76" s="18" t="s">
        <v>562</v>
      </c>
      <c r="L76" s="15" t="s">
        <v>282</v>
      </c>
      <c r="M76" s="19">
        <f t="shared" si="25"/>
        <v>675946.4644619039</v>
      </c>
      <c r="N76" s="19">
        <f t="shared" si="26"/>
        <v>675946.4644619039</v>
      </c>
      <c r="O76" s="20">
        <v>44773</v>
      </c>
      <c r="P76" s="20">
        <v>45285</v>
      </c>
      <c r="Q76" s="20">
        <f t="shared" si="22"/>
        <v>45285</v>
      </c>
      <c r="R76" s="13" t="str">
        <f t="shared" si="27"/>
        <v>A tiempo</v>
      </c>
      <c r="S76" s="20">
        <v>44997</v>
      </c>
      <c r="T76" s="20">
        <f t="shared" si="23"/>
        <v>44997</v>
      </c>
      <c r="U76" s="13" t="str">
        <f t="shared" si="28"/>
        <v>A tiempo</v>
      </c>
      <c r="V76" s="21">
        <f t="shared" si="29"/>
        <v>-288</v>
      </c>
      <c r="W76" s="21">
        <v>145</v>
      </c>
      <c r="X76" s="13" t="str">
        <f t="shared" si="30"/>
        <v>Cumple</v>
      </c>
      <c r="Y76" s="20">
        <v>45017</v>
      </c>
      <c r="Z76" s="20">
        <f t="shared" si="24"/>
        <v>45017</v>
      </c>
      <c r="AA76" s="21">
        <f t="shared" si="31"/>
        <v>20</v>
      </c>
      <c r="AB76" s="20">
        <v>45291</v>
      </c>
      <c r="AC76" s="20">
        <f t="shared" si="32"/>
        <v>45291</v>
      </c>
      <c r="AD76" s="21">
        <f t="shared" si="33"/>
        <v>0</v>
      </c>
      <c r="AE76" s="22" t="s">
        <v>310</v>
      </c>
      <c r="AF76" s="205" t="s">
        <v>563</v>
      </c>
      <c r="AG76" s="205"/>
      <c r="AH76" s="281"/>
      <c r="AI76" s="223"/>
      <c r="AJ76" s="23">
        <v>0</v>
      </c>
      <c r="AK76" s="24">
        <f t="shared" si="38"/>
        <v>0</v>
      </c>
      <c r="AL76" s="25">
        <v>0</v>
      </c>
      <c r="AM76" s="24">
        <f t="shared" si="34"/>
        <v>0</v>
      </c>
      <c r="AN76" s="25">
        <v>2636191211.4014254</v>
      </c>
      <c r="AO76" s="24">
        <f t="shared" si="35"/>
        <v>1</v>
      </c>
      <c r="AP76" s="25">
        <f t="shared" si="36"/>
        <v>2636191211.4014254</v>
      </c>
      <c r="AQ76" s="77">
        <f t="shared" si="39"/>
        <v>0</v>
      </c>
      <c r="AR76" s="77">
        <f t="shared" si="40"/>
        <v>0</v>
      </c>
      <c r="AS76" s="77">
        <f t="shared" si="41"/>
        <v>675946.4644619039</v>
      </c>
      <c r="AT76" s="77">
        <f t="shared" si="42"/>
        <v>675946.4644619039</v>
      </c>
      <c r="AU76" s="26">
        <v>639000</v>
      </c>
      <c r="AV76" s="24">
        <f t="shared" si="37"/>
        <v>1.0578191932111172</v>
      </c>
      <c r="AW76" s="27" t="s">
        <v>287</v>
      </c>
      <c r="AX76" s="27" t="s">
        <v>287</v>
      </c>
      <c r="AY76" s="27" t="s">
        <v>320</v>
      </c>
      <c r="AZ76" s="28" t="s">
        <v>55</v>
      </c>
    </row>
    <row r="77" spans="1:52" s="12" customFormat="1" ht="60" customHeight="1" x14ac:dyDescent="0.2">
      <c r="A77" s="41">
        <v>76</v>
      </c>
      <c r="B77" s="15">
        <v>3</v>
      </c>
      <c r="C77" s="16" t="s">
        <v>412</v>
      </c>
      <c r="D77" s="15" t="s">
        <v>215</v>
      </c>
      <c r="E77" s="16" t="s">
        <v>154</v>
      </c>
      <c r="F77" s="15" t="s">
        <v>559</v>
      </c>
      <c r="G77" s="16" t="s">
        <v>560</v>
      </c>
      <c r="H77" s="16" t="s">
        <v>278</v>
      </c>
      <c r="I77" s="30" t="s">
        <v>316</v>
      </c>
      <c r="J77" s="13" t="s">
        <v>564</v>
      </c>
      <c r="K77" s="18" t="s">
        <v>565</v>
      </c>
      <c r="L77" s="15" t="s">
        <v>282</v>
      </c>
      <c r="M77" s="19">
        <f t="shared" si="25"/>
        <v>153846.15384615384</v>
      </c>
      <c r="N77" s="19">
        <f t="shared" si="26"/>
        <v>153846.15384615384</v>
      </c>
      <c r="O77" s="20">
        <v>44877</v>
      </c>
      <c r="P77" s="20">
        <v>44920</v>
      </c>
      <c r="Q77" s="20">
        <f t="shared" si="22"/>
        <v>44920</v>
      </c>
      <c r="R77" s="13" t="str">
        <f t="shared" si="27"/>
        <v>A tiempo</v>
      </c>
      <c r="S77" s="20">
        <v>44997</v>
      </c>
      <c r="T77" s="20">
        <f t="shared" si="23"/>
        <v>44997</v>
      </c>
      <c r="U77" s="13" t="str">
        <f t="shared" si="28"/>
        <v>A tiempo</v>
      </c>
      <c r="V77" s="21">
        <f t="shared" si="29"/>
        <v>77</v>
      </c>
      <c r="W77" s="21">
        <v>60</v>
      </c>
      <c r="X77" s="13" t="str">
        <f t="shared" si="30"/>
        <v>No cumple</v>
      </c>
      <c r="Y77" s="20">
        <v>45017</v>
      </c>
      <c r="Z77" s="20">
        <f t="shared" si="24"/>
        <v>45017</v>
      </c>
      <c r="AA77" s="21">
        <f t="shared" si="31"/>
        <v>20</v>
      </c>
      <c r="AB77" s="20">
        <v>45291</v>
      </c>
      <c r="AC77" s="20">
        <f t="shared" si="32"/>
        <v>45291</v>
      </c>
      <c r="AD77" s="21">
        <f t="shared" si="33"/>
        <v>0</v>
      </c>
      <c r="AE77" s="22" t="s">
        <v>397</v>
      </c>
      <c r="AF77" s="205" t="s">
        <v>566</v>
      </c>
      <c r="AG77" s="205"/>
      <c r="AH77" s="281"/>
      <c r="AI77" s="223"/>
      <c r="AJ77" s="23">
        <v>0</v>
      </c>
      <c r="AK77" s="24">
        <f t="shared" si="38"/>
        <v>0</v>
      </c>
      <c r="AL77" s="25">
        <v>0</v>
      </c>
      <c r="AM77" s="24">
        <f t="shared" si="34"/>
        <v>0</v>
      </c>
      <c r="AN77" s="25">
        <v>600000000</v>
      </c>
      <c r="AO77" s="24">
        <f t="shared" si="35"/>
        <v>1</v>
      </c>
      <c r="AP77" s="25">
        <f t="shared" si="36"/>
        <v>600000000</v>
      </c>
      <c r="AQ77" s="77">
        <f t="shared" si="39"/>
        <v>0</v>
      </c>
      <c r="AR77" s="77">
        <f t="shared" si="40"/>
        <v>0</v>
      </c>
      <c r="AS77" s="77">
        <f t="shared" si="41"/>
        <v>153846.15384615384</v>
      </c>
      <c r="AT77" s="77">
        <f t="shared" si="42"/>
        <v>153846.15384615384</v>
      </c>
      <c r="AU77" s="26">
        <v>166666.66666666666</v>
      </c>
      <c r="AV77" s="24">
        <f t="shared" si="37"/>
        <v>0.92307692307692313</v>
      </c>
      <c r="AW77" s="27" t="s">
        <v>287</v>
      </c>
      <c r="AX77" s="27" t="s">
        <v>287</v>
      </c>
      <c r="AY77" s="27" t="s">
        <v>320</v>
      </c>
      <c r="AZ77" s="41" t="s">
        <v>199</v>
      </c>
    </row>
    <row r="78" spans="1:52" s="12" customFormat="1" ht="60" customHeight="1" x14ac:dyDescent="0.2">
      <c r="A78" s="28">
        <v>77</v>
      </c>
      <c r="B78" s="15">
        <v>3</v>
      </c>
      <c r="C78" s="16" t="s">
        <v>412</v>
      </c>
      <c r="D78" s="15" t="s">
        <v>215</v>
      </c>
      <c r="E78" s="43" t="s">
        <v>154</v>
      </c>
      <c r="F78" s="15" t="s">
        <v>567</v>
      </c>
      <c r="G78" s="16" t="s">
        <v>568</v>
      </c>
      <c r="H78" s="16" t="s">
        <v>278</v>
      </c>
      <c r="I78" s="13" t="s">
        <v>279</v>
      </c>
      <c r="J78" s="13" t="s">
        <v>569</v>
      </c>
      <c r="K78" s="18" t="s">
        <v>570</v>
      </c>
      <c r="L78" s="15" t="s">
        <v>282</v>
      </c>
      <c r="M78" s="19">
        <f t="shared" si="25"/>
        <v>660079.1765637371</v>
      </c>
      <c r="N78" s="19">
        <f t="shared" si="26"/>
        <v>660079.1765637371</v>
      </c>
      <c r="O78" s="20">
        <v>44832</v>
      </c>
      <c r="P78" s="20">
        <v>45285</v>
      </c>
      <c r="Q78" s="20">
        <f t="shared" si="22"/>
        <v>45285</v>
      </c>
      <c r="R78" s="13" t="str">
        <f t="shared" si="27"/>
        <v>A tiempo</v>
      </c>
      <c r="S78" s="20">
        <v>44997</v>
      </c>
      <c r="T78" s="20">
        <f t="shared" si="23"/>
        <v>44997</v>
      </c>
      <c r="U78" s="13" t="str">
        <f t="shared" si="28"/>
        <v>A tiempo</v>
      </c>
      <c r="V78" s="21">
        <f t="shared" si="29"/>
        <v>-288</v>
      </c>
      <c r="W78" s="21">
        <v>145</v>
      </c>
      <c r="X78" s="13" t="str">
        <f t="shared" si="30"/>
        <v>Cumple</v>
      </c>
      <c r="Y78" s="20">
        <v>45017</v>
      </c>
      <c r="Z78" s="20">
        <f t="shared" si="24"/>
        <v>45017</v>
      </c>
      <c r="AA78" s="21">
        <f t="shared" si="31"/>
        <v>20</v>
      </c>
      <c r="AB78" s="20">
        <v>45291</v>
      </c>
      <c r="AC78" s="20">
        <f t="shared" si="32"/>
        <v>45291</v>
      </c>
      <c r="AD78" s="21">
        <f t="shared" si="33"/>
        <v>0</v>
      </c>
      <c r="AE78" s="22" t="s">
        <v>310</v>
      </c>
      <c r="AF78" s="205" t="s">
        <v>563</v>
      </c>
      <c r="AG78" s="205"/>
      <c r="AH78" s="281"/>
      <c r="AI78" s="223"/>
      <c r="AJ78" s="23">
        <v>0</v>
      </c>
      <c r="AK78" s="24">
        <f t="shared" si="38"/>
        <v>0</v>
      </c>
      <c r="AL78" s="25">
        <v>0</v>
      </c>
      <c r="AM78" s="24">
        <f t="shared" si="34"/>
        <v>0</v>
      </c>
      <c r="AN78" s="25">
        <v>2574308788.5985746</v>
      </c>
      <c r="AO78" s="24">
        <f t="shared" si="35"/>
        <v>1</v>
      </c>
      <c r="AP78" s="25">
        <f t="shared" si="36"/>
        <v>2574308788.5985746</v>
      </c>
      <c r="AQ78" s="77">
        <f t="shared" si="39"/>
        <v>0</v>
      </c>
      <c r="AR78" s="77">
        <f t="shared" si="40"/>
        <v>0</v>
      </c>
      <c r="AS78" s="77">
        <f t="shared" si="41"/>
        <v>660079.1765637371</v>
      </c>
      <c r="AT78" s="77">
        <f t="shared" si="42"/>
        <v>660079.1765637371</v>
      </c>
      <c r="AU78" s="26">
        <v>624000</v>
      </c>
      <c r="AV78" s="24">
        <f t="shared" si="37"/>
        <v>1.0578191932111172</v>
      </c>
      <c r="AW78" s="27" t="s">
        <v>287</v>
      </c>
      <c r="AX78" s="27" t="s">
        <v>287</v>
      </c>
      <c r="AY78" s="27" t="s">
        <v>320</v>
      </c>
      <c r="AZ78" s="28" t="s">
        <v>55</v>
      </c>
    </row>
    <row r="79" spans="1:52" s="12" customFormat="1" ht="60" customHeight="1" x14ac:dyDescent="0.2">
      <c r="A79" s="41">
        <v>78</v>
      </c>
      <c r="B79" s="15">
        <v>3</v>
      </c>
      <c r="C79" s="16" t="s">
        <v>412</v>
      </c>
      <c r="D79" s="15" t="s">
        <v>216</v>
      </c>
      <c r="E79" s="43" t="s">
        <v>158</v>
      </c>
      <c r="F79" s="15" t="s">
        <v>571</v>
      </c>
      <c r="G79" s="16" t="s">
        <v>572</v>
      </c>
      <c r="H79" s="16" t="s">
        <v>278</v>
      </c>
      <c r="I79" s="30" t="s">
        <v>316</v>
      </c>
      <c r="J79" s="13" t="s">
        <v>573</v>
      </c>
      <c r="K79" s="18" t="s">
        <v>574</v>
      </c>
      <c r="L79" s="15" t="s">
        <v>282</v>
      </c>
      <c r="M79" s="49">
        <f t="shared" si="25"/>
        <v>221538.46153846153</v>
      </c>
      <c r="N79" s="49">
        <f t="shared" si="26"/>
        <v>221538.46153846153</v>
      </c>
      <c r="O79" s="20">
        <v>44847</v>
      </c>
      <c r="P79" s="20">
        <v>44966</v>
      </c>
      <c r="Q79" s="20">
        <f t="shared" si="22"/>
        <v>44966</v>
      </c>
      <c r="R79" s="13" t="str">
        <f t="shared" si="27"/>
        <v>A tiempo</v>
      </c>
      <c r="S79" s="20">
        <v>45028</v>
      </c>
      <c r="T79" s="20">
        <f t="shared" si="23"/>
        <v>45028</v>
      </c>
      <c r="U79" s="13" t="str">
        <f t="shared" si="28"/>
        <v>A tiempo</v>
      </c>
      <c r="V79" s="21">
        <f t="shared" si="29"/>
        <v>62</v>
      </c>
      <c r="W79" s="21">
        <v>60</v>
      </c>
      <c r="X79" s="13" t="str">
        <f t="shared" si="30"/>
        <v>No cumple</v>
      </c>
      <c r="Y79" s="20">
        <v>45048</v>
      </c>
      <c r="Z79" s="20">
        <f t="shared" si="24"/>
        <v>45048</v>
      </c>
      <c r="AA79" s="21">
        <f t="shared" si="31"/>
        <v>20</v>
      </c>
      <c r="AB79" s="20">
        <v>45291</v>
      </c>
      <c r="AC79" s="20">
        <f t="shared" si="32"/>
        <v>45291</v>
      </c>
      <c r="AD79" s="21">
        <f t="shared" si="33"/>
        <v>0</v>
      </c>
      <c r="AE79" s="22" t="s">
        <v>397</v>
      </c>
      <c r="AF79" s="205" t="s">
        <v>575</v>
      </c>
      <c r="AG79" s="205" t="s">
        <v>576</v>
      </c>
      <c r="AH79" s="281"/>
      <c r="AI79" s="223"/>
      <c r="AJ79" s="23">
        <v>0</v>
      </c>
      <c r="AK79" s="24">
        <f t="shared" si="38"/>
        <v>0</v>
      </c>
      <c r="AL79" s="25">
        <v>0</v>
      </c>
      <c r="AM79" s="24">
        <f t="shared" si="34"/>
        <v>0</v>
      </c>
      <c r="AN79" s="25">
        <v>864000000</v>
      </c>
      <c r="AO79" s="24">
        <f t="shared" si="35"/>
        <v>1</v>
      </c>
      <c r="AP79" s="25">
        <f t="shared" si="36"/>
        <v>864000000</v>
      </c>
      <c r="AQ79" s="77">
        <f t="shared" si="39"/>
        <v>0</v>
      </c>
      <c r="AR79" s="77">
        <f t="shared" si="40"/>
        <v>0</v>
      </c>
      <c r="AS79" s="77">
        <f t="shared" si="41"/>
        <v>221538.46153846153</v>
      </c>
      <c r="AT79" s="77">
        <f t="shared" si="42"/>
        <v>221538.46153846153</v>
      </c>
      <c r="AU79" s="26">
        <v>300000</v>
      </c>
      <c r="AV79" s="24">
        <f t="shared" si="37"/>
        <v>0.73846153846153839</v>
      </c>
      <c r="AW79" s="27" t="s">
        <v>287</v>
      </c>
      <c r="AX79" s="27" t="s">
        <v>287</v>
      </c>
      <c r="AY79" s="27" t="s">
        <v>320</v>
      </c>
      <c r="AZ79" s="41" t="s">
        <v>199</v>
      </c>
    </row>
    <row r="80" spans="1:52" s="12" customFormat="1" ht="60" customHeight="1" x14ac:dyDescent="0.2">
      <c r="A80" s="41">
        <v>79</v>
      </c>
      <c r="B80" s="15">
        <v>3</v>
      </c>
      <c r="C80" s="16" t="s">
        <v>412</v>
      </c>
      <c r="D80" s="15" t="s">
        <v>217</v>
      </c>
      <c r="E80" s="16" t="s">
        <v>161</v>
      </c>
      <c r="F80" s="15" t="s">
        <v>577</v>
      </c>
      <c r="G80" s="16" t="s">
        <v>578</v>
      </c>
      <c r="H80" s="16" t="s">
        <v>278</v>
      </c>
      <c r="I80" s="30" t="s">
        <v>316</v>
      </c>
      <c r="J80" s="33" t="s">
        <v>579</v>
      </c>
      <c r="K80" s="18" t="s">
        <v>580</v>
      </c>
      <c r="L80" s="15" t="s">
        <v>282</v>
      </c>
      <c r="M80" s="19">
        <f t="shared" si="25"/>
        <v>115384.61538461539</v>
      </c>
      <c r="N80" s="19">
        <f t="shared" si="26"/>
        <v>115384.61538461539</v>
      </c>
      <c r="O80" s="20">
        <v>44602</v>
      </c>
      <c r="P80" s="20">
        <v>44690</v>
      </c>
      <c r="Q80" s="20">
        <f t="shared" si="22"/>
        <v>44690</v>
      </c>
      <c r="R80" s="13" t="str">
        <f t="shared" si="27"/>
        <v>A tiempo</v>
      </c>
      <c r="S80" s="20">
        <v>44752</v>
      </c>
      <c r="T80" s="20">
        <f t="shared" si="23"/>
        <v>44752</v>
      </c>
      <c r="U80" s="13" t="str">
        <f t="shared" si="28"/>
        <v>A tiempo</v>
      </c>
      <c r="V80" s="21">
        <f t="shared" si="29"/>
        <v>62</v>
      </c>
      <c r="W80" s="21">
        <v>60</v>
      </c>
      <c r="X80" s="13" t="str">
        <f t="shared" si="30"/>
        <v>No cumple</v>
      </c>
      <c r="Y80" s="20">
        <v>44772</v>
      </c>
      <c r="Z80" s="20">
        <f t="shared" si="24"/>
        <v>44772</v>
      </c>
      <c r="AA80" s="21">
        <f t="shared" si="31"/>
        <v>20</v>
      </c>
      <c r="AB80" s="20">
        <v>44926</v>
      </c>
      <c r="AC80" s="20">
        <f t="shared" si="32"/>
        <v>44926</v>
      </c>
      <c r="AD80" s="21">
        <f t="shared" si="33"/>
        <v>0</v>
      </c>
      <c r="AE80" s="22" t="s">
        <v>303</v>
      </c>
      <c r="AF80" s="205" t="s">
        <v>581</v>
      </c>
      <c r="AG80" s="205"/>
      <c r="AH80" s="281"/>
      <c r="AI80" s="223"/>
      <c r="AJ80" s="23">
        <v>0</v>
      </c>
      <c r="AK80" s="24">
        <f t="shared" si="38"/>
        <v>0</v>
      </c>
      <c r="AL80" s="45">
        <v>450000000</v>
      </c>
      <c r="AM80" s="24">
        <f t="shared" si="34"/>
        <v>1</v>
      </c>
      <c r="AN80" s="25">
        <v>0</v>
      </c>
      <c r="AO80" s="24">
        <f t="shared" si="35"/>
        <v>0</v>
      </c>
      <c r="AP80" s="45">
        <f t="shared" si="36"/>
        <v>450000000</v>
      </c>
      <c r="AQ80" s="77">
        <f t="shared" si="39"/>
        <v>0</v>
      </c>
      <c r="AR80" s="77">
        <f t="shared" si="40"/>
        <v>115384.61538461539</v>
      </c>
      <c r="AS80" s="77">
        <f t="shared" si="41"/>
        <v>0</v>
      </c>
      <c r="AT80" s="77">
        <f t="shared" si="42"/>
        <v>115384.61538461539</v>
      </c>
      <c r="AU80" s="26">
        <v>208333.33333333349</v>
      </c>
      <c r="AV80" s="24">
        <f t="shared" si="37"/>
        <v>0.55384615384615343</v>
      </c>
      <c r="AW80" s="27" t="s">
        <v>287</v>
      </c>
      <c r="AX80" s="27" t="s">
        <v>287</v>
      </c>
      <c r="AY80" s="27" t="s">
        <v>320</v>
      </c>
      <c r="AZ80" s="41" t="s">
        <v>199</v>
      </c>
    </row>
    <row r="81" spans="1:52" s="12" customFormat="1" ht="60" customHeight="1" x14ac:dyDescent="0.2">
      <c r="A81" s="41">
        <v>80</v>
      </c>
      <c r="B81" s="15">
        <v>3</v>
      </c>
      <c r="C81" s="16" t="s">
        <v>412</v>
      </c>
      <c r="D81" s="15" t="s">
        <v>217</v>
      </c>
      <c r="E81" s="16" t="s">
        <v>161</v>
      </c>
      <c r="F81" s="15" t="s">
        <v>577</v>
      </c>
      <c r="G81" s="16" t="s">
        <v>578</v>
      </c>
      <c r="H81" s="16" t="s">
        <v>278</v>
      </c>
      <c r="I81" s="30" t="s">
        <v>292</v>
      </c>
      <c r="J81" s="13" t="s">
        <v>582</v>
      </c>
      <c r="K81" s="18" t="s">
        <v>583</v>
      </c>
      <c r="L81" s="15" t="s">
        <v>282</v>
      </c>
      <c r="M81" s="19">
        <f t="shared" si="25"/>
        <v>461538.46153846156</v>
      </c>
      <c r="N81" s="19">
        <f t="shared" si="26"/>
        <v>461538.46153846156</v>
      </c>
      <c r="O81" s="20">
        <v>44954</v>
      </c>
      <c r="P81" s="20">
        <v>45021</v>
      </c>
      <c r="Q81" s="20">
        <f t="shared" si="22"/>
        <v>45021</v>
      </c>
      <c r="R81" s="13" t="str">
        <f t="shared" si="27"/>
        <v>A tiempo</v>
      </c>
      <c r="S81" s="20">
        <v>45083</v>
      </c>
      <c r="T81" s="20">
        <f t="shared" si="23"/>
        <v>45083</v>
      </c>
      <c r="U81" s="13" t="str">
        <f t="shared" si="28"/>
        <v>A tiempo</v>
      </c>
      <c r="V81" s="21">
        <f t="shared" si="29"/>
        <v>62</v>
      </c>
      <c r="W81" s="21">
        <v>125</v>
      </c>
      <c r="X81" s="13" t="str">
        <f t="shared" si="30"/>
        <v>Cumple</v>
      </c>
      <c r="Y81" s="20">
        <v>45108</v>
      </c>
      <c r="Z81" s="20">
        <f t="shared" si="24"/>
        <v>45108</v>
      </c>
      <c r="AA81" s="21">
        <f t="shared" si="31"/>
        <v>25</v>
      </c>
      <c r="AB81" s="20">
        <v>45291</v>
      </c>
      <c r="AC81" s="20">
        <f t="shared" si="32"/>
        <v>45291</v>
      </c>
      <c r="AD81" s="21">
        <f t="shared" si="33"/>
        <v>0</v>
      </c>
      <c r="AE81" s="22" t="s">
        <v>397</v>
      </c>
      <c r="AF81" s="205" t="s">
        <v>584</v>
      </c>
      <c r="AG81" s="205"/>
      <c r="AH81" s="281"/>
      <c r="AI81" s="223"/>
      <c r="AJ81" s="23">
        <v>0</v>
      </c>
      <c r="AK81" s="24">
        <f t="shared" si="38"/>
        <v>0</v>
      </c>
      <c r="AL81" s="25">
        <v>0</v>
      </c>
      <c r="AM81" s="24">
        <f t="shared" si="34"/>
        <v>0</v>
      </c>
      <c r="AN81" s="25">
        <v>1800000000</v>
      </c>
      <c r="AO81" s="24">
        <f t="shared" si="35"/>
        <v>1</v>
      </c>
      <c r="AP81" s="25">
        <f t="shared" si="36"/>
        <v>1800000000</v>
      </c>
      <c r="AQ81" s="77">
        <f t="shared" si="39"/>
        <v>0</v>
      </c>
      <c r="AR81" s="77">
        <f t="shared" si="40"/>
        <v>0</v>
      </c>
      <c r="AS81" s="77">
        <f t="shared" si="41"/>
        <v>461538.46153846156</v>
      </c>
      <c r="AT81" s="77">
        <f t="shared" si="42"/>
        <v>461538.46153846156</v>
      </c>
      <c r="AU81" s="26">
        <v>500000</v>
      </c>
      <c r="AV81" s="24">
        <f t="shared" si="37"/>
        <v>0.92307692307692313</v>
      </c>
      <c r="AW81" s="27" t="s">
        <v>287</v>
      </c>
      <c r="AX81" s="27" t="s">
        <v>287</v>
      </c>
      <c r="AY81" s="27" t="s">
        <v>320</v>
      </c>
      <c r="AZ81" s="41" t="s">
        <v>199</v>
      </c>
    </row>
    <row r="82" spans="1:52" s="12" customFormat="1" ht="60" customHeight="1" x14ac:dyDescent="0.2">
      <c r="A82" s="41">
        <v>81</v>
      </c>
      <c r="B82" s="15">
        <v>3</v>
      </c>
      <c r="C82" s="16" t="s">
        <v>412</v>
      </c>
      <c r="D82" s="15" t="s">
        <v>218</v>
      </c>
      <c r="E82" s="16" t="s">
        <v>164</v>
      </c>
      <c r="F82" s="15" t="s">
        <v>413</v>
      </c>
      <c r="G82" s="16" t="s">
        <v>414</v>
      </c>
      <c r="H82" s="16" t="s">
        <v>278</v>
      </c>
      <c r="I82" s="30" t="s">
        <v>316</v>
      </c>
      <c r="J82" s="13" t="s">
        <v>585</v>
      </c>
      <c r="K82" s="18" t="s">
        <v>586</v>
      </c>
      <c r="L82" s="15" t="s">
        <v>282</v>
      </c>
      <c r="M82" s="19">
        <f t="shared" si="25"/>
        <v>193846.15384615384</v>
      </c>
      <c r="N82" s="19">
        <f t="shared" si="26"/>
        <v>193846.15384615384</v>
      </c>
      <c r="O82" s="20">
        <v>44816</v>
      </c>
      <c r="P82" s="20">
        <v>44904</v>
      </c>
      <c r="Q82" s="20">
        <f t="shared" si="22"/>
        <v>44904</v>
      </c>
      <c r="R82" s="13" t="str">
        <f t="shared" si="27"/>
        <v>A tiempo</v>
      </c>
      <c r="S82" s="20">
        <v>44966</v>
      </c>
      <c r="T82" s="20">
        <f t="shared" si="23"/>
        <v>44966</v>
      </c>
      <c r="U82" s="13" t="str">
        <f t="shared" si="28"/>
        <v>A tiempo</v>
      </c>
      <c r="V82" s="21">
        <f t="shared" si="29"/>
        <v>62</v>
      </c>
      <c r="W82" s="21">
        <v>60</v>
      </c>
      <c r="X82" s="13" t="str">
        <f t="shared" si="30"/>
        <v>No cumple</v>
      </c>
      <c r="Y82" s="20">
        <v>44986</v>
      </c>
      <c r="Z82" s="20">
        <f t="shared" si="24"/>
        <v>44986</v>
      </c>
      <c r="AA82" s="21">
        <f t="shared" si="31"/>
        <v>20</v>
      </c>
      <c r="AB82" s="20">
        <v>45291</v>
      </c>
      <c r="AC82" s="20">
        <f t="shared" si="32"/>
        <v>45291</v>
      </c>
      <c r="AD82" s="21">
        <f t="shared" si="33"/>
        <v>0</v>
      </c>
      <c r="AE82" s="22" t="s">
        <v>310</v>
      </c>
      <c r="AF82" s="205" t="s">
        <v>587</v>
      </c>
      <c r="AG82" s="205" t="s">
        <v>588</v>
      </c>
      <c r="AH82" s="281"/>
      <c r="AI82" s="223"/>
      <c r="AJ82" s="23">
        <v>0</v>
      </c>
      <c r="AK82" s="24">
        <f t="shared" si="38"/>
        <v>0</v>
      </c>
      <c r="AL82" s="25">
        <v>0</v>
      </c>
      <c r="AM82" s="24">
        <f t="shared" si="34"/>
        <v>0</v>
      </c>
      <c r="AN82" s="25">
        <v>756000000</v>
      </c>
      <c r="AO82" s="24">
        <f t="shared" si="35"/>
        <v>1</v>
      </c>
      <c r="AP82" s="25">
        <f t="shared" si="36"/>
        <v>756000000</v>
      </c>
      <c r="AQ82" s="77">
        <f t="shared" si="39"/>
        <v>0</v>
      </c>
      <c r="AR82" s="77">
        <f t="shared" si="40"/>
        <v>0</v>
      </c>
      <c r="AS82" s="77">
        <f t="shared" si="41"/>
        <v>193846.15384615384</v>
      </c>
      <c r="AT82" s="77">
        <f t="shared" si="42"/>
        <v>193846.15384615384</v>
      </c>
      <c r="AU82" s="26">
        <v>300000</v>
      </c>
      <c r="AV82" s="24">
        <f t="shared" si="37"/>
        <v>0.64615384615384619</v>
      </c>
      <c r="AW82" s="27" t="s">
        <v>287</v>
      </c>
      <c r="AX82" s="27" t="s">
        <v>287</v>
      </c>
      <c r="AY82" s="27" t="s">
        <v>320</v>
      </c>
      <c r="AZ82" s="41" t="s">
        <v>199</v>
      </c>
    </row>
    <row r="83" spans="1:52" s="12" customFormat="1" ht="60" customHeight="1" x14ac:dyDescent="0.2">
      <c r="A83" s="29">
        <v>82</v>
      </c>
      <c r="B83" s="15">
        <v>2</v>
      </c>
      <c r="C83" s="16" t="s">
        <v>297</v>
      </c>
      <c r="D83" s="15" t="s">
        <v>213</v>
      </c>
      <c r="E83" s="16" t="s">
        <v>144</v>
      </c>
      <c r="F83" s="15" t="s">
        <v>547</v>
      </c>
      <c r="G83" s="16" t="s">
        <v>548</v>
      </c>
      <c r="H83" s="16" t="s">
        <v>487</v>
      </c>
      <c r="I83" s="13" t="s">
        <v>488</v>
      </c>
      <c r="J83" s="17" t="s">
        <v>589</v>
      </c>
      <c r="K83" s="18" t="s">
        <v>590</v>
      </c>
      <c r="L83" s="15" t="s">
        <v>309</v>
      </c>
      <c r="M83" s="19">
        <f t="shared" si="25"/>
        <v>0</v>
      </c>
      <c r="N83" s="19">
        <f t="shared" si="26"/>
        <v>0</v>
      </c>
      <c r="O83" s="20">
        <v>44429</v>
      </c>
      <c r="P83" s="20">
        <v>44576</v>
      </c>
      <c r="Q83" s="20">
        <f t="shared" si="22"/>
        <v>44576</v>
      </c>
      <c r="R83" s="13" t="str">
        <f t="shared" si="27"/>
        <v>A tiempo</v>
      </c>
      <c r="S83" s="20">
        <v>44602</v>
      </c>
      <c r="T83" s="20">
        <f t="shared" si="23"/>
        <v>44602</v>
      </c>
      <c r="U83" s="13" t="str">
        <f t="shared" si="28"/>
        <v>A tiempo</v>
      </c>
      <c r="V83" s="21">
        <f t="shared" si="29"/>
        <v>26</v>
      </c>
      <c r="W83" s="21">
        <v>20</v>
      </c>
      <c r="X83" s="13" t="str">
        <f t="shared" si="30"/>
        <v>No cumple</v>
      </c>
      <c r="Y83" s="20">
        <v>44617</v>
      </c>
      <c r="Z83" s="20">
        <f t="shared" si="24"/>
        <v>44617</v>
      </c>
      <c r="AA83" s="21">
        <f t="shared" si="31"/>
        <v>15</v>
      </c>
      <c r="AB83" s="20">
        <v>44561</v>
      </c>
      <c r="AC83" s="20">
        <f t="shared" si="32"/>
        <v>44561</v>
      </c>
      <c r="AD83" s="21">
        <f t="shared" si="33"/>
        <v>0</v>
      </c>
      <c r="AE83" s="22" t="s">
        <v>491</v>
      </c>
      <c r="AF83" s="205" t="s">
        <v>551</v>
      </c>
      <c r="AG83" s="205" t="s">
        <v>552</v>
      </c>
      <c r="AH83" s="281"/>
      <c r="AI83" s="223"/>
      <c r="AJ83" s="23">
        <v>0</v>
      </c>
      <c r="AK83" s="24">
        <f t="shared" si="38"/>
        <v>0</v>
      </c>
      <c r="AL83" s="25">
        <v>0</v>
      </c>
      <c r="AM83" s="24">
        <f t="shared" si="34"/>
        <v>0</v>
      </c>
      <c r="AN83" s="25">
        <v>0</v>
      </c>
      <c r="AO83" s="24">
        <f t="shared" si="35"/>
        <v>0</v>
      </c>
      <c r="AP83" s="25">
        <f t="shared" si="36"/>
        <v>0</v>
      </c>
      <c r="AQ83" s="77">
        <f t="shared" si="39"/>
        <v>0</v>
      </c>
      <c r="AR83" s="77">
        <f t="shared" si="40"/>
        <v>0</v>
      </c>
      <c r="AS83" s="77">
        <f t="shared" si="41"/>
        <v>0</v>
      </c>
      <c r="AT83" s="77">
        <f t="shared" si="42"/>
        <v>0</v>
      </c>
      <c r="AU83" s="26" t="s">
        <v>591</v>
      </c>
      <c r="AV83" s="24" t="str">
        <f t="shared" si="37"/>
        <v/>
      </c>
      <c r="AW83" s="27" t="s">
        <v>287</v>
      </c>
      <c r="AX83" s="27"/>
      <c r="AY83" s="27" t="s">
        <v>288</v>
      </c>
      <c r="AZ83" s="29" t="s">
        <v>313</v>
      </c>
    </row>
    <row r="84" spans="1:52" s="12" customFormat="1" ht="60" customHeight="1" x14ac:dyDescent="0.2">
      <c r="A84" s="14">
        <v>83</v>
      </c>
      <c r="B84" s="15">
        <v>3</v>
      </c>
      <c r="C84" s="16" t="s">
        <v>412</v>
      </c>
      <c r="D84" s="15" t="s">
        <v>216</v>
      </c>
      <c r="E84" s="16" t="s">
        <v>158</v>
      </c>
      <c r="F84" s="15" t="s">
        <v>571</v>
      </c>
      <c r="G84" s="16" t="s">
        <v>572</v>
      </c>
      <c r="H84" s="16" t="s">
        <v>278</v>
      </c>
      <c r="I84" s="13" t="s">
        <v>451</v>
      </c>
      <c r="J84" s="13" t="s">
        <v>592</v>
      </c>
      <c r="K84" s="18" t="s">
        <v>593</v>
      </c>
      <c r="L84" s="15" t="s">
        <v>282</v>
      </c>
      <c r="M84" s="19">
        <f t="shared" si="25"/>
        <v>0</v>
      </c>
      <c r="N84" s="19">
        <f t="shared" si="26"/>
        <v>0</v>
      </c>
      <c r="O84" s="20">
        <v>45230</v>
      </c>
      <c r="P84" s="20">
        <v>45264</v>
      </c>
      <c r="Q84" s="20">
        <f t="shared" si="22"/>
        <v>45264</v>
      </c>
      <c r="R84" s="13" t="str">
        <f t="shared" si="27"/>
        <v>A tiempo</v>
      </c>
      <c r="S84" s="20">
        <v>45296</v>
      </c>
      <c r="T84" s="20">
        <f t="shared" si="23"/>
        <v>45296</v>
      </c>
      <c r="U84" s="13" t="str">
        <f t="shared" si="28"/>
        <v>A tiempo</v>
      </c>
      <c r="V84" s="21">
        <f t="shared" si="29"/>
        <v>32</v>
      </c>
      <c r="W84" s="21">
        <v>125</v>
      </c>
      <c r="X84" s="13" t="str">
        <f t="shared" si="30"/>
        <v>Cumple</v>
      </c>
      <c r="Y84" s="20">
        <v>45306</v>
      </c>
      <c r="Z84" s="20">
        <f t="shared" si="24"/>
        <v>45306</v>
      </c>
      <c r="AA84" s="21">
        <f t="shared" si="31"/>
        <v>10</v>
      </c>
      <c r="AB84" s="20">
        <v>45657</v>
      </c>
      <c r="AC84" s="20">
        <f t="shared" si="32"/>
        <v>45657</v>
      </c>
      <c r="AD84" s="21">
        <f t="shared" si="33"/>
        <v>0</v>
      </c>
      <c r="AE84" s="22" t="s">
        <v>285</v>
      </c>
      <c r="AF84" s="205" t="s">
        <v>594</v>
      </c>
      <c r="AG84" s="205" t="s">
        <v>595</v>
      </c>
      <c r="AH84" s="281">
        <v>765972.22222222225</v>
      </c>
      <c r="AI84" s="223" t="s">
        <v>592</v>
      </c>
      <c r="AJ84" s="23">
        <v>0</v>
      </c>
      <c r="AK84" s="24">
        <f t="shared" si="38"/>
        <v>0</v>
      </c>
      <c r="AL84" s="25">
        <v>0</v>
      </c>
      <c r="AM84" s="24">
        <f t="shared" si="34"/>
        <v>0</v>
      </c>
      <c r="AN84" s="25">
        <v>0</v>
      </c>
      <c r="AO84" s="24">
        <f t="shared" si="35"/>
        <v>0</v>
      </c>
      <c r="AP84" s="25">
        <f t="shared" si="36"/>
        <v>0</v>
      </c>
      <c r="AQ84" s="77">
        <f t="shared" si="39"/>
        <v>0</v>
      </c>
      <c r="AR84" s="77">
        <f t="shared" si="40"/>
        <v>0</v>
      </c>
      <c r="AS84" s="77">
        <f t="shared" si="41"/>
        <v>0</v>
      </c>
      <c r="AT84" s="77">
        <f t="shared" si="42"/>
        <v>0</v>
      </c>
      <c r="AU84" s="26">
        <v>765972.22222222225</v>
      </c>
      <c r="AV84" s="24">
        <f t="shared" si="37"/>
        <v>0</v>
      </c>
      <c r="AW84" s="27" t="s">
        <v>287</v>
      </c>
      <c r="AX84" s="27"/>
      <c r="AY84" s="27" t="s">
        <v>320</v>
      </c>
      <c r="AZ84" s="14" t="s">
        <v>289</v>
      </c>
    </row>
    <row r="85" spans="1:52" s="12" customFormat="1" ht="60" customHeight="1" x14ac:dyDescent="0.2">
      <c r="A85" s="29">
        <v>84</v>
      </c>
      <c r="B85" s="15">
        <v>4</v>
      </c>
      <c r="C85" s="16" t="s">
        <v>596</v>
      </c>
      <c r="D85" s="15" t="s">
        <v>219</v>
      </c>
      <c r="E85" s="16" t="s">
        <v>597</v>
      </c>
      <c r="F85" s="15" t="s">
        <v>598</v>
      </c>
      <c r="G85" s="16" t="s">
        <v>599</v>
      </c>
      <c r="H85" s="16" t="s">
        <v>278</v>
      </c>
      <c r="I85" s="13" t="s">
        <v>300</v>
      </c>
      <c r="J85" s="13" t="s">
        <v>600</v>
      </c>
      <c r="K85" s="18" t="s">
        <v>601</v>
      </c>
      <c r="L85" s="15" t="s">
        <v>309</v>
      </c>
      <c r="M85" s="19">
        <f t="shared" si="25"/>
        <v>0</v>
      </c>
      <c r="N85" s="19">
        <f t="shared" si="26"/>
        <v>0</v>
      </c>
      <c r="O85" s="20">
        <v>44540</v>
      </c>
      <c r="P85" s="20">
        <v>44576</v>
      </c>
      <c r="Q85" s="20">
        <f t="shared" si="22"/>
        <v>44576</v>
      </c>
      <c r="R85" s="13" t="str">
        <f t="shared" si="27"/>
        <v>A tiempo</v>
      </c>
      <c r="S85" s="20">
        <v>44602</v>
      </c>
      <c r="T85" s="20">
        <f t="shared" si="23"/>
        <v>44602</v>
      </c>
      <c r="U85" s="13" t="str">
        <f t="shared" si="28"/>
        <v>A tiempo</v>
      </c>
      <c r="V85" s="21">
        <f t="shared" si="29"/>
        <v>26</v>
      </c>
      <c r="W85" s="21">
        <v>20</v>
      </c>
      <c r="X85" s="13" t="str">
        <f t="shared" si="30"/>
        <v>No cumple</v>
      </c>
      <c r="Y85" s="20">
        <v>44617</v>
      </c>
      <c r="Z85" s="20">
        <f t="shared" si="24"/>
        <v>44617</v>
      </c>
      <c r="AA85" s="21">
        <f t="shared" si="31"/>
        <v>15</v>
      </c>
      <c r="AB85" s="20">
        <v>45291</v>
      </c>
      <c r="AC85" s="20">
        <f t="shared" si="32"/>
        <v>45291</v>
      </c>
      <c r="AD85" s="21">
        <f t="shared" si="33"/>
        <v>0</v>
      </c>
      <c r="AE85" s="22" t="s">
        <v>491</v>
      </c>
      <c r="AF85" s="205"/>
      <c r="AG85" s="205"/>
      <c r="AH85" s="281"/>
      <c r="AI85" s="223"/>
      <c r="AJ85" s="23">
        <v>0</v>
      </c>
      <c r="AK85" s="24">
        <f t="shared" si="38"/>
        <v>0</v>
      </c>
      <c r="AL85" s="25">
        <v>0</v>
      </c>
      <c r="AM85" s="24">
        <f t="shared" si="34"/>
        <v>0</v>
      </c>
      <c r="AN85" s="25">
        <v>0</v>
      </c>
      <c r="AO85" s="24">
        <f t="shared" si="35"/>
        <v>0</v>
      </c>
      <c r="AP85" s="25">
        <f t="shared" si="36"/>
        <v>0</v>
      </c>
      <c r="AQ85" s="77">
        <f t="shared" si="39"/>
        <v>0</v>
      </c>
      <c r="AR85" s="77">
        <f t="shared" si="40"/>
        <v>0</v>
      </c>
      <c r="AS85" s="77">
        <f t="shared" si="41"/>
        <v>0</v>
      </c>
      <c r="AT85" s="77">
        <f t="shared" si="42"/>
        <v>0</v>
      </c>
      <c r="AU85" s="26">
        <v>233281.88888888888</v>
      </c>
      <c r="AV85" s="24">
        <f t="shared" si="37"/>
        <v>0</v>
      </c>
      <c r="AW85" s="27" t="s">
        <v>287</v>
      </c>
      <c r="AX85" s="27"/>
      <c r="AY85" s="27" t="s">
        <v>288</v>
      </c>
      <c r="AZ85" s="29" t="s">
        <v>313</v>
      </c>
    </row>
    <row r="86" spans="1:52" s="12" customFormat="1" ht="60" customHeight="1" x14ac:dyDescent="0.2">
      <c r="A86" s="46">
        <v>85</v>
      </c>
      <c r="B86" s="15">
        <v>4</v>
      </c>
      <c r="C86" s="16" t="s">
        <v>596</v>
      </c>
      <c r="D86" s="15" t="s">
        <v>219</v>
      </c>
      <c r="E86" s="16" t="s">
        <v>597</v>
      </c>
      <c r="F86" s="15" t="s">
        <v>598</v>
      </c>
      <c r="G86" s="16" t="s">
        <v>599</v>
      </c>
      <c r="H86" s="16" t="s">
        <v>278</v>
      </c>
      <c r="I86" s="13" t="s">
        <v>300</v>
      </c>
      <c r="J86" s="13" t="s">
        <v>602</v>
      </c>
      <c r="K86" s="18" t="s">
        <v>603</v>
      </c>
      <c r="L86" s="15" t="s">
        <v>454</v>
      </c>
      <c r="M86" s="19">
        <f t="shared" si="25"/>
        <v>2923.0769230769229</v>
      </c>
      <c r="N86" s="19">
        <f t="shared" si="26"/>
        <v>2923.0769230769229</v>
      </c>
      <c r="O86" s="20">
        <v>44445</v>
      </c>
      <c r="P86" s="20">
        <v>44508</v>
      </c>
      <c r="Q86" s="20">
        <v>44508</v>
      </c>
      <c r="R86" s="13" t="str">
        <f t="shared" si="27"/>
        <v>A tiempo</v>
      </c>
      <c r="S86" s="20">
        <v>44507</v>
      </c>
      <c r="T86" s="20">
        <v>44507</v>
      </c>
      <c r="U86" s="13" t="str">
        <f t="shared" si="28"/>
        <v>A tiempo</v>
      </c>
      <c r="V86" s="21">
        <f t="shared" si="29"/>
        <v>-1</v>
      </c>
      <c r="W86" s="21">
        <v>20</v>
      </c>
      <c r="X86" s="13" t="str">
        <f t="shared" si="30"/>
        <v>Cumple</v>
      </c>
      <c r="Y86" s="20">
        <v>44522</v>
      </c>
      <c r="Z86" s="20">
        <v>44545</v>
      </c>
      <c r="AA86" s="21">
        <f t="shared" si="31"/>
        <v>15</v>
      </c>
      <c r="AB86" s="20">
        <v>44561</v>
      </c>
      <c r="AC86" s="20">
        <f t="shared" si="32"/>
        <v>44561</v>
      </c>
      <c r="AD86" s="21">
        <f t="shared" si="33"/>
        <v>0</v>
      </c>
      <c r="AE86" s="22" t="s">
        <v>341</v>
      </c>
      <c r="AF86" s="205"/>
      <c r="AG86" s="205"/>
      <c r="AH86" s="281"/>
      <c r="AI86" s="223"/>
      <c r="AJ86" s="23">
        <v>11400000</v>
      </c>
      <c r="AK86" s="24">
        <f t="shared" si="38"/>
        <v>1</v>
      </c>
      <c r="AL86" s="25">
        <v>0</v>
      </c>
      <c r="AM86" s="24">
        <f t="shared" si="34"/>
        <v>0</v>
      </c>
      <c r="AN86" s="25">
        <v>0</v>
      </c>
      <c r="AO86" s="24">
        <f t="shared" si="35"/>
        <v>0</v>
      </c>
      <c r="AP86" s="25">
        <f t="shared" si="36"/>
        <v>11400000</v>
      </c>
      <c r="AQ86" s="77">
        <f t="shared" si="39"/>
        <v>2923.0769230769229</v>
      </c>
      <c r="AR86" s="77">
        <f t="shared" si="40"/>
        <v>0</v>
      </c>
      <c r="AS86" s="77">
        <f t="shared" si="41"/>
        <v>0</v>
      </c>
      <c r="AT86" s="77">
        <f t="shared" si="42"/>
        <v>2923.0769230769229</v>
      </c>
      <c r="AU86" s="26">
        <v>142979.22222222222</v>
      </c>
      <c r="AV86" s="24">
        <f t="shared" si="37"/>
        <v>2.04440678697622E-2</v>
      </c>
      <c r="AW86" s="27" t="s">
        <v>287</v>
      </c>
      <c r="AX86" s="27" t="s">
        <v>287</v>
      </c>
      <c r="AY86" s="27" t="s">
        <v>457</v>
      </c>
      <c r="AZ86" s="46" t="s">
        <v>458</v>
      </c>
    </row>
    <row r="87" spans="1:52" s="12" customFormat="1" ht="60" customHeight="1" x14ac:dyDescent="0.2">
      <c r="A87" s="46">
        <v>86</v>
      </c>
      <c r="B87" s="15">
        <v>4</v>
      </c>
      <c r="C87" s="16" t="s">
        <v>596</v>
      </c>
      <c r="D87" s="15" t="s">
        <v>219</v>
      </c>
      <c r="E87" s="16" t="s">
        <v>597</v>
      </c>
      <c r="F87" s="15" t="s">
        <v>598</v>
      </c>
      <c r="G87" s="16" t="s">
        <v>599</v>
      </c>
      <c r="H87" s="16" t="s">
        <v>278</v>
      </c>
      <c r="I87" s="13" t="s">
        <v>300</v>
      </c>
      <c r="J87" s="13" t="s">
        <v>604</v>
      </c>
      <c r="K87" s="18" t="s">
        <v>605</v>
      </c>
      <c r="L87" s="15" t="s">
        <v>454</v>
      </c>
      <c r="M87" s="34">
        <f t="shared" si="25"/>
        <v>2923.0769230769229</v>
      </c>
      <c r="N87" s="34">
        <f t="shared" si="26"/>
        <v>2923.0769230769229</v>
      </c>
      <c r="O87" s="20">
        <v>44445</v>
      </c>
      <c r="P87" s="20">
        <v>44508</v>
      </c>
      <c r="Q87" s="20">
        <v>44508</v>
      </c>
      <c r="R87" s="13" t="str">
        <f t="shared" si="27"/>
        <v>A tiempo</v>
      </c>
      <c r="S87" s="20">
        <v>44507</v>
      </c>
      <c r="T87" s="20">
        <v>44507</v>
      </c>
      <c r="U87" s="13" t="str">
        <f t="shared" si="28"/>
        <v>A tiempo</v>
      </c>
      <c r="V87" s="21">
        <f t="shared" si="29"/>
        <v>-1</v>
      </c>
      <c r="W87" s="21">
        <v>20</v>
      </c>
      <c r="X87" s="13" t="str">
        <f t="shared" si="30"/>
        <v>Cumple</v>
      </c>
      <c r="Y87" s="20">
        <v>44522</v>
      </c>
      <c r="Z87" s="20">
        <v>44545</v>
      </c>
      <c r="AA87" s="21">
        <f t="shared" si="31"/>
        <v>15</v>
      </c>
      <c r="AB87" s="20">
        <v>44561</v>
      </c>
      <c r="AC87" s="20">
        <f t="shared" si="32"/>
        <v>44561</v>
      </c>
      <c r="AD87" s="21">
        <f t="shared" si="33"/>
        <v>0</v>
      </c>
      <c r="AE87" s="22" t="s">
        <v>341</v>
      </c>
      <c r="AF87" s="205"/>
      <c r="AG87" s="205"/>
      <c r="AH87" s="281"/>
      <c r="AI87" s="223"/>
      <c r="AJ87" s="23">
        <v>11400000</v>
      </c>
      <c r="AK87" s="24">
        <f t="shared" si="38"/>
        <v>1</v>
      </c>
      <c r="AL87" s="25">
        <v>0</v>
      </c>
      <c r="AM87" s="24">
        <f t="shared" si="34"/>
        <v>0</v>
      </c>
      <c r="AN87" s="25">
        <v>0</v>
      </c>
      <c r="AO87" s="24">
        <f t="shared" si="35"/>
        <v>0</v>
      </c>
      <c r="AP87" s="25">
        <f t="shared" si="36"/>
        <v>11400000</v>
      </c>
      <c r="AQ87" s="77">
        <f t="shared" si="39"/>
        <v>2923.0769230769229</v>
      </c>
      <c r="AR87" s="77">
        <f t="shared" si="40"/>
        <v>0</v>
      </c>
      <c r="AS87" s="77">
        <f t="shared" si="41"/>
        <v>0</v>
      </c>
      <c r="AT87" s="77">
        <f t="shared" si="42"/>
        <v>2923.0769230769229</v>
      </c>
      <c r="AU87" s="26">
        <v>142979.22222222222</v>
      </c>
      <c r="AV87" s="24">
        <f t="shared" si="37"/>
        <v>2.04440678697622E-2</v>
      </c>
      <c r="AW87" s="27" t="s">
        <v>287</v>
      </c>
      <c r="AX87" s="27" t="s">
        <v>287</v>
      </c>
      <c r="AY87" s="27" t="s">
        <v>457</v>
      </c>
      <c r="AZ87" s="46" t="s">
        <v>458</v>
      </c>
    </row>
    <row r="88" spans="1:52" s="12" customFormat="1" ht="60" customHeight="1" x14ac:dyDescent="0.2">
      <c r="A88" s="29">
        <v>87</v>
      </c>
      <c r="B88" s="15">
        <v>4</v>
      </c>
      <c r="C88" s="16" t="s">
        <v>596</v>
      </c>
      <c r="D88" s="15" t="s">
        <v>219</v>
      </c>
      <c r="E88" s="16" t="s">
        <v>597</v>
      </c>
      <c r="F88" s="15" t="s">
        <v>598</v>
      </c>
      <c r="G88" s="16" t="s">
        <v>599</v>
      </c>
      <c r="H88" s="16" t="s">
        <v>278</v>
      </c>
      <c r="I88" s="13" t="s">
        <v>300</v>
      </c>
      <c r="J88" s="13" t="s">
        <v>606</v>
      </c>
      <c r="K88" s="18" t="s">
        <v>607</v>
      </c>
      <c r="L88" s="15" t="s">
        <v>309</v>
      </c>
      <c r="M88" s="19">
        <f t="shared" si="25"/>
        <v>0</v>
      </c>
      <c r="N88" s="19">
        <f t="shared" si="26"/>
        <v>0</v>
      </c>
      <c r="O88" s="20">
        <v>44504</v>
      </c>
      <c r="P88" s="20">
        <v>44562</v>
      </c>
      <c r="Q88" s="20">
        <f>P88</f>
        <v>44562</v>
      </c>
      <c r="R88" s="13" t="str">
        <f t="shared" si="27"/>
        <v>A tiempo</v>
      </c>
      <c r="S88" s="20">
        <v>44566</v>
      </c>
      <c r="T88" s="20">
        <f>S88</f>
        <v>44566</v>
      </c>
      <c r="U88" s="13" t="str">
        <f t="shared" si="28"/>
        <v>A tiempo</v>
      </c>
      <c r="V88" s="21">
        <f t="shared" si="29"/>
        <v>4</v>
      </c>
      <c r="W88" s="21">
        <v>20</v>
      </c>
      <c r="X88" s="13" t="str">
        <f t="shared" si="30"/>
        <v>Cumple</v>
      </c>
      <c r="Y88" s="20">
        <v>44581</v>
      </c>
      <c r="Z88" s="20">
        <f>Y88</f>
        <v>44581</v>
      </c>
      <c r="AA88" s="21">
        <f t="shared" si="31"/>
        <v>15</v>
      </c>
      <c r="AB88" s="20">
        <v>45291</v>
      </c>
      <c r="AC88" s="20">
        <f t="shared" si="32"/>
        <v>45291</v>
      </c>
      <c r="AD88" s="21">
        <f t="shared" si="33"/>
        <v>0</v>
      </c>
      <c r="AE88" s="22" t="s">
        <v>491</v>
      </c>
      <c r="AF88" s="205"/>
      <c r="AG88" s="205"/>
      <c r="AH88" s="281"/>
      <c r="AI88" s="223"/>
      <c r="AJ88" s="23">
        <v>0</v>
      </c>
      <c r="AK88" s="24">
        <f t="shared" si="38"/>
        <v>0</v>
      </c>
      <c r="AL88" s="25">
        <v>0</v>
      </c>
      <c r="AM88" s="24">
        <f t="shared" si="34"/>
        <v>0</v>
      </c>
      <c r="AN88" s="25">
        <v>0</v>
      </c>
      <c r="AO88" s="24">
        <f t="shared" si="35"/>
        <v>0</v>
      </c>
      <c r="AP88" s="25">
        <f t="shared" si="36"/>
        <v>0</v>
      </c>
      <c r="AQ88" s="77">
        <f t="shared" si="39"/>
        <v>0</v>
      </c>
      <c r="AR88" s="77">
        <f t="shared" si="40"/>
        <v>0</v>
      </c>
      <c r="AS88" s="77">
        <f t="shared" si="41"/>
        <v>0</v>
      </c>
      <c r="AT88" s="77">
        <f t="shared" si="42"/>
        <v>0</v>
      </c>
      <c r="AU88" s="26">
        <v>142979.22222222222</v>
      </c>
      <c r="AV88" s="24">
        <f t="shared" si="37"/>
        <v>0</v>
      </c>
      <c r="AW88" s="27" t="s">
        <v>287</v>
      </c>
      <c r="AX88" s="27"/>
      <c r="AY88" s="27" t="s">
        <v>288</v>
      </c>
      <c r="AZ88" s="29" t="s">
        <v>313</v>
      </c>
    </row>
    <row r="89" spans="1:52" s="12" customFormat="1" ht="60" customHeight="1" x14ac:dyDescent="0.2">
      <c r="A89" s="46">
        <v>88</v>
      </c>
      <c r="B89" s="15">
        <v>4</v>
      </c>
      <c r="C89" s="16" t="s">
        <v>596</v>
      </c>
      <c r="D89" s="15" t="s">
        <v>219</v>
      </c>
      <c r="E89" s="16" t="s">
        <v>597</v>
      </c>
      <c r="F89" s="15" t="s">
        <v>598</v>
      </c>
      <c r="G89" s="16" t="s">
        <v>599</v>
      </c>
      <c r="H89" s="16" t="s">
        <v>278</v>
      </c>
      <c r="I89" s="13" t="s">
        <v>300</v>
      </c>
      <c r="J89" s="13" t="s">
        <v>608</v>
      </c>
      <c r="K89" s="18" t="s">
        <v>609</v>
      </c>
      <c r="L89" s="15" t="s">
        <v>454</v>
      </c>
      <c r="M89" s="19">
        <f t="shared" si="25"/>
        <v>2923.0769230769229</v>
      </c>
      <c r="N89" s="19">
        <f t="shared" si="26"/>
        <v>2923.0769230769229</v>
      </c>
      <c r="O89" s="20">
        <v>44445</v>
      </c>
      <c r="P89" s="20">
        <v>44508</v>
      </c>
      <c r="Q89" s="20">
        <v>44508</v>
      </c>
      <c r="R89" s="13" t="str">
        <f t="shared" si="27"/>
        <v>A tiempo</v>
      </c>
      <c r="S89" s="20">
        <v>44507</v>
      </c>
      <c r="T89" s="20">
        <v>44507</v>
      </c>
      <c r="U89" s="13" t="str">
        <f t="shared" si="28"/>
        <v>A tiempo</v>
      </c>
      <c r="V89" s="21">
        <f t="shared" si="29"/>
        <v>-1</v>
      </c>
      <c r="W89" s="21">
        <v>20</v>
      </c>
      <c r="X89" s="13" t="str">
        <f t="shared" si="30"/>
        <v>Cumple</v>
      </c>
      <c r="Y89" s="20">
        <v>44522</v>
      </c>
      <c r="Z89" s="20">
        <v>44545</v>
      </c>
      <c r="AA89" s="21">
        <f t="shared" si="31"/>
        <v>15</v>
      </c>
      <c r="AB89" s="20">
        <v>44561</v>
      </c>
      <c r="AC89" s="20">
        <f t="shared" si="32"/>
        <v>44561</v>
      </c>
      <c r="AD89" s="21">
        <f t="shared" si="33"/>
        <v>0</v>
      </c>
      <c r="AE89" s="22" t="s">
        <v>341</v>
      </c>
      <c r="AF89" s="205"/>
      <c r="AG89" s="205"/>
      <c r="AH89" s="281"/>
      <c r="AI89" s="223"/>
      <c r="AJ89" s="23">
        <v>11400000</v>
      </c>
      <c r="AK89" s="24">
        <f t="shared" si="38"/>
        <v>1</v>
      </c>
      <c r="AL89" s="25">
        <v>0</v>
      </c>
      <c r="AM89" s="24">
        <f t="shared" si="34"/>
        <v>0</v>
      </c>
      <c r="AN89" s="25">
        <v>0</v>
      </c>
      <c r="AO89" s="24">
        <f t="shared" si="35"/>
        <v>0</v>
      </c>
      <c r="AP89" s="25">
        <f t="shared" si="36"/>
        <v>11400000</v>
      </c>
      <c r="AQ89" s="77">
        <f t="shared" si="39"/>
        <v>2923.0769230769229</v>
      </c>
      <c r="AR89" s="77">
        <f t="shared" si="40"/>
        <v>0</v>
      </c>
      <c r="AS89" s="77">
        <f t="shared" si="41"/>
        <v>0</v>
      </c>
      <c r="AT89" s="77">
        <f t="shared" si="42"/>
        <v>2923.0769230769229</v>
      </c>
      <c r="AU89" s="26">
        <v>142979.22222222222</v>
      </c>
      <c r="AV89" s="24">
        <f t="shared" si="37"/>
        <v>2.04440678697622E-2</v>
      </c>
      <c r="AW89" s="27" t="s">
        <v>287</v>
      </c>
      <c r="AX89" s="27" t="s">
        <v>287</v>
      </c>
      <c r="AY89" s="27" t="s">
        <v>457</v>
      </c>
      <c r="AZ89" s="46" t="s">
        <v>458</v>
      </c>
    </row>
    <row r="90" spans="1:52" s="12" customFormat="1" ht="60" customHeight="1" x14ac:dyDescent="0.2">
      <c r="A90" s="46">
        <v>89</v>
      </c>
      <c r="B90" s="15">
        <v>4</v>
      </c>
      <c r="C90" s="16" t="s">
        <v>596</v>
      </c>
      <c r="D90" s="15" t="s">
        <v>219</v>
      </c>
      <c r="E90" s="16" t="s">
        <v>597</v>
      </c>
      <c r="F90" s="15" t="s">
        <v>598</v>
      </c>
      <c r="G90" s="16" t="s">
        <v>599</v>
      </c>
      <c r="H90" s="16" t="s">
        <v>278</v>
      </c>
      <c r="I90" s="13" t="s">
        <v>300</v>
      </c>
      <c r="J90" s="13" t="s">
        <v>610</v>
      </c>
      <c r="K90" s="18" t="s">
        <v>611</v>
      </c>
      <c r="L90" s="15" t="s">
        <v>454</v>
      </c>
      <c r="M90" s="19">
        <f t="shared" si="25"/>
        <v>2923.0769230769229</v>
      </c>
      <c r="N90" s="19">
        <f t="shared" si="26"/>
        <v>2923.0769230769229</v>
      </c>
      <c r="O90" s="20">
        <v>44445</v>
      </c>
      <c r="P90" s="20">
        <v>44508</v>
      </c>
      <c r="Q90" s="20">
        <v>44508</v>
      </c>
      <c r="R90" s="13" t="str">
        <f t="shared" si="27"/>
        <v>A tiempo</v>
      </c>
      <c r="S90" s="20">
        <v>44507</v>
      </c>
      <c r="T90" s="20">
        <v>44507</v>
      </c>
      <c r="U90" s="13" t="str">
        <f t="shared" si="28"/>
        <v>A tiempo</v>
      </c>
      <c r="V90" s="21">
        <f t="shared" si="29"/>
        <v>-1</v>
      </c>
      <c r="W90" s="21">
        <v>20</v>
      </c>
      <c r="X90" s="13" t="str">
        <f t="shared" si="30"/>
        <v>Cumple</v>
      </c>
      <c r="Y90" s="20">
        <v>44522</v>
      </c>
      <c r="Z90" s="20">
        <v>44545</v>
      </c>
      <c r="AA90" s="21">
        <f t="shared" si="31"/>
        <v>15</v>
      </c>
      <c r="AB90" s="20">
        <v>44561</v>
      </c>
      <c r="AC90" s="20">
        <f t="shared" si="32"/>
        <v>44561</v>
      </c>
      <c r="AD90" s="21">
        <f t="shared" si="33"/>
        <v>0</v>
      </c>
      <c r="AE90" s="22" t="s">
        <v>341</v>
      </c>
      <c r="AF90" s="205"/>
      <c r="AG90" s="205"/>
      <c r="AH90" s="281"/>
      <c r="AI90" s="223"/>
      <c r="AJ90" s="23">
        <v>11400000</v>
      </c>
      <c r="AK90" s="24">
        <f t="shared" si="38"/>
        <v>1</v>
      </c>
      <c r="AL90" s="25">
        <v>0</v>
      </c>
      <c r="AM90" s="24">
        <f t="shared" si="34"/>
        <v>0</v>
      </c>
      <c r="AN90" s="25">
        <v>0</v>
      </c>
      <c r="AO90" s="24">
        <f t="shared" si="35"/>
        <v>0</v>
      </c>
      <c r="AP90" s="25">
        <f t="shared" si="36"/>
        <v>11400000</v>
      </c>
      <c r="AQ90" s="77">
        <f t="shared" si="39"/>
        <v>2923.0769230769229</v>
      </c>
      <c r="AR90" s="77">
        <f t="shared" si="40"/>
        <v>0</v>
      </c>
      <c r="AS90" s="77">
        <f t="shared" si="41"/>
        <v>0</v>
      </c>
      <c r="AT90" s="77">
        <f t="shared" si="42"/>
        <v>2923.0769230769229</v>
      </c>
      <c r="AU90" s="26">
        <v>142979.22222222222</v>
      </c>
      <c r="AV90" s="24">
        <f t="shared" si="37"/>
        <v>2.04440678697622E-2</v>
      </c>
      <c r="AW90" s="27" t="s">
        <v>287</v>
      </c>
      <c r="AX90" s="27" t="s">
        <v>287</v>
      </c>
      <c r="AY90" s="27" t="s">
        <v>457</v>
      </c>
      <c r="AZ90" s="46" t="s">
        <v>458</v>
      </c>
    </row>
    <row r="91" spans="1:52" s="12" customFormat="1" ht="60" customHeight="1" x14ac:dyDescent="0.2">
      <c r="A91" s="28">
        <v>90</v>
      </c>
      <c r="B91" s="15">
        <v>4</v>
      </c>
      <c r="C91" s="16" t="s">
        <v>596</v>
      </c>
      <c r="D91" s="15" t="s">
        <v>219</v>
      </c>
      <c r="E91" s="16" t="s">
        <v>597</v>
      </c>
      <c r="F91" s="15" t="s">
        <v>598</v>
      </c>
      <c r="G91" s="16" t="s">
        <v>599</v>
      </c>
      <c r="H91" s="16" t="s">
        <v>278</v>
      </c>
      <c r="I91" s="13" t="s">
        <v>300</v>
      </c>
      <c r="J91" s="13" t="s">
        <v>612</v>
      </c>
      <c r="K91" s="18" t="s">
        <v>613</v>
      </c>
      <c r="L91" s="15" t="s">
        <v>282</v>
      </c>
      <c r="M91" s="19">
        <f t="shared" si="25"/>
        <v>49106.803846153845</v>
      </c>
      <c r="N91" s="19">
        <f t="shared" si="26"/>
        <v>49106.803846153845</v>
      </c>
      <c r="O91" s="20">
        <v>44540</v>
      </c>
      <c r="P91" s="20">
        <v>44574</v>
      </c>
      <c r="Q91" s="20">
        <f t="shared" ref="Q91:Q96" si="43">P91</f>
        <v>44574</v>
      </c>
      <c r="R91" s="13" t="str">
        <f t="shared" si="27"/>
        <v>A tiempo</v>
      </c>
      <c r="S91" s="20">
        <v>44612</v>
      </c>
      <c r="T91" s="20">
        <f t="shared" ref="T91:T96" si="44">S91</f>
        <v>44612</v>
      </c>
      <c r="U91" s="13" t="str">
        <f t="shared" si="28"/>
        <v>A tiempo</v>
      </c>
      <c r="V91" s="21">
        <f t="shared" si="29"/>
        <v>38</v>
      </c>
      <c r="W91" s="21">
        <v>20</v>
      </c>
      <c r="X91" s="13" t="str">
        <f t="shared" si="30"/>
        <v>No cumple</v>
      </c>
      <c r="Y91" s="20">
        <v>44617</v>
      </c>
      <c r="Z91" s="20">
        <f t="shared" ref="Z91:Z96" si="45">Y91</f>
        <v>44617</v>
      </c>
      <c r="AA91" s="21">
        <f t="shared" si="31"/>
        <v>5</v>
      </c>
      <c r="AB91" s="20">
        <v>45291</v>
      </c>
      <c r="AC91" s="20">
        <f t="shared" si="32"/>
        <v>45291</v>
      </c>
      <c r="AD91" s="21">
        <f t="shared" si="33"/>
        <v>0</v>
      </c>
      <c r="AE91" s="22" t="s">
        <v>491</v>
      </c>
      <c r="AF91" s="205"/>
      <c r="AG91" s="205"/>
      <c r="AH91" s="281"/>
      <c r="AI91" s="223"/>
      <c r="AJ91" s="23">
        <v>0</v>
      </c>
      <c r="AK91" s="24">
        <f t="shared" si="38"/>
        <v>0</v>
      </c>
      <c r="AL91" s="25">
        <v>93422700</v>
      </c>
      <c r="AM91" s="24">
        <f t="shared" si="34"/>
        <v>0.48780487804878048</v>
      </c>
      <c r="AN91" s="25">
        <v>98093835</v>
      </c>
      <c r="AO91" s="24">
        <f t="shared" si="35"/>
        <v>0.51219512195121952</v>
      </c>
      <c r="AP91" s="25">
        <f t="shared" si="36"/>
        <v>191516535</v>
      </c>
      <c r="AQ91" s="77">
        <f t="shared" si="39"/>
        <v>0</v>
      </c>
      <c r="AR91" s="77">
        <f t="shared" si="40"/>
        <v>23954.538461538461</v>
      </c>
      <c r="AS91" s="77">
        <f t="shared" si="41"/>
        <v>25152.265384615384</v>
      </c>
      <c r="AT91" s="77">
        <f t="shared" si="42"/>
        <v>49106.803846153845</v>
      </c>
      <c r="AU91" s="26">
        <v>142979.22222222222</v>
      </c>
      <c r="AV91" s="24">
        <f t="shared" si="37"/>
        <v>0.34345412629137617</v>
      </c>
      <c r="AW91" s="27" t="s">
        <v>287</v>
      </c>
      <c r="AX91" s="27" t="s">
        <v>287</v>
      </c>
      <c r="AY91" s="27" t="s">
        <v>304</v>
      </c>
      <c r="AZ91" s="28" t="s">
        <v>55</v>
      </c>
    </row>
    <row r="92" spans="1:52" s="12" customFormat="1" ht="60" customHeight="1" x14ac:dyDescent="0.2">
      <c r="A92" s="41">
        <v>91</v>
      </c>
      <c r="B92" s="15">
        <v>4</v>
      </c>
      <c r="C92" s="16" t="s">
        <v>596</v>
      </c>
      <c r="D92" s="15" t="s">
        <v>614</v>
      </c>
      <c r="E92" s="16" t="s">
        <v>615</v>
      </c>
      <c r="F92" s="15" t="s">
        <v>616</v>
      </c>
      <c r="G92" s="16" t="s">
        <v>617</v>
      </c>
      <c r="H92" s="16" t="s">
        <v>278</v>
      </c>
      <c r="I92" s="30" t="s">
        <v>316</v>
      </c>
      <c r="J92" s="13" t="s">
        <v>618</v>
      </c>
      <c r="K92" s="18" t="s">
        <v>619</v>
      </c>
      <c r="L92" s="15" t="s">
        <v>282</v>
      </c>
      <c r="M92" s="19">
        <f t="shared" si="25"/>
        <v>230769.23076923078</v>
      </c>
      <c r="N92" s="19">
        <f t="shared" si="26"/>
        <v>230769.23076923078</v>
      </c>
      <c r="O92" s="20">
        <v>44937</v>
      </c>
      <c r="P92" s="20">
        <v>45025</v>
      </c>
      <c r="Q92" s="20">
        <f t="shared" si="43"/>
        <v>45025</v>
      </c>
      <c r="R92" s="13" t="str">
        <f t="shared" si="27"/>
        <v>A tiempo</v>
      </c>
      <c r="S92" s="20">
        <v>45087</v>
      </c>
      <c r="T92" s="20">
        <f t="shared" si="44"/>
        <v>45087</v>
      </c>
      <c r="U92" s="13" t="str">
        <f t="shared" si="28"/>
        <v>A tiempo</v>
      </c>
      <c r="V92" s="21">
        <f t="shared" si="29"/>
        <v>62</v>
      </c>
      <c r="W92" s="21">
        <v>60</v>
      </c>
      <c r="X92" s="13" t="str">
        <f t="shared" si="30"/>
        <v>No cumple</v>
      </c>
      <c r="Y92" s="20">
        <v>45107</v>
      </c>
      <c r="Z92" s="20">
        <f t="shared" si="45"/>
        <v>45107</v>
      </c>
      <c r="AA92" s="21">
        <f t="shared" si="31"/>
        <v>20</v>
      </c>
      <c r="AB92" s="20">
        <v>45291</v>
      </c>
      <c r="AC92" s="20">
        <f t="shared" si="32"/>
        <v>45291</v>
      </c>
      <c r="AD92" s="21">
        <f t="shared" si="33"/>
        <v>0</v>
      </c>
      <c r="AE92" s="22" t="s">
        <v>397</v>
      </c>
      <c r="AF92" s="205" t="s">
        <v>587</v>
      </c>
      <c r="AG92" s="205" t="s">
        <v>620</v>
      </c>
      <c r="AH92" s="281"/>
      <c r="AI92" s="223"/>
      <c r="AJ92" s="23">
        <v>0</v>
      </c>
      <c r="AK92" s="24">
        <f t="shared" si="38"/>
        <v>0</v>
      </c>
      <c r="AL92" s="25">
        <v>0</v>
      </c>
      <c r="AM92" s="24">
        <f t="shared" si="34"/>
        <v>0</v>
      </c>
      <c r="AN92" s="25">
        <v>900000000</v>
      </c>
      <c r="AO92" s="24">
        <f t="shared" si="35"/>
        <v>1</v>
      </c>
      <c r="AP92" s="25">
        <f t="shared" si="36"/>
        <v>900000000</v>
      </c>
      <c r="AQ92" s="77">
        <f t="shared" si="39"/>
        <v>0</v>
      </c>
      <c r="AR92" s="77">
        <f t="shared" si="40"/>
        <v>0</v>
      </c>
      <c r="AS92" s="77">
        <f t="shared" si="41"/>
        <v>230769.23076923078</v>
      </c>
      <c r="AT92" s="77">
        <f t="shared" si="42"/>
        <v>230769.23076923078</v>
      </c>
      <c r="AU92" s="26">
        <v>250000</v>
      </c>
      <c r="AV92" s="24">
        <f t="shared" si="37"/>
        <v>0.92307692307692313</v>
      </c>
      <c r="AW92" s="27" t="s">
        <v>287</v>
      </c>
      <c r="AX92" s="27" t="s">
        <v>287</v>
      </c>
      <c r="AY92" s="27" t="s">
        <v>320</v>
      </c>
      <c r="AZ92" s="41" t="s">
        <v>199</v>
      </c>
    </row>
    <row r="93" spans="1:52" s="12" customFormat="1" ht="60" customHeight="1" x14ac:dyDescent="0.2">
      <c r="A93" s="41">
        <v>92</v>
      </c>
      <c r="B93" s="15">
        <v>4</v>
      </c>
      <c r="C93" s="16" t="s">
        <v>596</v>
      </c>
      <c r="D93" s="15" t="s">
        <v>614</v>
      </c>
      <c r="E93" s="16" t="s">
        <v>615</v>
      </c>
      <c r="F93" s="15" t="s">
        <v>616</v>
      </c>
      <c r="G93" s="16" t="s">
        <v>617</v>
      </c>
      <c r="H93" s="16" t="s">
        <v>278</v>
      </c>
      <c r="I93" s="30" t="s">
        <v>488</v>
      </c>
      <c r="J93" s="13" t="s">
        <v>621</v>
      </c>
      <c r="K93" s="18" t="s">
        <v>622</v>
      </c>
      <c r="L93" s="15" t="s">
        <v>282</v>
      </c>
      <c r="M93" s="19">
        <f t="shared" si="25"/>
        <v>184615.38461538462</v>
      </c>
      <c r="N93" s="19">
        <f t="shared" si="26"/>
        <v>184615.38461538462</v>
      </c>
      <c r="O93" s="20">
        <v>44639</v>
      </c>
      <c r="P93" s="20">
        <v>44694</v>
      </c>
      <c r="Q93" s="20">
        <f t="shared" si="43"/>
        <v>44694</v>
      </c>
      <c r="R93" s="13" t="str">
        <f t="shared" si="27"/>
        <v>A tiempo</v>
      </c>
      <c r="S93" s="20">
        <v>44732</v>
      </c>
      <c r="T93" s="20">
        <f t="shared" si="44"/>
        <v>44732</v>
      </c>
      <c r="U93" s="13" t="str">
        <f t="shared" si="28"/>
        <v>A tiempo</v>
      </c>
      <c r="V93" s="21">
        <f t="shared" si="29"/>
        <v>38</v>
      </c>
      <c r="W93" s="21">
        <v>20</v>
      </c>
      <c r="X93" s="13" t="str">
        <f t="shared" si="30"/>
        <v>No cumple</v>
      </c>
      <c r="Y93" s="20">
        <v>44742</v>
      </c>
      <c r="Z93" s="20">
        <f t="shared" si="45"/>
        <v>44742</v>
      </c>
      <c r="AA93" s="21">
        <f t="shared" si="31"/>
        <v>10</v>
      </c>
      <c r="AB93" s="20">
        <v>44925</v>
      </c>
      <c r="AC93" s="20">
        <f t="shared" si="32"/>
        <v>44925</v>
      </c>
      <c r="AD93" s="21">
        <f t="shared" si="33"/>
        <v>0</v>
      </c>
      <c r="AE93" s="22" t="s">
        <v>303</v>
      </c>
      <c r="AF93" s="205" t="s">
        <v>623</v>
      </c>
      <c r="AG93" s="205" t="s">
        <v>624</v>
      </c>
      <c r="AH93" s="281"/>
      <c r="AI93" s="223"/>
      <c r="AJ93" s="23">
        <v>0</v>
      </c>
      <c r="AK93" s="24">
        <f t="shared" si="38"/>
        <v>0</v>
      </c>
      <c r="AL93" s="25">
        <v>720000000</v>
      </c>
      <c r="AM93" s="24">
        <f t="shared" si="34"/>
        <v>1</v>
      </c>
      <c r="AN93" s="25">
        <v>0</v>
      </c>
      <c r="AO93" s="24">
        <f t="shared" si="35"/>
        <v>0</v>
      </c>
      <c r="AP93" s="25">
        <f t="shared" si="36"/>
        <v>720000000</v>
      </c>
      <c r="AQ93" s="77">
        <f t="shared" si="39"/>
        <v>0</v>
      </c>
      <c r="AR93" s="77">
        <f t="shared" si="40"/>
        <v>184615.38461538462</v>
      </c>
      <c r="AS93" s="77">
        <f t="shared" si="41"/>
        <v>0</v>
      </c>
      <c r="AT93" s="77">
        <f t="shared" si="42"/>
        <v>184615.38461538462</v>
      </c>
      <c r="AU93" s="26">
        <v>200000</v>
      </c>
      <c r="AV93" s="24">
        <f t="shared" si="37"/>
        <v>0.92307692307692313</v>
      </c>
      <c r="AW93" s="27" t="s">
        <v>287</v>
      </c>
      <c r="AX93" s="27" t="s">
        <v>287</v>
      </c>
      <c r="AY93" s="27" t="s">
        <v>320</v>
      </c>
      <c r="AZ93" s="41" t="s">
        <v>199</v>
      </c>
    </row>
    <row r="94" spans="1:52" s="12" customFormat="1" ht="60" customHeight="1" x14ac:dyDescent="0.2">
      <c r="A94" s="41">
        <v>93</v>
      </c>
      <c r="B94" s="15">
        <v>4</v>
      </c>
      <c r="C94" s="16" t="s">
        <v>596</v>
      </c>
      <c r="D94" s="15" t="s">
        <v>614</v>
      </c>
      <c r="E94" s="16" t="s">
        <v>615</v>
      </c>
      <c r="F94" s="15" t="s">
        <v>616</v>
      </c>
      <c r="G94" s="16" t="s">
        <v>617</v>
      </c>
      <c r="H94" s="16" t="s">
        <v>278</v>
      </c>
      <c r="I94" s="30" t="s">
        <v>316</v>
      </c>
      <c r="J94" s="13" t="s">
        <v>625</v>
      </c>
      <c r="K94" s="18" t="s">
        <v>626</v>
      </c>
      <c r="L94" s="15" t="s">
        <v>282</v>
      </c>
      <c r="M94" s="19">
        <f t="shared" si="25"/>
        <v>184615.38461538462</v>
      </c>
      <c r="N94" s="19">
        <f t="shared" si="26"/>
        <v>184615.38461538462</v>
      </c>
      <c r="O94" s="20">
        <v>44572</v>
      </c>
      <c r="P94" s="20">
        <v>44660</v>
      </c>
      <c r="Q94" s="20">
        <f t="shared" si="43"/>
        <v>44660</v>
      </c>
      <c r="R94" s="13" t="str">
        <f t="shared" si="27"/>
        <v>A tiempo</v>
      </c>
      <c r="S94" s="20">
        <v>44722</v>
      </c>
      <c r="T94" s="20">
        <f t="shared" si="44"/>
        <v>44722</v>
      </c>
      <c r="U94" s="13" t="str">
        <f t="shared" si="28"/>
        <v>A tiempo</v>
      </c>
      <c r="V94" s="21">
        <f t="shared" si="29"/>
        <v>62</v>
      </c>
      <c r="W94" s="21">
        <v>60</v>
      </c>
      <c r="X94" s="13" t="str">
        <f t="shared" si="30"/>
        <v>No cumple</v>
      </c>
      <c r="Y94" s="20">
        <v>44742</v>
      </c>
      <c r="Z94" s="20">
        <f t="shared" si="45"/>
        <v>44742</v>
      </c>
      <c r="AA94" s="21">
        <f t="shared" si="31"/>
        <v>20</v>
      </c>
      <c r="AB94" s="20">
        <v>44926</v>
      </c>
      <c r="AC94" s="20">
        <f t="shared" si="32"/>
        <v>44926</v>
      </c>
      <c r="AD94" s="21">
        <f t="shared" si="33"/>
        <v>0</v>
      </c>
      <c r="AE94" s="22" t="s">
        <v>303</v>
      </c>
      <c r="AF94" s="205" t="s">
        <v>627</v>
      </c>
      <c r="AG94" s="205"/>
      <c r="AH94" s="281"/>
      <c r="AI94" s="223"/>
      <c r="AJ94" s="23">
        <v>0</v>
      </c>
      <c r="AK94" s="24">
        <f t="shared" si="38"/>
        <v>0</v>
      </c>
      <c r="AL94" s="25">
        <v>720000000</v>
      </c>
      <c r="AM94" s="24">
        <f t="shared" si="34"/>
        <v>1</v>
      </c>
      <c r="AN94" s="25">
        <v>0</v>
      </c>
      <c r="AO94" s="24">
        <f t="shared" si="35"/>
        <v>0</v>
      </c>
      <c r="AP94" s="25">
        <f t="shared" si="36"/>
        <v>720000000</v>
      </c>
      <c r="AQ94" s="77">
        <f t="shared" si="39"/>
        <v>0</v>
      </c>
      <c r="AR94" s="77">
        <f t="shared" si="40"/>
        <v>184615.38461538462</v>
      </c>
      <c r="AS94" s="77">
        <f t="shared" si="41"/>
        <v>0</v>
      </c>
      <c r="AT94" s="77">
        <f t="shared" si="42"/>
        <v>184615.38461538462</v>
      </c>
      <c r="AU94" s="26">
        <v>200000</v>
      </c>
      <c r="AV94" s="24">
        <f t="shared" si="37"/>
        <v>0.92307692307692313</v>
      </c>
      <c r="AW94" s="27" t="s">
        <v>287</v>
      </c>
      <c r="AX94" s="27" t="s">
        <v>287</v>
      </c>
      <c r="AY94" s="27" t="s">
        <v>320</v>
      </c>
      <c r="AZ94" s="41" t="s">
        <v>199</v>
      </c>
    </row>
    <row r="95" spans="1:52" s="12" customFormat="1" ht="60" customHeight="1" x14ac:dyDescent="0.2">
      <c r="A95" s="41">
        <v>94</v>
      </c>
      <c r="B95" s="15">
        <v>4</v>
      </c>
      <c r="C95" s="16" t="s">
        <v>596</v>
      </c>
      <c r="D95" s="15" t="s">
        <v>614</v>
      </c>
      <c r="E95" s="16" t="s">
        <v>615</v>
      </c>
      <c r="F95" s="15" t="s">
        <v>616</v>
      </c>
      <c r="G95" s="16" t="s">
        <v>617</v>
      </c>
      <c r="H95" s="16" t="s">
        <v>278</v>
      </c>
      <c r="I95" s="30" t="s">
        <v>316</v>
      </c>
      <c r="J95" s="13" t="s">
        <v>628</v>
      </c>
      <c r="K95" s="18" t="s">
        <v>629</v>
      </c>
      <c r="L95" s="15" t="s">
        <v>282</v>
      </c>
      <c r="M95" s="19">
        <f t="shared" si="25"/>
        <v>61538.461538461539</v>
      </c>
      <c r="N95" s="19">
        <f t="shared" si="26"/>
        <v>61538.461538461539</v>
      </c>
      <c r="O95" s="20">
        <v>44937</v>
      </c>
      <c r="P95" s="20">
        <v>45025</v>
      </c>
      <c r="Q95" s="20">
        <f t="shared" si="43"/>
        <v>45025</v>
      </c>
      <c r="R95" s="13" t="str">
        <f t="shared" si="27"/>
        <v>A tiempo</v>
      </c>
      <c r="S95" s="20">
        <v>45087</v>
      </c>
      <c r="T95" s="20">
        <f t="shared" si="44"/>
        <v>45087</v>
      </c>
      <c r="U95" s="13" t="str">
        <f t="shared" si="28"/>
        <v>A tiempo</v>
      </c>
      <c r="V95" s="21">
        <f t="shared" si="29"/>
        <v>62</v>
      </c>
      <c r="W95" s="21">
        <v>60</v>
      </c>
      <c r="X95" s="13" t="str">
        <f t="shared" si="30"/>
        <v>No cumple</v>
      </c>
      <c r="Y95" s="20">
        <v>45107</v>
      </c>
      <c r="Z95" s="20">
        <f t="shared" si="45"/>
        <v>45107</v>
      </c>
      <c r="AA95" s="21">
        <f t="shared" si="31"/>
        <v>20</v>
      </c>
      <c r="AB95" s="20">
        <v>45290</v>
      </c>
      <c r="AC95" s="20">
        <f t="shared" si="32"/>
        <v>45290</v>
      </c>
      <c r="AD95" s="21">
        <f t="shared" si="33"/>
        <v>0</v>
      </c>
      <c r="AE95" s="22" t="s">
        <v>397</v>
      </c>
      <c r="AF95" s="205"/>
      <c r="AG95" s="205" t="s">
        <v>630</v>
      </c>
      <c r="AH95" s="281"/>
      <c r="AI95" s="223"/>
      <c r="AJ95" s="23">
        <v>0</v>
      </c>
      <c r="AK95" s="24">
        <f t="shared" si="38"/>
        <v>0</v>
      </c>
      <c r="AL95" s="25">
        <v>0</v>
      </c>
      <c r="AM95" s="24">
        <f t="shared" si="34"/>
        <v>0</v>
      </c>
      <c r="AN95" s="25">
        <v>240000000</v>
      </c>
      <c r="AO95" s="24">
        <f t="shared" si="35"/>
        <v>1</v>
      </c>
      <c r="AP95" s="25">
        <f t="shared" si="36"/>
        <v>240000000</v>
      </c>
      <c r="AQ95" s="77">
        <f t="shared" si="39"/>
        <v>0</v>
      </c>
      <c r="AR95" s="77">
        <f t="shared" si="40"/>
        <v>0</v>
      </c>
      <c r="AS95" s="77">
        <f t="shared" si="41"/>
        <v>61538.461538461539</v>
      </c>
      <c r="AT95" s="77">
        <f t="shared" si="42"/>
        <v>61538.461538461539</v>
      </c>
      <c r="AU95" s="26">
        <v>66666.666666666672</v>
      </c>
      <c r="AV95" s="24">
        <f t="shared" si="37"/>
        <v>0.92307692307692302</v>
      </c>
      <c r="AW95" s="27" t="s">
        <v>287</v>
      </c>
      <c r="AX95" s="27" t="s">
        <v>287</v>
      </c>
      <c r="AY95" s="27" t="s">
        <v>320</v>
      </c>
      <c r="AZ95" s="41" t="s">
        <v>199</v>
      </c>
    </row>
    <row r="96" spans="1:52" s="12" customFormat="1" ht="60" customHeight="1" x14ac:dyDescent="0.2">
      <c r="A96" s="41">
        <v>95</v>
      </c>
      <c r="B96" s="15">
        <v>4</v>
      </c>
      <c r="C96" s="16" t="s">
        <v>596</v>
      </c>
      <c r="D96" s="15" t="s">
        <v>220</v>
      </c>
      <c r="E96" s="16" t="s">
        <v>631</v>
      </c>
      <c r="F96" s="15" t="s">
        <v>632</v>
      </c>
      <c r="G96" s="16" t="s">
        <v>633</v>
      </c>
      <c r="H96" s="16" t="s">
        <v>278</v>
      </c>
      <c r="I96" s="13" t="s">
        <v>316</v>
      </c>
      <c r="J96" s="33" t="s">
        <v>634</v>
      </c>
      <c r="K96" s="18" t="s">
        <v>635</v>
      </c>
      <c r="L96" s="15" t="s">
        <v>282</v>
      </c>
      <c r="M96" s="19">
        <f t="shared" si="25"/>
        <v>30769.23076923077</v>
      </c>
      <c r="N96" s="19">
        <f t="shared" si="26"/>
        <v>30769.23076923077</v>
      </c>
      <c r="O96" s="20">
        <v>44633</v>
      </c>
      <c r="P96" s="20">
        <v>44721</v>
      </c>
      <c r="Q96" s="20">
        <f t="shared" si="43"/>
        <v>44721</v>
      </c>
      <c r="R96" s="13" t="str">
        <f t="shared" si="27"/>
        <v>A tiempo</v>
      </c>
      <c r="S96" s="20">
        <v>44783</v>
      </c>
      <c r="T96" s="20">
        <f t="shared" si="44"/>
        <v>44783</v>
      </c>
      <c r="U96" s="13" t="str">
        <f t="shared" si="28"/>
        <v>A tiempo</v>
      </c>
      <c r="V96" s="21">
        <f t="shared" si="29"/>
        <v>62</v>
      </c>
      <c r="W96" s="21">
        <v>145</v>
      </c>
      <c r="X96" s="13" t="str">
        <f t="shared" si="30"/>
        <v>Cumple</v>
      </c>
      <c r="Y96" s="20">
        <v>44803</v>
      </c>
      <c r="Z96" s="20">
        <f t="shared" si="45"/>
        <v>44803</v>
      </c>
      <c r="AA96" s="21">
        <f t="shared" si="31"/>
        <v>20</v>
      </c>
      <c r="AB96" s="20">
        <v>44926</v>
      </c>
      <c r="AC96" s="20">
        <f t="shared" si="32"/>
        <v>44926</v>
      </c>
      <c r="AD96" s="21">
        <f t="shared" si="33"/>
        <v>0</v>
      </c>
      <c r="AE96" s="22" t="s">
        <v>303</v>
      </c>
      <c r="AF96" s="205" t="s">
        <v>636</v>
      </c>
      <c r="AG96" s="205"/>
      <c r="AH96" s="281"/>
      <c r="AI96" s="223"/>
      <c r="AJ96" s="23">
        <v>0</v>
      </c>
      <c r="AK96" s="24">
        <f t="shared" si="38"/>
        <v>0</v>
      </c>
      <c r="AL96" s="25">
        <v>120000000</v>
      </c>
      <c r="AM96" s="24">
        <f t="shared" si="34"/>
        <v>1</v>
      </c>
      <c r="AN96" s="25">
        <v>0</v>
      </c>
      <c r="AO96" s="24">
        <f t="shared" si="35"/>
        <v>0</v>
      </c>
      <c r="AP96" s="25">
        <f t="shared" si="36"/>
        <v>120000000</v>
      </c>
      <c r="AQ96" s="77">
        <f t="shared" si="39"/>
        <v>0</v>
      </c>
      <c r="AR96" s="77">
        <f t="shared" si="40"/>
        <v>30769.23076923077</v>
      </c>
      <c r="AS96" s="77">
        <f t="shared" si="41"/>
        <v>0</v>
      </c>
      <c r="AT96" s="77">
        <f t="shared" si="42"/>
        <v>30769.23076923077</v>
      </c>
      <c r="AU96" s="26">
        <v>33333.333333333416</v>
      </c>
      <c r="AV96" s="24">
        <f t="shared" si="37"/>
        <v>0.9230769230769208</v>
      </c>
      <c r="AW96" s="27" t="s">
        <v>287</v>
      </c>
      <c r="AX96" s="27" t="s">
        <v>287</v>
      </c>
      <c r="AY96" s="27" t="s">
        <v>320</v>
      </c>
      <c r="AZ96" s="41" t="s">
        <v>199</v>
      </c>
    </row>
    <row r="97" spans="1:52" s="12" customFormat="1" ht="60" customHeight="1" x14ac:dyDescent="0.2">
      <c r="A97" s="46">
        <v>96</v>
      </c>
      <c r="B97" s="15">
        <v>4</v>
      </c>
      <c r="C97" s="16" t="s">
        <v>596</v>
      </c>
      <c r="D97" s="15" t="s">
        <v>219</v>
      </c>
      <c r="E97" s="16" t="s">
        <v>597</v>
      </c>
      <c r="F97" s="15" t="s">
        <v>598</v>
      </c>
      <c r="G97" s="16" t="s">
        <v>599</v>
      </c>
      <c r="H97" s="16" t="s">
        <v>278</v>
      </c>
      <c r="I97" s="13" t="s">
        <v>300</v>
      </c>
      <c r="J97" s="13" t="s">
        <v>637</v>
      </c>
      <c r="K97" s="18" t="s">
        <v>601</v>
      </c>
      <c r="L97" s="15" t="s">
        <v>454</v>
      </c>
      <c r="M97" s="19">
        <f t="shared" si="25"/>
        <v>210001.21153846153</v>
      </c>
      <c r="N97" s="19">
        <f t="shared" si="26"/>
        <v>210001.21153846153</v>
      </c>
      <c r="O97" s="20">
        <v>44502</v>
      </c>
      <c r="P97" s="20">
        <v>44574</v>
      </c>
      <c r="Q97" s="20">
        <v>44574</v>
      </c>
      <c r="R97" s="13" t="str">
        <f t="shared" si="27"/>
        <v>A tiempo</v>
      </c>
      <c r="S97" s="20">
        <v>44578</v>
      </c>
      <c r="T97" s="20">
        <v>44564</v>
      </c>
      <c r="U97" s="13" t="str">
        <f t="shared" si="28"/>
        <v>A tiempo</v>
      </c>
      <c r="V97" s="21">
        <f t="shared" si="29"/>
        <v>-10</v>
      </c>
      <c r="W97" s="21">
        <v>20</v>
      </c>
      <c r="X97" s="13" t="str">
        <f t="shared" si="30"/>
        <v>Cumple</v>
      </c>
      <c r="Y97" s="20">
        <v>44579</v>
      </c>
      <c r="Z97" s="20">
        <v>44579</v>
      </c>
      <c r="AA97" s="21">
        <f t="shared" si="31"/>
        <v>1</v>
      </c>
      <c r="AB97" s="20">
        <v>44926</v>
      </c>
      <c r="AC97" s="20">
        <f t="shared" si="32"/>
        <v>44926</v>
      </c>
      <c r="AD97" s="21">
        <f t="shared" si="33"/>
        <v>0</v>
      </c>
      <c r="AE97" s="22" t="s">
        <v>491</v>
      </c>
      <c r="AF97" s="205"/>
      <c r="AG97" s="205"/>
      <c r="AH97" s="281"/>
      <c r="AI97" s="223"/>
      <c r="AJ97" s="23">
        <v>0</v>
      </c>
      <c r="AK97" s="24">
        <f t="shared" si="38"/>
        <v>0</v>
      </c>
      <c r="AL97" s="25">
        <v>399514500</v>
      </c>
      <c r="AM97" s="24">
        <f t="shared" si="34"/>
        <v>0.48780487804878048</v>
      </c>
      <c r="AN97" s="25">
        <v>419490225</v>
      </c>
      <c r="AO97" s="24">
        <f t="shared" si="35"/>
        <v>0.51219512195121952</v>
      </c>
      <c r="AP97" s="25">
        <f t="shared" si="36"/>
        <v>819004725</v>
      </c>
      <c r="AQ97" s="77">
        <f t="shared" si="39"/>
        <v>0</v>
      </c>
      <c r="AR97" s="77">
        <f t="shared" si="40"/>
        <v>102439.61538461539</v>
      </c>
      <c r="AS97" s="77">
        <f t="shared" si="41"/>
        <v>107561.59615384616</v>
      </c>
      <c r="AT97" s="77">
        <f t="shared" si="42"/>
        <v>210001.21153846153</v>
      </c>
      <c r="AU97" s="26">
        <v>105922</v>
      </c>
      <c r="AV97" s="24">
        <f t="shared" si="37"/>
        <v>1.9826024011863592</v>
      </c>
      <c r="AW97" s="27" t="s">
        <v>287</v>
      </c>
      <c r="AX97" s="27" t="s">
        <v>287</v>
      </c>
      <c r="AY97" s="27" t="s">
        <v>457</v>
      </c>
      <c r="AZ97" s="46" t="s">
        <v>458</v>
      </c>
    </row>
    <row r="98" spans="1:52" s="12" customFormat="1" ht="60" customHeight="1" x14ac:dyDescent="0.2">
      <c r="A98" s="46">
        <v>97</v>
      </c>
      <c r="B98" s="15">
        <v>4</v>
      </c>
      <c r="C98" s="16" t="s">
        <v>596</v>
      </c>
      <c r="D98" s="15" t="s">
        <v>219</v>
      </c>
      <c r="E98" s="16" t="s">
        <v>597</v>
      </c>
      <c r="F98" s="15" t="s">
        <v>598</v>
      </c>
      <c r="G98" s="16" t="s">
        <v>599</v>
      </c>
      <c r="H98" s="16" t="s">
        <v>278</v>
      </c>
      <c r="I98" s="13" t="s">
        <v>488</v>
      </c>
      <c r="J98" s="13" t="s">
        <v>638</v>
      </c>
      <c r="K98" s="18" t="s">
        <v>603</v>
      </c>
      <c r="L98" s="15" t="s">
        <v>454</v>
      </c>
      <c r="M98" s="19">
        <f t="shared" ref="M98:M120" si="46">AP98/TRMBID</f>
        <v>120000.69230769231</v>
      </c>
      <c r="N98" s="19">
        <f t="shared" si="26"/>
        <v>120000.69230769231</v>
      </c>
      <c r="O98" s="20">
        <v>44472</v>
      </c>
      <c r="P98" s="20">
        <v>44574</v>
      </c>
      <c r="Q98" s="20">
        <v>44574</v>
      </c>
      <c r="R98" s="13" t="str">
        <f t="shared" si="27"/>
        <v>A tiempo</v>
      </c>
      <c r="S98" s="20">
        <v>44574</v>
      </c>
      <c r="T98" s="20">
        <v>44560</v>
      </c>
      <c r="U98" s="13" t="str">
        <f t="shared" si="28"/>
        <v>A tiempo</v>
      </c>
      <c r="V98" s="21">
        <f t="shared" si="29"/>
        <v>-14</v>
      </c>
      <c r="W98" s="21">
        <v>20</v>
      </c>
      <c r="X98" s="13" t="str">
        <f t="shared" si="30"/>
        <v>Cumple</v>
      </c>
      <c r="Y98" s="20">
        <v>44575</v>
      </c>
      <c r="Z98" s="20">
        <v>44575</v>
      </c>
      <c r="AA98" s="21">
        <f t="shared" si="31"/>
        <v>1</v>
      </c>
      <c r="AB98" s="20">
        <v>44926</v>
      </c>
      <c r="AC98" s="20">
        <f t="shared" si="32"/>
        <v>44926</v>
      </c>
      <c r="AD98" s="21">
        <f t="shared" si="33"/>
        <v>0</v>
      </c>
      <c r="AE98" s="22" t="s">
        <v>491</v>
      </c>
      <c r="AF98" s="205"/>
      <c r="AG98" s="205"/>
      <c r="AH98" s="281"/>
      <c r="AI98" s="223"/>
      <c r="AJ98" s="23">
        <v>0</v>
      </c>
      <c r="AK98" s="24">
        <f t="shared" si="38"/>
        <v>0</v>
      </c>
      <c r="AL98" s="25">
        <v>228294000</v>
      </c>
      <c r="AM98" s="24">
        <f t="shared" si="34"/>
        <v>0.48780487804878048</v>
      </c>
      <c r="AN98" s="25">
        <v>239708700</v>
      </c>
      <c r="AO98" s="24">
        <f t="shared" si="35"/>
        <v>0.51219512195121952</v>
      </c>
      <c r="AP98" s="25">
        <f t="shared" si="36"/>
        <v>468002700</v>
      </c>
      <c r="AQ98" s="77">
        <f t="shared" si="39"/>
        <v>0</v>
      </c>
      <c r="AR98" s="77">
        <f t="shared" si="40"/>
        <v>58536.923076923078</v>
      </c>
      <c r="AS98" s="77">
        <f t="shared" si="41"/>
        <v>61463.769230769234</v>
      </c>
      <c r="AT98" s="77">
        <f t="shared" si="42"/>
        <v>120000.69230769231</v>
      </c>
      <c r="AU98" s="26">
        <v>60526.32</v>
      </c>
      <c r="AV98" s="24">
        <f t="shared" si="37"/>
        <v>1.9826199958578732</v>
      </c>
      <c r="AW98" s="27" t="s">
        <v>287</v>
      </c>
      <c r="AX98" s="27" t="s">
        <v>287</v>
      </c>
      <c r="AY98" s="27" t="s">
        <v>457</v>
      </c>
      <c r="AZ98" s="46" t="s">
        <v>458</v>
      </c>
    </row>
    <row r="99" spans="1:52" s="12" customFormat="1" ht="60" customHeight="1" x14ac:dyDescent="0.2">
      <c r="A99" s="46">
        <v>98</v>
      </c>
      <c r="B99" s="15">
        <v>4</v>
      </c>
      <c r="C99" s="16" t="s">
        <v>596</v>
      </c>
      <c r="D99" s="15" t="s">
        <v>219</v>
      </c>
      <c r="E99" s="16" t="s">
        <v>597</v>
      </c>
      <c r="F99" s="15" t="s">
        <v>598</v>
      </c>
      <c r="G99" s="16" t="s">
        <v>599</v>
      </c>
      <c r="H99" s="16" t="s">
        <v>278</v>
      </c>
      <c r="I99" s="13" t="s">
        <v>488</v>
      </c>
      <c r="J99" s="13" t="s">
        <v>639</v>
      </c>
      <c r="K99" s="18" t="s">
        <v>605</v>
      </c>
      <c r="L99" s="15" t="s">
        <v>454</v>
      </c>
      <c r="M99" s="19">
        <f t="shared" si="46"/>
        <v>120000.69230769231</v>
      </c>
      <c r="N99" s="19">
        <f t="shared" si="26"/>
        <v>120000.69230769231</v>
      </c>
      <c r="O99" s="20">
        <v>44472</v>
      </c>
      <c r="P99" s="20">
        <v>44574</v>
      </c>
      <c r="Q99" s="20">
        <v>44574</v>
      </c>
      <c r="R99" s="13" t="str">
        <f t="shared" si="27"/>
        <v>A tiempo</v>
      </c>
      <c r="S99" s="20">
        <v>44574</v>
      </c>
      <c r="T99" s="20">
        <v>44560</v>
      </c>
      <c r="U99" s="13" t="str">
        <f t="shared" si="28"/>
        <v>A tiempo</v>
      </c>
      <c r="V99" s="21">
        <f t="shared" si="29"/>
        <v>-14</v>
      </c>
      <c r="W99" s="21">
        <v>20</v>
      </c>
      <c r="X99" s="13" t="str">
        <f t="shared" si="30"/>
        <v>Cumple</v>
      </c>
      <c r="Y99" s="20">
        <v>44575</v>
      </c>
      <c r="Z99" s="20">
        <v>44575</v>
      </c>
      <c r="AA99" s="21">
        <f t="shared" si="31"/>
        <v>1</v>
      </c>
      <c r="AB99" s="20">
        <v>44926</v>
      </c>
      <c r="AC99" s="20">
        <f t="shared" si="32"/>
        <v>44926</v>
      </c>
      <c r="AD99" s="21">
        <f t="shared" si="33"/>
        <v>0</v>
      </c>
      <c r="AE99" s="22" t="s">
        <v>491</v>
      </c>
      <c r="AF99" s="205"/>
      <c r="AG99" s="205"/>
      <c r="AH99" s="281"/>
      <c r="AI99" s="223"/>
      <c r="AJ99" s="23">
        <v>0</v>
      </c>
      <c r="AK99" s="24">
        <f t="shared" si="38"/>
        <v>0</v>
      </c>
      <c r="AL99" s="25">
        <v>228294000</v>
      </c>
      <c r="AM99" s="24">
        <f t="shared" si="34"/>
        <v>0.48780487804878048</v>
      </c>
      <c r="AN99" s="25">
        <v>239708700</v>
      </c>
      <c r="AO99" s="24">
        <f t="shared" si="35"/>
        <v>0.51219512195121952</v>
      </c>
      <c r="AP99" s="25">
        <f t="shared" si="36"/>
        <v>468002700</v>
      </c>
      <c r="AQ99" s="77">
        <f t="shared" si="39"/>
        <v>0</v>
      </c>
      <c r="AR99" s="77">
        <f t="shared" si="40"/>
        <v>58536.923076923078</v>
      </c>
      <c r="AS99" s="77">
        <f t="shared" si="41"/>
        <v>61463.769230769234</v>
      </c>
      <c r="AT99" s="77">
        <f t="shared" si="42"/>
        <v>120000.69230769231</v>
      </c>
      <c r="AU99" s="26">
        <v>60526.32</v>
      </c>
      <c r="AV99" s="24">
        <f t="shared" si="37"/>
        <v>1.9826199958578732</v>
      </c>
      <c r="AW99" s="27" t="s">
        <v>287</v>
      </c>
      <c r="AX99" s="27" t="s">
        <v>287</v>
      </c>
      <c r="AY99" s="27" t="s">
        <v>457</v>
      </c>
      <c r="AZ99" s="46" t="s">
        <v>458</v>
      </c>
    </row>
    <row r="100" spans="1:52" s="12" customFormat="1" ht="60" customHeight="1" x14ac:dyDescent="0.2">
      <c r="A100" s="46">
        <v>99</v>
      </c>
      <c r="B100" s="15">
        <v>4</v>
      </c>
      <c r="C100" s="16" t="s">
        <v>596</v>
      </c>
      <c r="D100" s="15" t="s">
        <v>219</v>
      </c>
      <c r="E100" s="16" t="s">
        <v>597</v>
      </c>
      <c r="F100" s="15" t="s">
        <v>598</v>
      </c>
      <c r="G100" s="16" t="s">
        <v>599</v>
      </c>
      <c r="H100" s="16" t="s">
        <v>278</v>
      </c>
      <c r="I100" s="13" t="s">
        <v>300</v>
      </c>
      <c r="J100" s="13" t="s">
        <v>640</v>
      </c>
      <c r="K100" s="18" t="s">
        <v>607</v>
      </c>
      <c r="L100" s="15" t="s">
        <v>454</v>
      </c>
      <c r="M100" s="32">
        <v>54167</v>
      </c>
      <c r="N100" s="19">
        <f t="shared" si="26"/>
        <v>54167</v>
      </c>
      <c r="O100" s="20">
        <v>44568</v>
      </c>
      <c r="P100" s="20">
        <v>44579</v>
      </c>
      <c r="Q100" s="20">
        <f>P100</f>
        <v>44579</v>
      </c>
      <c r="R100" s="13" t="str">
        <f t="shared" si="27"/>
        <v>A tiempo</v>
      </c>
      <c r="S100" s="20">
        <v>44628</v>
      </c>
      <c r="T100" s="20">
        <f>S100</f>
        <v>44628</v>
      </c>
      <c r="U100" s="13" t="str">
        <f t="shared" si="28"/>
        <v>A tiempo</v>
      </c>
      <c r="V100" s="21">
        <f t="shared" si="29"/>
        <v>49</v>
      </c>
      <c r="W100" s="21">
        <v>20</v>
      </c>
      <c r="X100" s="13" t="str">
        <f t="shared" si="30"/>
        <v>No cumple</v>
      </c>
      <c r="Y100" s="20">
        <v>44642</v>
      </c>
      <c r="Z100" s="20">
        <f>Y100</f>
        <v>44642</v>
      </c>
      <c r="AA100" s="21">
        <f t="shared" si="31"/>
        <v>14</v>
      </c>
      <c r="AB100" s="20">
        <v>44926</v>
      </c>
      <c r="AC100" s="20">
        <f t="shared" si="32"/>
        <v>44926</v>
      </c>
      <c r="AD100" s="21">
        <f t="shared" si="33"/>
        <v>0</v>
      </c>
      <c r="AE100" s="22" t="s">
        <v>491</v>
      </c>
      <c r="AF100" s="205"/>
      <c r="AG100" s="205" t="s">
        <v>641</v>
      </c>
      <c r="AH100" s="281"/>
      <c r="AI100" s="223"/>
      <c r="AJ100" s="23">
        <v>0</v>
      </c>
      <c r="AK100" s="24">
        <f t="shared" si="38"/>
        <v>0</v>
      </c>
      <c r="AL100" s="25">
        <v>228294000</v>
      </c>
      <c r="AM100" s="24">
        <f t="shared" si="34"/>
        <v>0.48780487804878048</v>
      </c>
      <c r="AN100" s="25">
        <v>239708700</v>
      </c>
      <c r="AO100" s="24">
        <f t="shared" si="35"/>
        <v>0.51219512195121952</v>
      </c>
      <c r="AP100" s="25">
        <f t="shared" si="36"/>
        <v>468002700</v>
      </c>
      <c r="AQ100" s="77">
        <f t="shared" si="39"/>
        <v>0</v>
      </c>
      <c r="AR100" s="77">
        <f t="shared" si="40"/>
        <v>58536.923076923078</v>
      </c>
      <c r="AS100" s="77">
        <f t="shared" si="41"/>
        <v>61463.769230769234</v>
      </c>
      <c r="AT100" s="77">
        <f t="shared" si="42"/>
        <v>120000.69230769231</v>
      </c>
      <c r="AU100" s="26">
        <v>57894.74</v>
      </c>
      <c r="AV100" s="24">
        <f t="shared" si="37"/>
        <v>0.93561176714844907</v>
      </c>
      <c r="AW100" s="27" t="s">
        <v>287</v>
      </c>
      <c r="AX100" s="27" t="s">
        <v>287</v>
      </c>
      <c r="AY100" s="27" t="s">
        <v>304</v>
      </c>
      <c r="AZ100" s="28" t="s">
        <v>55</v>
      </c>
    </row>
    <row r="101" spans="1:52" s="12" customFormat="1" ht="60" customHeight="1" x14ac:dyDescent="0.2">
      <c r="A101" s="46">
        <v>100</v>
      </c>
      <c r="B101" s="15">
        <v>4</v>
      </c>
      <c r="C101" s="16" t="s">
        <v>596</v>
      </c>
      <c r="D101" s="15" t="s">
        <v>219</v>
      </c>
      <c r="E101" s="16" t="s">
        <v>597</v>
      </c>
      <c r="F101" s="15" t="s">
        <v>598</v>
      </c>
      <c r="G101" s="16" t="s">
        <v>599</v>
      </c>
      <c r="H101" s="16" t="s">
        <v>278</v>
      </c>
      <c r="I101" s="13" t="s">
        <v>488</v>
      </c>
      <c r="J101" s="13" t="s">
        <v>642</v>
      </c>
      <c r="K101" s="18" t="s">
        <v>609</v>
      </c>
      <c r="L101" s="15" t="s">
        <v>454</v>
      </c>
      <c r="M101" s="19">
        <f t="shared" si="46"/>
        <v>120000.69230769231</v>
      </c>
      <c r="N101" s="19">
        <f t="shared" si="26"/>
        <v>120000.69230769231</v>
      </c>
      <c r="O101" s="20">
        <v>44472</v>
      </c>
      <c r="P101" s="20">
        <v>44574</v>
      </c>
      <c r="Q101" s="20">
        <v>44574</v>
      </c>
      <c r="R101" s="13" t="str">
        <f t="shared" si="27"/>
        <v>A tiempo</v>
      </c>
      <c r="S101" s="20">
        <v>44574</v>
      </c>
      <c r="T101" s="20">
        <v>44560</v>
      </c>
      <c r="U101" s="13" t="str">
        <f t="shared" si="28"/>
        <v>A tiempo</v>
      </c>
      <c r="V101" s="21">
        <f t="shared" si="29"/>
        <v>-14</v>
      </c>
      <c r="W101" s="21">
        <v>20</v>
      </c>
      <c r="X101" s="13" t="str">
        <f t="shared" si="30"/>
        <v>Cumple</v>
      </c>
      <c r="Y101" s="20">
        <v>44575</v>
      </c>
      <c r="Z101" s="20">
        <v>44575</v>
      </c>
      <c r="AA101" s="21">
        <f t="shared" si="31"/>
        <v>1</v>
      </c>
      <c r="AB101" s="20">
        <v>44926</v>
      </c>
      <c r="AC101" s="20">
        <f t="shared" si="32"/>
        <v>44926</v>
      </c>
      <c r="AD101" s="21">
        <f t="shared" si="33"/>
        <v>0</v>
      </c>
      <c r="AE101" s="22" t="s">
        <v>491</v>
      </c>
      <c r="AF101" s="205"/>
      <c r="AG101" s="205"/>
      <c r="AH101" s="281"/>
      <c r="AI101" s="223"/>
      <c r="AJ101" s="23">
        <v>0</v>
      </c>
      <c r="AK101" s="24">
        <f t="shared" si="38"/>
        <v>0</v>
      </c>
      <c r="AL101" s="25">
        <v>228294000</v>
      </c>
      <c r="AM101" s="24">
        <f t="shared" si="34"/>
        <v>0.48780487804878048</v>
      </c>
      <c r="AN101" s="25">
        <v>239708700</v>
      </c>
      <c r="AO101" s="24">
        <f t="shared" si="35"/>
        <v>0.51219512195121952</v>
      </c>
      <c r="AP101" s="25">
        <f t="shared" si="36"/>
        <v>468002700</v>
      </c>
      <c r="AQ101" s="77">
        <f t="shared" si="39"/>
        <v>0</v>
      </c>
      <c r="AR101" s="77">
        <f t="shared" si="40"/>
        <v>58536.923076923078</v>
      </c>
      <c r="AS101" s="77">
        <f t="shared" si="41"/>
        <v>61463.769230769234</v>
      </c>
      <c r="AT101" s="77">
        <f t="shared" si="42"/>
        <v>120000.69230769231</v>
      </c>
      <c r="AU101" s="26">
        <v>60526.32</v>
      </c>
      <c r="AV101" s="24">
        <f t="shared" si="37"/>
        <v>1.9826199958578732</v>
      </c>
      <c r="AW101" s="27" t="s">
        <v>287</v>
      </c>
      <c r="AX101" s="27" t="s">
        <v>287</v>
      </c>
      <c r="AY101" s="27" t="s">
        <v>457</v>
      </c>
      <c r="AZ101" s="46" t="s">
        <v>458</v>
      </c>
    </row>
    <row r="102" spans="1:52" s="12" customFormat="1" ht="60" customHeight="1" x14ac:dyDescent="0.2">
      <c r="A102" s="46">
        <v>101</v>
      </c>
      <c r="B102" s="15">
        <v>4</v>
      </c>
      <c r="C102" s="16" t="s">
        <v>596</v>
      </c>
      <c r="D102" s="15" t="s">
        <v>219</v>
      </c>
      <c r="E102" s="16" t="s">
        <v>597</v>
      </c>
      <c r="F102" s="15" t="s">
        <v>598</v>
      </c>
      <c r="G102" s="16" t="s">
        <v>599</v>
      </c>
      <c r="H102" s="16" t="s">
        <v>278</v>
      </c>
      <c r="I102" s="13" t="s">
        <v>488</v>
      </c>
      <c r="J102" s="13" t="s">
        <v>643</v>
      </c>
      <c r="K102" s="18" t="s">
        <v>611</v>
      </c>
      <c r="L102" s="15" t="s">
        <v>454</v>
      </c>
      <c r="M102" s="19">
        <f t="shared" si="46"/>
        <v>120000.69230769231</v>
      </c>
      <c r="N102" s="19">
        <f t="shared" si="26"/>
        <v>120000.69230769231</v>
      </c>
      <c r="O102" s="20">
        <v>44472</v>
      </c>
      <c r="P102" s="20">
        <v>44574</v>
      </c>
      <c r="Q102" s="20">
        <v>44574</v>
      </c>
      <c r="R102" s="13" t="str">
        <f t="shared" si="27"/>
        <v>A tiempo</v>
      </c>
      <c r="S102" s="20">
        <v>44574</v>
      </c>
      <c r="T102" s="20">
        <v>44560</v>
      </c>
      <c r="U102" s="13" t="str">
        <f t="shared" si="28"/>
        <v>A tiempo</v>
      </c>
      <c r="V102" s="21">
        <f t="shared" si="29"/>
        <v>-14</v>
      </c>
      <c r="W102" s="21">
        <v>20</v>
      </c>
      <c r="X102" s="13" t="str">
        <f t="shared" si="30"/>
        <v>Cumple</v>
      </c>
      <c r="Y102" s="20">
        <v>44575</v>
      </c>
      <c r="Z102" s="20">
        <v>44575</v>
      </c>
      <c r="AA102" s="21">
        <f t="shared" si="31"/>
        <v>1</v>
      </c>
      <c r="AB102" s="20">
        <v>44926</v>
      </c>
      <c r="AC102" s="20">
        <f t="shared" si="32"/>
        <v>44926</v>
      </c>
      <c r="AD102" s="21">
        <f t="shared" si="33"/>
        <v>0</v>
      </c>
      <c r="AE102" s="22" t="s">
        <v>491</v>
      </c>
      <c r="AF102" s="205"/>
      <c r="AG102" s="205"/>
      <c r="AH102" s="281"/>
      <c r="AI102" s="223"/>
      <c r="AJ102" s="23">
        <v>0</v>
      </c>
      <c r="AK102" s="24">
        <f t="shared" si="38"/>
        <v>0</v>
      </c>
      <c r="AL102" s="25">
        <v>228294000</v>
      </c>
      <c r="AM102" s="24">
        <f t="shared" si="34"/>
        <v>0.48780487804878048</v>
      </c>
      <c r="AN102" s="25">
        <v>239708700</v>
      </c>
      <c r="AO102" s="24">
        <f t="shared" si="35"/>
        <v>0.51219512195121952</v>
      </c>
      <c r="AP102" s="25">
        <f t="shared" si="36"/>
        <v>468002700</v>
      </c>
      <c r="AQ102" s="77">
        <f t="shared" si="39"/>
        <v>0</v>
      </c>
      <c r="AR102" s="77">
        <f t="shared" si="40"/>
        <v>58536.923076923078</v>
      </c>
      <c r="AS102" s="77">
        <f t="shared" si="41"/>
        <v>61463.769230769234</v>
      </c>
      <c r="AT102" s="77">
        <f t="shared" si="42"/>
        <v>120000.69230769231</v>
      </c>
      <c r="AU102" s="26">
        <v>60526.32</v>
      </c>
      <c r="AV102" s="24">
        <f t="shared" si="37"/>
        <v>1.9826199958578732</v>
      </c>
      <c r="AW102" s="27" t="s">
        <v>287</v>
      </c>
      <c r="AX102" s="27" t="s">
        <v>287</v>
      </c>
      <c r="AY102" s="27" t="s">
        <v>457</v>
      </c>
      <c r="AZ102" s="46" t="s">
        <v>458</v>
      </c>
    </row>
    <row r="103" spans="1:52" s="12" customFormat="1" ht="60" customHeight="1" x14ac:dyDescent="0.2">
      <c r="A103" s="50">
        <v>102</v>
      </c>
      <c r="B103" s="15">
        <v>1</v>
      </c>
      <c r="C103" s="16" t="s">
        <v>275</v>
      </c>
      <c r="D103" s="15" t="s">
        <v>205</v>
      </c>
      <c r="E103" s="16" t="s">
        <v>113</v>
      </c>
      <c r="F103" s="15" t="s">
        <v>644</v>
      </c>
      <c r="G103" s="16" t="s">
        <v>645</v>
      </c>
      <c r="H103" s="16" t="s">
        <v>278</v>
      </c>
      <c r="I103" s="30" t="s">
        <v>279</v>
      </c>
      <c r="J103" s="17" t="s">
        <v>646</v>
      </c>
      <c r="K103" s="36" t="s">
        <v>647</v>
      </c>
      <c r="L103" s="15" t="s">
        <v>648</v>
      </c>
      <c r="M103" s="19">
        <f t="shared" si="46"/>
        <v>406153.84615384613</v>
      </c>
      <c r="N103" s="19">
        <f t="shared" si="26"/>
        <v>406153.84615384613</v>
      </c>
      <c r="O103" s="20">
        <v>44756</v>
      </c>
      <c r="P103" s="20">
        <v>44844</v>
      </c>
      <c r="Q103" s="20">
        <f t="shared" ref="Q103:Q120" si="47">P103</f>
        <v>44844</v>
      </c>
      <c r="R103" s="13" t="str">
        <f t="shared" si="27"/>
        <v>A tiempo</v>
      </c>
      <c r="S103" s="20">
        <v>44921</v>
      </c>
      <c r="T103" s="20">
        <f t="shared" ref="T103:T120" si="48">S103</f>
        <v>44921</v>
      </c>
      <c r="U103" s="13" t="str">
        <f t="shared" si="28"/>
        <v>A tiempo</v>
      </c>
      <c r="V103" s="21">
        <f t="shared" si="29"/>
        <v>77</v>
      </c>
      <c r="W103" s="21">
        <v>145</v>
      </c>
      <c r="X103" s="13" t="str">
        <f t="shared" si="30"/>
        <v>Cumple</v>
      </c>
      <c r="Y103" s="20">
        <v>44956</v>
      </c>
      <c r="Z103" s="20">
        <f t="shared" ref="Z103:Z120" si="49">Y103</f>
        <v>44956</v>
      </c>
      <c r="AA103" s="21">
        <f t="shared" si="31"/>
        <v>35</v>
      </c>
      <c r="AB103" s="20">
        <v>45291</v>
      </c>
      <c r="AC103" s="20">
        <f t="shared" si="32"/>
        <v>45291</v>
      </c>
      <c r="AD103" s="21">
        <f t="shared" si="33"/>
        <v>0</v>
      </c>
      <c r="AE103" s="22" t="s">
        <v>310</v>
      </c>
      <c r="AF103" s="205" t="s">
        <v>311</v>
      </c>
      <c r="AG103" s="205"/>
      <c r="AH103" s="281"/>
      <c r="AI103" s="223"/>
      <c r="AJ103" s="23">
        <v>0</v>
      </c>
      <c r="AK103" s="24">
        <f t="shared" si="38"/>
        <v>0</v>
      </c>
      <c r="AL103" s="45">
        <v>0</v>
      </c>
      <c r="AM103" s="24">
        <f t="shared" si="34"/>
        <v>0</v>
      </c>
      <c r="AN103" s="25">
        <v>1584000000</v>
      </c>
      <c r="AO103" s="24">
        <f t="shared" si="35"/>
        <v>1</v>
      </c>
      <c r="AP103" s="45">
        <f t="shared" si="36"/>
        <v>1584000000</v>
      </c>
      <c r="AQ103" s="77">
        <f t="shared" si="39"/>
        <v>0</v>
      </c>
      <c r="AR103" s="77">
        <f t="shared" si="40"/>
        <v>0</v>
      </c>
      <c r="AS103" s="77">
        <f t="shared" si="41"/>
        <v>406153.84615384613</v>
      </c>
      <c r="AT103" s="77">
        <f t="shared" si="42"/>
        <v>406153.84615384613</v>
      </c>
      <c r="AU103" s="26">
        <v>505000</v>
      </c>
      <c r="AV103" s="24">
        <f t="shared" si="37"/>
        <v>0.80426504188880421</v>
      </c>
      <c r="AW103" s="27" t="s">
        <v>360</v>
      </c>
      <c r="AX103" s="27" t="s">
        <v>287</v>
      </c>
      <c r="AY103" s="27" t="s">
        <v>320</v>
      </c>
      <c r="AZ103" s="51" t="s">
        <v>649</v>
      </c>
    </row>
    <row r="104" spans="1:52" s="12" customFormat="1" ht="60" customHeight="1" x14ac:dyDescent="0.2">
      <c r="A104" s="50">
        <v>103</v>
      </c>
      <c r="B104" s="15">
        <v>2</v>
      </c>
      <c r="C104" s="16" t="s">
        <v>297</v>
      </c>
      <c r="D104" s="15" t="s">
        <v>211</v>
      </c>
      <c r="E104" s="16" t="s">
        <v>141</v>
      </c>
      <c r="F104" s="15" t="s">
        <v>650</v>
      </c>
      <c r="G104" s="16" t="s">
        <v>651</v>
      </c>
      <c r="H104" s="16" t="s">
        <v>278</v>
      </c>
      <c r="I104" s="30" t="s">
        <v>279</v>
      </c>
      <c r="J104" s="17" t="s">
        <v>652</v>
      </c>
      <c r="K104" s="36" t="s">
        <v>653</v>
      </c>
      <c r="L104" s="15" t="s">
        <v>648</v>
      </c>
      <c r="M104" s="19">
        <f t="shared" si="46"/>
        <v>1358974.358974359</v>
      </c>
      <c r="N104" s="19">
        <f t="shared" si="26"/>
        <v>1358974.358974359</v>
      </c>
      <c r="O104" s="20">
        <v>44558</v>
      </c>
      <c r="P104" s="20">
        <v>44646</v>
      </c>
      <c r="Q104" s="20">
        <f t="shared" si="47"/>
        <v>44646</v>
      </c>
      <c r="R104" s="13" t="str">
        <f t="shared" si="27"/>
        <v>A tiempo</v>
      </c>
      <c r="S104" s="20">
        <v>44723</v>
      </c>
      <c r="T104" s="20">
        <f t="shared" si="48"/>
        <v>44723</v>
      </c>
      <c r="U104" s="13" t="str">
        <f t="shared" si="28"/>
        <v>A tiempo</v>
      </c>
      <c r="V104" s="21">
        <f t="shared" si="29"/>
        <v>77</v>
      </c>
      <c r="W104" s="21">
        <v>145</v>
      </c>
      <c r="X104" s="13" t="str">
        <f t="shared" si="30"/>
        <v>Cumple</v>
      </c>
      <c r="Y104" s="20">
        <v>44743</v>
      </c>
      <c r="Z104" s="20">
        <f t="shared" si="49"/>
        <v>44743</v>
      </c>
      <c r="AA104" s="21">
        <f t="shared" si="31"/>
        <v>20</v>
      </c>
      <c r="AB104" s="20">
        <v>44926</v>
      </c>
      <c r="AC104" s="20">
        <f t="shared" si="32"/>
        <v>44926</v>
      </c>
      <c r="AD104" s="21">
        <f t="shared" si="33"/>
        <v>0</v>
      </c>
      <c r="AE104" s="22" t="s">
        <v>303</v>
      </c>
      <c r="AF104" s="205" t="s">
        <v>353</v>
      </c>
      <c r="AG104" s="205" t="s">
        <v>354</v>
      </c>
      <c r="AH104" s="281"/>
      <c r="AI104" s="223"/>
      <c r="AJ104" s="23">
        <v>0</v>
      </c>
      <c r="AK104" s="24">
        <f t="shared" si="38"/>
        <v>0</v>
      </c>
      <c r="AL104" s="25">
        <v>5300000000</v>
      </c>
      <c r="AM104" s="24">
        <f t="shared" si="34"/>
        <v>1</v>
      </c>
      <c r="AN104" s="25">
        <v>0</v>
      </c>
      <c r="AO104" s="24">
        <f t="shared" si="35"/>
        <v>0</v>
      </c>
      <c r="AP104" s="25">
        <f t="shared" si="36"/>
        <v>5300000000</v>
      </c>
      <c r="AQ104" s="77">
        <f t="shared" si="39"/>
        <v>0</v>
      </c>
      <c r="AR104" s="77">
        <f t="shared" si="40"/>
        <v>1358974.358974359</v>
      </c>
      <c r="AS104" s="77">
        <f t="shared" si="41"/>
        <v>0</v>
      </c>
      <c r="AT104" s="77">
        <f t="shared" si="42"/>
        <v>1358974.358974359</v>
      </c>
      <c r="AU104" s="26">
        <v>2213677.1420401591</v>
      </c>
      <c r="AV104" s="24">
        <f t="shared" si="37"/>
        <v>0.61389907912312236</v>
      </c>
      <c r="AW104" s="27" t="s">
        <v>360</v>
      </c>
      <c r="AX104" s="27" t="s">
        <v>287</v>
      </c>
      <c r="AY104" s="27" t="s">
        <v>320</v>
      </c>
      <c r="AZ104" s="51" t="s">
        <v>649</v>
      </c>
    </row>
    <row r="105" spans="1:52" s="12" customFormat="1" ht="60" customHeight="1" x14ac:dyDescent="0.2">
      <c r="A105" s="50">
        <v>104</v>
      </c>
      <c r="B105" s="15">
        <v>2</v>
      </c>
      <c r="C105" s="16" t="s">
        <v>297</v>
      </c>
      <c r="D105" s="15" t="s">
        <v>211</v>
      </c>
      <c r="E105" s="16" t="s">
        <v>141</v>
      </c>
      <c r="F105" s="15" t="s">
        <v>650</v>
      </c>
      <c r="G105" s="16" t="s">
        <v>651</v>
      </c>
      <c r="H105" s="16" t="s">
        <v>278</v>
      </c>
      <c r="I105" s="30" t="s">
        <v>279</v>
      </c>
      <c r="J105" s="17" t="s">
        <v>654</v>
      </c>
      <c r="K105" s="36" t="s">
        <v>533</v>
      </c>
      <c r="L105" s="15" t="s">
        <v>648</v>
      </c>
      <c r="M105" s="19">
        <f t="shared" si="46"/>
        <v>1560000</v>
      </c>
      <c r="N105" s="19">
        <f t="shared" si="26"/>
        <v>1560000</v>
      </c>
      <c r="O105" s="20">
        <v>44832</v>
      </c>
      <c r="P105" s="20">
        <v>44920</v>
      </c>
      <c r="Q105" s="20">
        <f t="shared" si="47"/>
        <v>44920</v>
      </c>
      <c r="R105" s="13" t="str">
        <f t="shared" si="27"/>
        <v>A tiempo</v>
      </c>
      <c r="S105" s="20">
        <v>44997</v>
      </c>
      <c r="T105" s="20">
        <f t="shared" si="48"/>
        <v>44997</v>
      </c>
      <c r="U105" s="13" t="str">
        <f t="shared" si="28"/>
        <v>A tiempo</v>
      </c>
      <c r="V105" s="21">
        <f t="shared" si="29"/>
        <v>77</v>
      </c>
      <c r="W105" s="21">
        <v>145</v>
      </c>
      <c r="X105" s="13" t="str">
        <f t="shared" si="30"/>
        <v>Cumple</v>
      </c>
      <c r="Y105" s="20">
        <v>45017</v>
      </c>
      <c r="Z105" s="20">
        <f t="shared" si="49"/>
        <v>45017</v>
      </c>
      <c r="AA105" s="21">
        <f t="shared" si="31"/>
        <v>20</v>
      </c>
      <c r="AB105" s="20">
        <v>45291</v>
      </c>
      <c r="AC105" s="20">
        <f t="shared" si="32"/>
        <v>45291</v>
      </c>
      <c r="AD105" s="21">
        <f t="shared" si="33"/>
        <v>0</v>
      </c>
      <c r="AE105" s="22" t="s">
        <v>397</v>
      </c>
      <c r="AF105" s="205" t="s">
        <v>353</v>
      </c>
      <c r="AG105" s="205" t="s">
        <v>354</v>
      </c>
      <c r="AH105" s="281"/>
      <c r="AI105" s="223"/>
      <c r="AJ105" s="23">
        <v>0</v>
      </c>
      <c r="AK105" s="24">
        <f t="shared" si="38"/>
        <v>0</v>
      </c>
      <c r="AL105" s="25">
        <v>0</v>
      </c>
      <c r="AM105" s="24">
        <f t="shared" si="34"/>
        <v>0</v>
      </c>
      <c r="AN105" s="25">
        <v>6084000000</v>
      </c>
      <c r="AO105" s="24">
        <f t="shared" si="35"/>
        <v>1</v>
      </c>
      <c r="AP105" s="25">
        <f t="shared" si="36"/>
        <v>6084000000</v>
      </c>
      <c r="AQ105" s="77">
        <f t="shared" si="39"/>
        <v>0</v>
      </c>
      <c r="AR105" s="77">
        <f t="shared" si="40"/>
        <v>0</v>
      </c>
      <c r="AS105" s="77">
        <f t="shared" si="41"/>
        <v>1560000</v>
      </c>
      <c r="AT105" s="77">
        <f t="shared" si="42"/>
        <v>1560000</v>
      </c>
      <c r="AU105" s="26">
        <v>1858630.549959841</v>
      </c>
      <c r="AV105" s="24">
        <f t="shared" si="37"/>
        <v>0.83932764369643365</v>
      </c>
      <c r="AW105" s="27" t="s">
        <v>360</v>
      </c>
      <c r="AX105" s="27" t="s">
        <v>287</v>
      </c>
      <c r="AY105" s="27" t="s">
        <v>320</v>
      </c>
      <c r="AZ105" s="51" t="s">
        <v>649</v>
      </c>
    </row>
    <row r="106" spans="1:52" s="12" customFormat="1" ht="60" customHeight="1" x14ac:dyDescent="0.2">
      <c r="A106" s="51">
        <v>105</v>
      </c>
      <c r="B106" s="15">
        <v>1</v>
      </c>
      <c r="C106" s="16" t="s">
        <v>275</v>
      </c>
      <c r="D106" s="15" t="s">
        <v>202</v>
      </c>
      <c r="E106" s="16" t="s">
        <v>94</v>
      </c>
      <c r="F106" s="15" t="s">
        <v>356</v>
      </c>
      <c r="G106" s="16" t="s">
        <v>350</v>
      </c>
      <c r="H106" s="16" t="s">
        <v>278</v>
      </c>
      <c r="I106" s="30" t="s">
        <v>279</v>
      </c>
      <c r="J106" s="33" t="s">
        <v>655</v>
      </c>
      <c r="K106" s="18" t="s">
        <v>358</v>
      </c>
      <c r="L106" s="15" t="s">
        <v>648</v>
      </c>
      <c r="M106" s="19">
        <f t="shared" si="46"/>
        <v>276923.07692307694</v>
      </c>
      <c r="N106" s="19">
        <f t="shared" si="26"/>
        <v>276923.07692307694</v>
      </c>
      <c r="O106" s="20">
        <v>44832</v>
      </c>
      <c r="P106" s="20">
        <v>44920</v>
      </c>
      <c r="Q106" s="20">
        <f t="shared" si="47"/>
        <v>44920</v>
      </c>
      <c r="R106" s="13" t="str">
        <f t="shared" si="27"/>
        <v>A tiempo</v>
      </c>
      <c r="S106" s="20">
        <v>44997</v>
      </c>
      <c r="T106" s="20">
        <f t="shared" si="48"/>
        <v>44997</v>
      </c>
      <c r="U106" s="13" t="str">
        <f t="shared" si="28"/>
        <v>A tiempo</v>
      </c>
      <c r="V106" s="21">
        <f t="shared" si="29"/>
        <v>77</v>
      </c>
      <c r="W106" s="21">
        <v>145</v>
      </c>
      <c r="X106" s="13" t="str">
        <f t="shared" si="30"/>
        <v>Cumple</v>
      </c>
      <c r="Y106" s="20">
        <v>45017</v>
      </c>
      <c r="Z106" s="20">
        <f t="shared" si="49"/>
        <v>45017</v>
      </c>
      <c r="AA106" s="21">
        <f t="shared" si="31"/>
        <v>20</v>
      </c>
      <c r="AB106" s="20">
        <v>45230</v>
      </c>
      <c r="AC106" s="20">
        <f t="shared" si="32"/>
        <v>45230</v>
      </c>
      <c r="AD106" s="21">
        <f t="shared" si="33"/>
        <v>0</v>
      </c>
      <c r="AE106" s="22" t="s">
        <v>397</v>
      </c>
      <c r="AF106" s="205" t="s">
        <v>359</v>
      </c>
      <c r="AG106" s="205"/>
      <c r="AH106" s="281"/>
      <c r="AI106" s="223"/>
      <c r="AJ106" s="23">
        <v>0</v>
      </c>
      <c r="AK106" s="24">
        <f t="shared" si="38"/>
        <v>0</v>
      </c>
      <c r="AL106" s="25">
        <v>0</v>
      </c>
      <c r="AM106" s="24">
        <f t="shared" si="34"/>
        <v>0</v>
      </c>
      <c r="AN106" s="25">
        <v>1080000000</v>
      </c>
      <c r="AO106" s="24">
        <f t="shared" si="35"/>
        <v>1</v>
      </c>
      <c r="AP106" s="25">
        <f t="shared" si="36"/>
        <v>1080000000</v>
      </c>
      <c r="AQ106" s="77">
        <f t="shared" si="39"/>
        <v>0</v>
      </c>
      <c r="AR106" s="77">
        <f t="shared" si="40"/>
        <v>0</v>
      </c>
      <c r="AS106" s="77">
        <f t="shared" si="41"/>
        <v>276923.07692307694</v>
      </c>
      <c r="AT106" s="77">
        <f t="shared" si="42"/>
        <v>276923.07692307694</v>
      </c>
      <c r="AU106" s="26">
        <v>302803.73831775703</v>
      </c>
      <c r="AV106" s="24">
        <f t="shared" si="37"/>
        <v>0.9145299145299145</v>
      </c>
      <c r="AW106" s="27" t="s">
        <v>287</v>
      </c>
      <c r="AX106" s="27" t="s">
        <v>287</v>
      </c>
      <c r="AY106" s="27" t="s">
        <v>320</v>
      </c>
      <c r="AZ106" s="51" t="s">
        <v>649</v>
      </c>
    </row>
    <row r="107" spans="1:52" s="12" customFormat="1" ht="60" customHeight="1" x14ac:dyDescent="0.2">
      <c r="A107" s="51">
        <v>106</v>
      </c>
      <c r="B107" s="15">
        <v>1</v>
      </c>
      <c r="C107" s="16" t="s">
        <v>275</v>
      </c>
      <c r="D107" s="15" t="s">
        <v>202</v>
      </c>
      <c r="E107" s="16" t="s">
        <v>94</v>
      </c>
      <c r="F107" s="52" t="s">
        <v>367</v>
      </c>
      <c r="G107" s="42" t="s">
        <v>368</v>
      </c>
      <c r="H107" s="16" t="s">
        <v>278</v>
      </c>
      <c r="I107" s="30" t="s">
        <v>279</v>
      </c>
      <c r="J107" s="33" t="s">
        <v>656</v>
      </c>
      <c r="K107" s="18" t="s">
        <v>380</v>
      </c>
      <c r="L107" s="15" t="s">
        <v>648</v>
      </c>
      <c r="M107" s="19">
        <f t="shared" si="46"/>
        <v>276923.07692307694</v>
      </c>
      <c r="N107" s="19">
        <f t="shared" si="26"/>
        <v>276923.07692307694</v>
      </c>
      <c r="O107" s="20">
        <v>44862</v>
      </c>
      <c r="P107" s="20">
        <v>44950</v>
      </c>
      <c r="Q107" s="20">
        <f t="shared" si="47"/>
        <v>44950</v>
      </c>
      <c r="R107" s="13" t="str">
        <f t="shared" si="27"/>
        <v>A tiempo</v>
      </c>
      <c r="S107" s="20">
        <v>45027</v>
      </c>
      <c r="T107" s="20">
        <f t="shared" si="48"/>
        <v>45027</v>
      </c>
      <c r="U107" s="13" t="str">
        <f t="shared" si="28"/>
        <v>A tiempo</v>
      </c>
      <c r="V107" s="21">
        <f t="shared" si="29"/>
        <v>77</v>
      </c>
      <c r="W107" s="21">
        <v>145</v>
      </c>
      <c r="X107" s="13" t="str">
        <f t="shared" si="30"/>
        <v>Cumple</v>
      </c>
      <c r="Y107" s="20">
        <v>45047</v>
      </c>
      <c r="Z107" s="20">
        <f t="shared" si="49"/>
        <v>45047</v>
      </c>
      <c r="AA107" s="21">
        <f t="shared" si="31"/>
        <v>20</v>
      </c>
      <c r="AB107" s="20">
        <v>45291</v>
      </c>
      <c r="AC107" s="20">
        <f t="shared" si="32"/>
        <v>45291</v>
      </c>
      <c r="AD107" s="21">
        <f t="shared" si="33"/>
        <v>0</v>
      </c>
      <c r="AE107" s="22" t="s">
        <v>397</v>
      </c>
      <c r="AF107" s="205" t="s">
        <v>381</v>
      </c>
      <c r="AG107" s="205"/>
      <c r="AH107" s="281"/>
      <c r="AI107" s="223"/>
      <c r="AJ107" s="23">
        <v>0</v>
      </c>
      <c r="AK107" s="24">
        <f t="shared" si="38"/>
        <v>0</v>
      </c>
      <c r="AL107" s="25">
        <v>0</v>
      </c>
      <c r="AM107" s="24">
        <f t="shared" si="34"/>
        <v>0</v>
      </c>
      <c r="AN107" s="25">
        <v>1080000000</v>
      </c>
      <c r="AO107" s="24">
        <f t="shared" si="35"/>
        <v>1</v>
      </c>
      <c r="AP107" s="25">
        <f t="shared" si="36"/>
        <v>1080000000</v>
      </c>
      <c r="AQ107" s="77">
        <f t="shared" si="39"/>
        <v>0</v>
      </c>
      <c r="AR107" s="77">
        <f t="shared" si="40"/>
        <v>0</v>
      </c>
      <c r="AS107" s="77">
        <f t="shared" si="41"/>
        <v>276923.07692307694</v>
      </c>
      <c r="AT107" s="77">
        <f t="shared" si="42"/>
        <v>276923.07692307694</v>
      </c>
      <c r="AU107" s="26">
        <v>344680.85106382979</v>
      </c>
      <c r="AV107" s="24">
        <f t="shared" si="37"/>
        <v>0.80341880341880345</v>
      </c>
      <c r="AW107" s="27" t="s">
        <v>287</v>
      </c>
      <c r="AX107" s="27" t="s">
        <v>287</v>
      </c>
      <c r="AY107" s="27" t="s">
        <v>320</v>
      </c>
      <c r="AZ107" s="51" t="s">
        <v>649</v>
      </c>
    </row>
    <row r="108" spans="1:52" s="12" customFormat="1" ht="60" customHeight="1" x14ac:dyDescent="0.2">
      <c r="A108" s="40">
        <v>107</v>
      </c>
      <c r="B108" s="15">
        <v>1</v>
      </c>
      <c r="C108" s="16" t="s">
        <v>275</v>
      </c>
      <c r="D108" s="15" t="s">
        <v>205</v>
      </c>
      <c r="E108" s="16" t="s">
        <v>113</v>
      </c>
      <c r="F108" s="15" t="s">
        <v>439</v>
      </c>
      <c r="G108" s="16" t="s">
        <v>440</v>
      </c>
      <c r="H108" s="16" t="s">
        <v>278</v>
      </c>
      <c r="I108" s="30" t="s">
        <v>279</v>
      </c>
      <c r="J108" s="17" t="s">
        <v>657</v>
      </c>
      <c r="K108" s="36" t="s">
        <v>658</v>
      </c>
      <c r="L108" s="15" t="s">
        <v>648</v>
      </c>
      <c r="M108" s="19">
        <f t="shared" si="46"/>
        <v>748717.94871794875</v>
      </c>
      <c r="N108" s="19">
        <f t="shared" si="26"/>
        <v>748717.94871794875</v>
      </c>
      <c r="O108" s="20">
        <v>44682</v>
      </c>
      <c r="P108" s="20">
        <v>44770</v>
      </c>
      <c r="Q108" s="20">
        <f t="shared" si="47"/>
        <v>44770</v>
      </c>
      <c r="R108" s="13" t="str">
        <f t="shared" si="27"/>
        <v>A tiempo</v>
      </c>
      <c r="S108" s="20">
        <v>44847</v>
      </c>
      <c r="T108" s="20">
        <f t="shared" si="48"/>
        <v>44847</v>
      </c>
      <c r="U108" s="13" t="str">
        <f t="shared" si="28"/>
        <v>A tiempo</v>
      </c>
      <c r="V108" s="21">
        <f t="shared" si="29"/>
        <v>77</v>
      </c>
      <c r="W108" s="21">
        <v>145</v>
      </c>
      <c r="X108" s="13" t="str">
        <f t="shared" si="30"/>
        <v>Cumple</v>
      </c>
      <c r="Y108" s="20">
        <v>44867</v>
      </c>
      <c r="Z108" s="20">
        <f t="shared" si="49"/>
        <v>44867</v>
      </c>
      <c r="AA108" s="21">
        <f t="shared" si="31"/>
        <v>20</v>
      </c>
      <c r="AB108" s="20">
        <v>45291</v>
      </c>
      <c r="AC108" s="20">
        <f t="shared" si="32"/>
        <v>45291</v>
      </c>
      <c r="AD108" s="21">
        <f t="shared" si="33"/>
        <v>0</v>
      </c>
      <c r="AE108" s="22" t="s">
        <v>347</v>
      </c>
      <c r="AF108" s="205" t="s">
        <v>443</v>
      </c>
      <c r="AG108" s="205"/>
      <c r="AH108" s="281"/>
      <c r="AI108" s="223"/>
      <c r="AJ108" s="23">
        <v>0</v>
      </c>
      <c r="AK108" s="24">
        <f t="shared" si="38"/>
        <v>0</v>
      </c>
      <c r="AL108" s="25">
        <v>400000000</v>
      </c>
      <c r="AM108" s="24">
        <f t="shared" si="34"/>
        <v>0.13698630136986301</v>
      </c>
      <c r="AN108" s="25">
        <v>2520000000</v>
      </c>
      <c r="AO108" s="24">
        <f t="shared" si="35"/>
        <v>0.86301369863013699</v>
      </c>
      <c r="AP108" s="25">
        <f t="shared" si="36"/>
        <v>2920000000</v>
      </c>
      <c r="AQ108" s="77">
        <f t="shared" si="39"/>
        <v>0</v>
      </c>
      <c r="AR108" s="77">
        <f t="shared" si="40"/>
        <v>102564.10256410256</v>
      </c>
      <c r="AS108" s="77">
        <f t="shared" si="41"/>
        <v>646153.84615384613</v>
      </c>
      <c r="AT108" s="77">
        <f t="shared" si="42"/>
        <v>748717.94871794875</v>
      </c>
      <c r="AU108" s="26">
        <v>1400000</v>
      </c>
      <c r="AV108" s="24">
        <f t="shared" si="37"/>
        <v>0.53479853479853479</v>
      </c>
      <c r="AW108" s="27" t="s">
        <v>360</v>
      </c>
      <c r="AX108" s="27" t="s">
        <v>360</v>
      </c>
      <c r="AY108" s="27" t="s">
        <v>304</v>
      </c>
      <c r="AZ108" s="41" t="s">
        <v>199</v>
      </c>
    </row>
    <row r="109" spans="1:52" s="12" customFormat="1" ht="60" customHeight="1" x14ac:dyDescent="0.2">
      <c r="A109" s="51">
        <v>108</v>
      </c>
      <c r="B109" s="15">
        <v>2</v>
      </c>
      <c r="C109" s="16" t="s">
        <v>297</v>
      </c>
      <c r="D109" s="15" t="s">
        <v>210</v>
      </c>
      <c r="E109" s="16" t="s">
        <v>137</v>
      </c>
      <c r="F109" s="15" t="s">
        <v>475</v>
      </c>
      <c r="G109" s="16" t="s">
        <v>476</v>
      </c>
      <c r="H109" s="16" t="s">
        <v>278</v>
      </c>
      <c r="I109" s="30" t="s">
        <v>316</v>
      </c>
      <c r="J109" s="33" t="s">
        <v>659</v>
      </c>
      <c r="K109" s="18" t="s">
        <v>530</v>
      </c>
      <c r="L109" s="15" t="s">
        <v>648</v>
      </c>
      <c r="M109" s="19">
        <f t="shared" si="46"/>
        <v>128205.1282051282</v>
      </c>
      <c r="N109" s="19">
        <f t="shared" si="26"/>
        <v>128205.1282051282</v>
      </c>
      <c r="O109" s="20">
        <v>44877</v>
      </c>
      <c r="P109" s="20">
        <v>44965</v>
      </c>
      <c r="Q109" s="20">
        <f t="shared" si="47"/>
        <v>44965</v>
      </c>
      <c r="R109" s="13" t="str">
        <f t="shared" si="27"/>
        <v>A tiempo</v>
      </c>
      <c r="S109" s="20">
        <v>45027</v>
      </c>
      <c r="T109" s="20">
        <f t="shared" si="48"/>
        <v>45027</v>
      </c>
      <c r="U109" s="13" t="str">
        <f t="shared" si="28"/>
        <v>A tiempo</v>
      </c>
      <c r="V109" s="21">
        <f t="shared" si="29"/>
        <v>62</v>
      </c>
      <c r="W109" s="21">
        <v>60</v>
      </c>
      <c r="X109" s="13" t="str">
        <f t="shared" si="30"/>
        <v>No cumple</v>
      </c>
      <c r="Y109" s="20">
        <v>45047</v>
      </c>
      <c r="Z109" s="20">
        <f t="shared" si="49"/>
        <v>45047</v>
      </c>
      <c r="AA109" s="21">
        <f t="shared" si="31"/>
        <v>20</v>
      </c>
      <c r="AB109" s="20">
        <v>45291</v>
      </c>
      <c r="AC109" s="20">
        <f t="shared" si="32"/>
        <v>45291</v>
      </c>
      <c r="AD109" s="21">
        <f t="shared" si="33"/>
        <v>0</v>
      </c>
      <c r="AE109" s="22" t="s">
        <v>397</v>
      </c>
      <c r="AF109" s="205" t="s">
        <v>531</v>
      </c>
      <c r="AG109" s="205"/>
      <c r="AH109" s="281"/>
      <c r="AI109" s="223"/>
      <c r="AJ109" s="23">
        <v>0</v>
      </c>
      <c r="AK109" s="24">
        <f t="shared" si="38"/>
        <v>0</v>
      </c>
      <c r="AL109" s="25">
        <v>0</v>
      </c>
      <c r="AM109" s="24">
        <f t="shared" si="34"/>
        <v>0</v>
      </c>
      <c r="AN109" s="25">
        <v>500000000</v>
      </c>
      <c r="AO109" s="24">
        <f t="shared" si="35"/>
        <v>1</v>
      </c>
      <c r="AP109" s="25">
        <f t="shared" si="36"/>
        <v>500000000</v>
      </c>
      <c r="AQ109" s="77">
        <f t="shared" si="39"/>
        <v>0</v>
      </c>
      <c r="AR109" s="77">
        <f t="shared" si="40"/>
        <v>0</v>
      </c>
      <c r="AS109" s="77">
        <f t="shared" si="41"/>
        <v>128205.1282051282</v>
      </c>
      <c r="AT109" s="77">
        <f t="shared" si="42"/>
        <v>128205.1282051282</v>
      </c>
      <c r="AU109" s="26">
        <v>200000</v>
      </c>
      <c r="AV109" s="24">
        <f t="shared" si="37"/>
        <v>0.64102564102564097</v>
      </c>
      <c r="AW109" s="27" t="s">
        <v>287</v>
      </c>
      <c r="AX109" s="27" t="s">
        <v>287</v>
      </c>
      <c r="AY109" s="27" t="s">
        <v>320</v>
      </c>
      <c r="AZ109" s="51" t="s">
        <v>649</v>
      </c>
    </row>
    <row r="110" spans="1:52" s="12" customFormat="1" ht="60" customHeight="1" x14ac:dyDescent="0.2">
      <c r="A110" s="40">
        <v>109</v>
      </c>
      <c r="B110" s="15">
        <v>2</v>
      </c>
      <c r="C110" s="16" t="s">
        <v>297</v>
      </c>
      <c r="D110" s="15" t="s">
        <v>213</v>
      </c>
      <c r="E110" s="16" t="s">
        <v>144</v>
      </c>
      <c r="F110" s="15" t="s">
        <v>547</v>
      </c>
      <c r="G110" s="16" t="s">
        <v>548</v>
      </c>
      <c r="H110" s="16" t="s">
        <v>487</v>
      </c>
      <c r="I110" s="30" t="s">
        <v>493</v>
      </c>
      <c r="J110" s="17" t="s">
        <v>660</v>
      </c>
      <c r="K110" s="36" t="s">
        <v>661</v>
      </c>
      <c r="L110" s="15" t="s">
        <v>648</v>
      </c>
      <c r="M110" s="32">
        <f t="shared" si="46"/>
        <v>3333333.3333333335</v>
      </c>
      <c r="N110" s="19">
        <f t="shared" si="26"/>
        <v>3333333.3333333335</v>
      </c>
      <c r="O110" s="20">
        <v>44569</v>
      </c>
      <c r="P110" s="20">
        <v>44636</v>
      </c>
      <c r="Q110" s="20">
        <f t="shared" si="47"/>
        <v>44636</v>
      </c>
      <c r="R110" s="13" t="str">
        <f t="shared" si="27"/>
        <v>A tiempo</v>
      </c>
      <c r="S110" s="20">
        <v>44718</v>
      </c>
      <c r="T110" s="20">
        <f t="shared" si="48"/>
        <v>44718</v>
      </c>
      <c r="U110" s="13" t="str">
        <f t="shared" si="28"/>
        <v>A tiempo</v>
      </c>
      <c r="V110" s="21">
        <f t="shared" si="29"/>
        <v>82</v>
      </c>
      <c r="W110" s="21">
        <v>175</v>
      </c>
      <c r="X110" s="13" t="str">
        <f t="shared" si="30"/>
        <v>Cumple</v>
      </c>
      <c r="Y110" s="20">
        <v>44743</v>
      </c>
      <c r="Z110" s="20">
        <f t="shared" si="49"/>
        <v>44743</v>
      </c>
      <c r="AA110" s="21">
        <f t="shared" si="31"/>
        <v>25</v>
      </c>
      <c r="AB110" s="20">
        <v>44926</v>
      </c>
      <c r="AC110" s="20">
        <f t="shared" si="32"/>
        <v>44926</v>
      </c>
      <c r="AD110" s="21">
        <f t="shared" si="33"/>
        <v>0</v>
      </c>
      <c r="AE110" s="22" t="s">
        <v>303</v>
      </c>
      <c r="AF110" s="205" t="s">
        <v>551</v>
      </c>
      <c r="AG110" s="205" t="s">
        <v>552</v>
      </c>
      <c r="AH110" s="281"/>
      <c r="AI110" s="223"/>
      <c r="AJ110" s="23">
        <v>0</v>
      </c>
      <c r="AK110" s="24">
        <f t="shared" si="38"/>
        <v>0</v>
      </c>
      <c r="AL110" s="45">
        <v>13000000000</v>
      </c>
      <c r="AM110" s="24">
        <f t="shared" si="34"/>
        <v>1</v>
      </c>
      <c r="AN110" s="25">
        <v>0</v>
      </c>
      <c r="AO110" s="24">
        <f t="shared" si="35"/>
        <v>0</v>
      </c>
      <c r="AP110" s="45">
        <f t="shared" si="36"/>
        <v>13000000000</v>
      </c>
      <c r="AQ110" s="77">
        <f t="shared" si="39"/>
        <v>0</v>
      </c>
      <c r="AR110" s="77">
        <f t="shared" si="40"/>
        <v>3333333.3333333335</v>
      </c>
      <c r="AS110" s="77">
        <f t="shared" si="41"/>
        <v>0</v>
      </c>
      <c r="AT110" s="77">
        <f t="shared" si="42"/>
        <v>3333333.3333333335</v>
      </c>
      <c r="AU110" s="26">
        <v>2646762.4799338551</v>
      </c>
      <c r="AV110" s="24">
        <f t="shared" si="37"/>
        <v>1.2594002516677041</v>
      </c>
      <c r="AW110" s="27" t="s">
        <v>360</v>
      </c>
      <c r="AX110" s="27" t="s">
        <v>287</v>
      </c>
      <c r="AY110" s="27" t="s">
        <v>320</v>
      </c>
      <c r="AZ110" s="41" t="s">
        <v>199</v>
      </c>
    </row>
    <row r="111" spans="1:52" s="12" customFormat="1" ht="60" customHeight="1" x14ac:dyDescent="0.2">
      <c r="A111" s="40">
        <v>110</v>
      </c>
      <c r="B111" s="15">
        <v>2</v>
      </c>
      <c r="C111" s="16" t="s">
        <v>297</v>
      </c>
      <c r="D111" s="15" t="s">
        <v>213</v>
      </c>
      <c r="E111" s="16" t="s">
        <v>144</v>
      </c>
      <c r="F111" s="15" t="s">
        <v>547</v>
      </c>
      <c r="G111" s="16" t="s">
        <v>548</v>
      </c>
      <c r="H111" s="16" t="s">
        <v>278</v>
      </c>
      <c r="I111" s="30" t="s">
        <v>338</v>
      </c>
      <c r="J111" s="17" t="s">
        <v>662</v>
      </c>
      <c r="K111" s="53" t="s">
        <v>661</v>
      </c>
      <c r="L111" s="15" t="s">
        <v>648</v>
      </c>
      <c r="M111" s="19">
        <f t="shared" si="46"/>
        <v>116178.3717948718</v>
      </c>
      <c r="N111" s="19">
        <f t="shared" si="26"/>
        <v>116178.3717948718</v>
      </c>
      <c r="O111" s="20">
        <v>44910</v>
      </c>
      <c r="P111" s="20">
        <v>44970</v>
      </c>
      <c r="Q111" s="20">
        <f t="shared" si="47"/>
        <v>44970</v>
      </c>
      <c r="R111" s="13" t="str">
        <f t="shared" si="27"/>
        <v>A tiempo</v>
      </c>
      <c r="S111" s="20">
        <v>45032</v>
      </c>
      <c r="T111" s="20">
        <f t="shared" si="48"/>
        <v>45032</v>
      </c>
      <c r="U111" s="13" t="str">
        <f t="shared" si="28"/>
        <v>A tiempo</v>
      </c>
      <c r="V111" s="21">
        <f t="shared" si="29"/>
        <v>62</v>
      </c>
      <c r="W111" s="21">
        <v>175</v>
      </c>
      <c r="X111" s="13" t="str">
        <f t="shared" si="30"/>
        <v>Cumple</v>
      </c>
      <c r="Y111" s="20">
        <v>45047</v>
      </c>
      <c r="Z111" s="20">
        <f t="shared" si="49"/>
        <v>45047</v>
      </c>
      <c r="AA111" s="21">
        <f t="shared" si="31"/>
        <v>15</v>
      </c>
      <c r="AB111" s="20">
        <v>45291</v>
      </c>
      <c r="AC111" s="20">
        <f t="shared" si="32"/>
        <v>45291</v>
      </c>
      <c r="AD111" s="21">
        <f t="shared" si="33"/>
        <v>0</v>
      </c>
      <c r="AE111" s="22" t="s">
        <v>397</v>
      </c>
      <c r="AF111" s="205" t="s">
        <v>551</v>
      </c>
      <c r="AG111" s="205" t="s">
        <v>552</v>
      </c>
      <c r="AH111" s="281"/>
      <c r="AI111" s="223"/>
      <c r="AJ111" s="23">
        <v>0</v>
      </c>
      <c r="AK111" s="24">
        <f t="shared" si="38"/>
        <v>0</v>
      </c>
      <c r="AL111" s="25">
        <v>0</v>
      </c>
      <c r="AM111" s="24">
        <f t="shared" si="34"/>
        <v>0</v>
      </c>
      <c r="AN111" s="25">
        <v>453095650</v>
      </c>
      <c r="AO111" s="24">
        <f t="shared" si="35"/>
        <v>1</v>
      </c>
      <c r="AP111" s="25">
        <f t="shared" si="36"/>
        <v>453095650</v>
      </c>
      <c r="AQ111" s="77">
        <f t="shared" si="39"/>
        <v>0</v>
      </c>
      <c r="AR111" s="77">
        <f t="shared" si="40"/>
        <v>0</v>
      </c>
      <c r="AS111" s="77">
        <f t="shared" si="41"/>
        <v>116178.3717948718</v>
      </c>
      <c r="AT111" s="77">
        <f t="shared" si="42"/>
        <v>116178.3717948718</v>
      </c>
      <c r="AU111" s="26">
        <v>858793.0756217005</v>
      </c>
      <c r="AV111" s="24">
        <f t="shared" si="37"/>
        <v>0.13528098338562819</v>
      </c>
      <c r="AW111" s="27" t="s">
        <v>287</v>
      </c>
      <c r="AX111" s="27" t="s">
        <v>287</v>
      </c>
      <c r="AY111" s="27" t="s">
        <v>320</v>
      </c>
      <c r="AZ111" s="41" t="s">
        <v>199</v>
      </c>
    </row>
    <row r="112" spans="1:52" s="12" customFormat="1" ht="60" customHeight="1" x14ac:dyDescent="0.2">
      <c r="A112" s="51">
        <v>111</v>
      </c>
      <c r="B112" s="15">
        <v>2</v>
      </c>
      <c r="C112" s="16" t="s">
        <v>297</v>
      </c>
      <c r="D112" s="15" t="s">
        <v>214</v>
      </c>
      <c r="E112" s="16" t="s">
        <v>148</v>
      </c>
      <c r="F112" s="15" t="s">
        <v>554</v>
      </c>
      <c r="G112" s="16" t="s">
        <v>555</v>
      </c>
      <c r="H112" s="16" t="s">
        <v>278</v>
      </c>
      <c r="I112" s="30" t="s">
        <v>316</v>
      </c>
      <c r="J112" s="33" t="s">
        <v>663</v>
      </c>
      <c r="K112" s="18" t="s">
        <v>557</v>
      </c>
      <c r="L112" s="15" t="s">
        <v>648</v>
      </c>
      <c r="M112" s="19">
        <f t="shared" si="46"/>
        <v>184615.38461538462</v>
      </c>
      <c r="N112" s="19">
        <f t="shared" si="26"/>
        <v>184615.38461538462</v>
      </c>
      <c r="O112" s="20">
        <v>44847</v>
      </c>
      <c r="P112" s="20">
        <v>44935</v>
      </c>
      <c r="Q112" s="20">
        <f t="shared" si="47"/>
        <v>44935</v>
      </c>
      <c r="R112" s="13" t="str">
        <f t="shared" si="27"/>
        <v>A tiempo</v>
      </c>
      <c r="S112" s="20">
        <v>44997</v>
      </c>
      <c r="T112" s="20">
        <f t="shared" si="48"/>
        <v>44997</v>
      </c>
      <c r="U112" s="13" t="str">
        <f t="shared" si="28"/>
        <v>A tiempo</v>
      </c>
      <c r="V112" s="21">
        <f t="shared" si="29"/>
        <v>62</v>
      </c>
      <c r="W112" s="21">
        <v>60</v>
      </c>
      <c r="X112" s="13" t="str">
        <f t="shared" si="30"/>
        <v>No cumple</v>
      </c>
      <c r="Y112" s="20">
        <v>45017</v>
      </c>
      <c r="Z112" s="20">
        <f t="shared" si="49"/>
        <v>45017</v>
      </c>
      <c r="AA112" s="21">
        <f t="shared" si="31"/>
        <v>20</v>
      </c>
      <c r="AB112" s="20">
        <v>45199</v>
      </c>
      <c r="AC112" s="20">
        <f t="shared" si="32"/>
        <v>45199</v>
      </c>
      <c r="AD112" s="21">
        <f t="shared" si="33"/>
        <v>0</v>
      </c>
      <c r="AE112" s="22" t="s">
        <v>397</v>
      </c>
      <c r="AF112" s="205" t="s">
        <v>558</v>
      </c>
      <c r="AG112" s="205"/>
      <c r="AH112" s="281"/>
      <c r="AI112" s="223"/>
      <c r="AJ112" s="23">
        <v>0</v>
      </c>
      <c r="AK112" s="24">
        <f t="shared" si="38"/>
        <v>0</v>
      </c>
      <c r="AL112" s="23">
        <v>0</v>
      </c>
      <c r="AM112" s="24">
        <f t="shared" si="34"/>
        <v>0</v>
      </c>
      <c r="AN112" s="25">
        <v>720000000</v>
      </c>
      <c r="AO112" s="24">
        <f t="shared" si="35"/>
        <v>1</v>
      </c>
      <c r="AP112" s="23">
        <f t="shared" si="36"/>
        <v>720000000</v>
      </c>
      <c r="AQ112" s="77">
        <f t="shared" si="39"/>
        <v>0</v>
      </c>
      <c r="AR112" s="77">
        <f t="shared" si="40"/>
        <v>0</v>
      </c>
      <c r="AS112" s="77">
        <f t="shared" si="41"/>
        <v>184615.38461538462</v>
      </c>
      <c r="AT112" s="77">
        <f t="shared" si="42"/>
        <v>184615.38461538462</v>
      </c>
      <c r="AU112" s="54">
        <v>200000</v>
      </c>
      <c r="AV112" s="24">
        <f t="shared" si="37"/>
        <v>0.92307692307692313</v>
      </c>
      <c r="AW112" s="27" t="s">
        <v>287</v>
      </c>
      <c r="AX112" s="27" t="s">
        <v>287</v>
      </c>
      <c r="AY112" s="27" t="s">
        <v>320</v>
      </c>
      <c r="AZ112" s="51" t="s">
        <v>649</v>
      </c>
    </row>
    <row r="113" spans="1:52" s="12" customFormat="1" ht="60" customHeight="1" x14ac:dyDescent="0.2">
      <c r="A113" s="51">
        <v>112</v>
      </c>
      <c r="B113" s="15">
        <v>3</v>
      </c>
      <c r="C113" s="16" t="s">
        <v>412</v>
      </c>
      <c r="D113" s="15" t="s">
        <v>217</v>
      </c>
      <c r="E113" s="16" t="s">
        <v>161</v>
      </c>
      <c r="F113" s="15" t="s">
        <v>577</v>
      </c>
      <c r="G113" s="16" t="s">
        <v>578</v>
      </c>
      <c r="H113" s="16" t="s">
        <v>278</v>
      </c>
      <c r="I113" s="30" t="s">
        <v>316</v>
      </c>
      <c r="J113" s="33" t="s">
        <v>664</v>
      </c>
      <c r="K113" s="18" t="s">
        <v>580</v>
      </c>
      <c r="L113" s="15" t="s">
        <v>648</v>
      </c>
      <c r="M113" s="32">
        <f t="shared" si="46"/>
        <v>269230.76923076925</v>
      </c>
      <c r="N113" s="19">
        <f t="shared" si="26"/>
        <v>269230.76923076925</v>
      </c>
      <c r="O113" s="20">
        <v>44816</v>
      </c>
      <c r="P113" s="20">
        <v>44904</v>
      </c>
      <c r="Q113" s="20">
        <f t="shared" si="47"/>
        <v>44904</v>
      </c>
      <c r="R113" s="13" t="str">
        <f t="shared" si="27"/>
        <v>A tiempo</v>
      </c>
      <c r="S113" s="20">
        <v>44966</v>
      </c>
      <c r="T113" s="20">
        <f t="shared" si="48"/>
        <v>44966</v>
      </c>
      <c r="U113" s="13" t="str">
        <f t="shared" si="28"/>
        <v>A tiempo</v>
      </c>
      <c r="V113" s="21">
        <f t="shared" si="29"/>
        <v>62</v>
      </c>
      <c r="W113" s="21">
        <v>60</v>
      </c>
      <c r="X113" s="13" t="str">
        <f t="shared" si="30"/>
        <v>No cumple</v>
      </c>
      <c r="Y113" s="20">
        <v>44986</v>
      </c>
      <c r="Z113" s="20">
        <f t="shared" si="49"/>
        <v>44986</v>
      </c>
      <c r="AA113" s="21">
        <f t="shared" si="31"/>
        <v>20</v>
      </c>
      <c r="AB113" s="20">
        <v>45168</v>
      </c>
      <c r="AC113" s="20">
        <f t="shared" si="32"/>
        <v>45168</v>
      </c>
      <c r="AD113" s="21">
        <f t="shared" si="33"/>
        <v>0</v>
      </c>
      <c r="AE113" s="22" t="s">
        <v>310</v>
      </c>
      <c r="AF113" s="205" t="s">
        <v>581</v>
      </c>
      <c r="AG113" s="205"/>
      <c r="AH113" s="281"/>
      <c r="AI113" s="223"/>
      <c r="AJ113" s="23">
        <v>0</v>
      </c>
      <c r="AK113" s="24">
        <f t="shared" si="38"/>
        <v>0</v>
      </c>
      <c r="AL113" s="23">
        <v>0</v>
      </c>
      <c r="AM113" s="24">
        <f t="shared" si="34"/>
        <v>0</v>
      </c>
      <c r="AN113" s="25">
        <v>1050000000</v>
      </c>
      <c r="AO113" s="24">
        <f t="shared" si="35"/>
        <v>1</v>
      </c>
      <c r="AP113" s="23">
        <f t="shared" si="36"/>
        <v>1050000000</v>
      </c>
      <c r="AQ113" s="77">
        <f t="shared" si="39"/>
        <v>0</v>
      </c>
      <c r="AR113" s="77">
        <f t="shared" si="40"/>
        <v>0</v>
      </c>
      <c r="AS113" s="77">
        <f t="shared" si="41"/>
        <v>269230.76923076925</v>
      </c>
      <c r="AT113" s="77">
        <f t="shared" si="42"/>
        <v>269230.76923076925</v>
      </c>
      <c r="AU113" s="26">
        <v>208333.33333333334</v>
      </c>
      <c r="AV113" s="24">
        <f t="shared" si="37"/>
        <v>1.2923076923076924</v>
      </c>
      <c r="AW113" s="27" t="s">
        <v>287</v>
      </c>
      <c r="AX113" s="27" t="s">
        <v>287</v>
      </c>
      <c r="AY113" s="27" t="s">
        <v>320</v>
      </c>
      <c r="AZ113" s="51" t="s">
        <v>649</v>
      </c>
    </row>
    <row r="114" spans="1:52" s="12" customFormat="1" ht="60" customHeight="1" x14ac:dyDescent="0.2">
      <c r="A114" s="41">
        <v>113</v>
      </c>
      <c r="B114" s="15">
        <v>4</v>
      </c>
      <c r="C114" s="16" t="s">
        <v>596</v>
      </c>
      <c r="D114" s="15" t="s">
        <v>220</v>
      </c>
      <c r="E114" s="16" t="s">
        <v>631</v>
      </c>
      <c r="F114" s="15" t="s">
        <v>632</v>
      </c>
      <c r="G114" s="16" t="s">
        <v>633</v>
      </c>
      <c r="H114" s="16" t="s">
        <v>278</v>
      </c>
      <c r="I114" s="30" t="s">
        <v>279</v>
      </c>
      <c r="J114" s="33" t="s">
        <v>665</v>
      </c>
      <c r="K114" s="18" t="s">
        <v>635</v>
      </c>
      <c r="L114" s="15" t="s">
        <v>648</v>
      </c>
      <c r="M114" s="19">
        <f t="shared" si="46"/>
        <v>47230.769230769234</v>
      </c>
      <c r="N114" s="19">
        <f t="shared" si="26"/>
        <v>47230.769230769234</v>
      </c>
      <c r="O114" s="20">
        <v>44742</v>
      </c>
      <c r="P114" s="20">
        <v>44830</v>
      </c>
      <c r="Q114" s="20">
        <f t="shared" si="47"/>
        <v>44830</v>
      </c>
      <c r="R114" s="13" t="str">
        <f t="shared" si="27"/>
        <v>A tiempo</v>
      </c>
      <c r="S114" s="20">
        <v>44907</v>
      </c>
      <c r="T114" s="20">
        <f t="shared" si="48"/>
        <v>44907</v>
      </c>
      <c r="U114" s="13" t="str">
        <f t="shared" si="28"/>
        <v>A tiempo</v>
      </c>
      <c r="V114" s="21">
        <f t="shared" si="29"/>
        <v>77</v>
      </c>
      <c r="W114" s="21">
        <v>145</v>
      </c>
      <c r="X114" s="13" t="str">
        <f t="shared" si="30"/>
        <v>Cumple</v>
      </c>
      <c r="Y114" s="20">
        <v>44927</v>
      </c>
      <c r="Z114" s="20">
        <f t="shared" si="49"/>
        <v>44927</v>
      </c>
      <c r="AA114" s="21">
        <f t="shared" si="31"/>
        <v>20</v>
      </c>
      <c r="AB114" s="20">
        <v>45047</v>
      </c>
      <c r="AC114" s="20">
        <f t="shared" si="32"/>
        <v>45047</v>
      </c>
      <c r="AD114" s="21">
        <f t="shared" si="33"/>
        <v>0</v>
      </c>
      <c r="AE114" s="22" t="s">
        <v>310</v>
      </c>
      <c r="AF114" s="205" t="s">
        <v>666</v>
      </c>
      <c r="AG114" s="205"/>
      <c r="AH114" s="281"/>
      <c r="AI114" s="223"/>
      <c r="AJ114" s="23">
        <v>0</v>
      </c>
      <c r="AK114" s="24">
        <f t="shared" si="38"/>
        <v>0</v>
      </c>
      <c r="AL114" s="23">
        <v>0</v>
      </c>
      <c r="AM114" s="24">
        <f t="shared" si="34"/>
        <v>0</v>
      </c>
      <c r="AN114" s="25">
        <v>184200000</v>
      </c>
      <c r="AO114" s="24">
        <f t="shared" si="35"/>
        <v>1</v>
      </c>
      <c r="AP114" s="23">
        <f t="shared" si="36"/>
        <v>184200000</v>
      </c>
      <c r="AQ114" s="77">
        <f t="shared" si="39"/>
        <v>0</v>
      </c>
      <c r="AR114" s="77">
        <f t="shared" si="40"/>
        <v>0</v>
      </c>
      <c r="AS114" s="77">
        <f t="shared" si="41"/>
        <v>47230.769230769234</v>
      </c>
      <c r="AT114" s="77">
        <f t="shared" si="42"/>
        <v>47230.769230769234</v>
      </c>
      <c r="AU114" s="26">
        <v>51166.666666666795</v>
      </c>
      <c r="AV114" s="24">
        <f t="shared" si="37"/>
        <v>0.9230769230769208</v>
      </c>
      <c r="AW114" s="27" t="s">
        <v>287</v>
      </c>
      <c r="AX114" s="27" t="s">
        <v>287</v>
      </c>
      <c r="AY114" s="27" t="s">
        <v>320</v>
      </c>
      <c r="AZ114" s="41" t="s">
        <v>199</v>
      </c>
    </row>
    <row r="115" spans="1:52" s="12" customFormat="1" ht="60" customHeight="1" x14ac:dyDescent="0.2">
      <c r="A115" s="41">
        <v>114</v>
      </c>
      <c r="B115" s="15">
        <v>4</v>
      </c>
      <c r="C115" s="16" t="s">
        <v>596</v>
      </c>
      <c r="D115" s="15" t="s">
        <v>220</v>
      </c>
      <c r="E115" s="16" t="s">
        <v>631</v>
      </c>
      <c r="F115" s="15" t="s">
        <v>632</v>
      </c>
      <c r="G115" s="16" t="s">
        <v>633</v>
      </c>
      <c r="H115" s="16" t="s">
        <v>278</v>
      </c>
      <c r="I115" s="30" t="s">
        <v>279</v>
      </c>
      <c r="J115" s="33" t="s">
        <v>667</v>
      </c>
      <c r="K115" s="18" t="s">
        <v>635</v>
      </c>
      <c r="L115" s="15" t="s">
        <v>648</v>
      </c>
      <c r="M115" s="19">
        <f t="shared" si="46"/>
        <v>47230.769230769234</v>
      </c>
      <c r="N115" s="19">
        <f t="shared" si="26"/>
        <v>47230.769230769234</v>
      </c>
      <c r="O115" s="20">
        <v>44954</v>
      </c>
      <c r="P115" s="20">
        <v>45042</v>
      </c>
      <c r="Q115" s="20">
        <f t="shared" si="47"/>
        <v>45042</v>
      </c>
      <c r="R115" s="13" t="str">
        <f t="shared" si="27"/>
        <v>A tiempo</v>
      </c>
      <c r="S115" s="20">
        <v>45119</v>
      </c>
      <c r="T115" s="20">
        <f t="shared" si="48"/>
        <v>45119</v>
      </c>
      <c r="U115" s="13" t="str">
        <f t="shared" si="28"/>
        <v>A tiempo</v>
      </c>
      <c r="V115" s="21">
        <f t="shared" si="29"/>
        <v>77</v>
      </c>
      <c r="W115" s="21">
        <v>145</v>
      </c>
      <c r="X115" s="13" t="str">
        <f t="shared" si="30"/>
        <v>Cumple</v>
      </c>
      <c r="Y115" s="20">
        <v>45139</v>
      </c>
      <c r="Z115" s="20">
        <f t="shared" si="49"/>
        <v>45139</v>
      </c>
      <c r="AA115" s="21">
        <f t="shared" si="31"/>
        <v>20</v>
      </c>
      <c r="AB115" s="20">
        <v>45291</v>
      </c>
      <c r="AC115" s="20">
        <f t="shared" si="32"/>
        <v>45291</v>
      </c>
      <c r="AD115" s="21">
        <f t="shared" si="33"/>
        <v>0</v>
      </c>
      <c r="AE115" s="22" t="s">
        <v>433</v>
      </c>
      <c r="AF115" s="205" t="s">
        <v>666</v>
      </c>
      <c r="AG115" s="205"/>
      <c r="AH115" s="281"/>
      <c r="AI115" s="223"/>
      <c r="AJ115" s="23">
        <v>0</v>
      </c>
      <c r="AK115" s="24">
        <f t="shared" si="38"/>
        <v>0</v>
      </c>
      <c r="AL115" s="23">
        <v>0</v>
      </c>
      <c r="AM115" s="24">
        <f t="shared" si="34"/>
        <v>0</v>
      </c>
      <c r="AN115" s="25">
        <v>184200000</v>
      </c>
      <c r="AO115" s="24">
        <f t="shared" si="35"/>
        <v>1</v>
      </c>
      <c r="AP115" s="23">
        <f t="shared" si="36"/>
        <v>184200000</v>
      </c>
      <c r="AQ115" s="77">
        <f t="shared" si="39"/>
        <v>0</v>
      </c>
      <c r="AR115" s="77">
        <f t="shared" si="40"/>
        <v>0</v>
      </c>
      <c r="AS115" s="77">
        <f t="shared" si="41"/>
        <v>47230.769230769234</v>
      </c>
      <c r="AT115" s="77">
        <f t="shared" si="42"/>
        <v>47230.769230769234</v>
      </c>
      <c r="AU115" s="26">
        <v>51166.66666666665</v>
      </c>
      <c r="AV115" s="24">
        <f t="shared" si="37"/>
        <v>0.92307692307692346</v>
      </c>
      <c r="AW115" s="27" t="s">
        <v>287</v>
      </c>
      <c r="AX115" s="27" t="s">
        <v>287</v>
      </c>
      <c r="AY115" s="27" t="s">
        <v>320</v>
      </c>
      <c r="AZ115" s="41" t="s">
        <v>199</v>
      </c>
    </row>
    <row r="116" spans="1:52" s="12" customFormat="1" ht="60" customHeight="1" x14ac:dyDescent="0.2">
      <c r="A116" s="40">
        <v>115</v>
      </c>
      <c r="B116" s="15">
        <v>1</v>
      </c>
      <c r="C116" s="16" t="s">
        <v>275</v>
      </c>
      <c r="D116" s="15" t="s">
        <v>205</v>
      </c>
      <c r="E116" s="16" t="s">
        <v>113</v>
      </c>
      <c r="F116" s="15" t="s">
        <v>668</v>
      </c>
      <c r="G116" s="16" t="s">
        <v>669</v>
      </c>
      <c r="H116" s="16" t="s">
        <v>278</v>
      </c>
      <c r="I116" s="30" t="s">
        <v>338</v>
      </c>
      <c r="J116" s="33" t="s">
        <v>664</v>
      </c>
      <c r="K116" s="36" t="s">
        <v>453</v>
      </c>
      <c r="L116" s="15" t="s">
        <v>648</v>
      </c>
      <c r="M116" s="19">
        <f t="shared" si="46"/>
        <v>205128.20512820513</v>
      </c>
      <c r="N116" s="19">
        <f t="shared" si="26"/>
        <v>205128.20512820513</v>
      </c>
      <c r="O116" s="20">
        <v>44559</v>
      </c>
      <c r="P116" s="20">
        <v>44626</v>
      </c>
      <c r="Q116" s="20">
        <f t="shared" si="47"/>
        <v>44626</v>
      </c>
      <c r="R116" s="13" t="str">
        <f t="shared" si="27"/>
        <v>A tiempo</v>
      </c>
      <c r="S116" s="20">
        <v>44688</v>
      </c>
      <c r="T116" s="20">
        <f t="shared" si="48"/>
        <v>44688</v>
      </c>
      <c r="U116" s="13" t="str">
        <f t="shared" si="28"/>
        <v>A tiempo</v>
      </c>
      <c r="V116" s="21">
        <f t="shared" si="29"/>
        <v>62</v>
      </c>
      <c r="W116" s="21">
        <v>125</v>
      </c>
      <c r="X116" s="13" t="str">
        <f t="shared" si="30"/>
        <v>Cumple</v>
      </c>
      <c r="Y116" s="20">
        <v>44713</v>
      </c>
      <c r="Z116" s="20">
        <f t="shared" si="49"/>
        <v>44713</v>
      </c>
      <c r="AA116" s="21">
        <f t="shared" si="31"/>
        <v>25</v>
      </c>
      <c r="AB116" s="20">
        <v>44926</v>
      </c>
      <c r="AC116" s="20">
        <f t="shared" si="32"/>
        <v>44926</v>
      </c>
      <c r="AD116" s="21">
        <f t="shared" si="33"/>
        <v>0</v>
      </c>
      <c r="AE116" s="22" t="s">
        <v>397</v>
      </c>
      <c r="AF116" s="205" t="s">
        <v>342</v>
      </c>
      <c r="AG116" s="205" t="s">
        <v>343</v>
      </c>
      <c r="AH116" s="281"/>
      <c r="AI116" s="223"/>
      <c r="AJ116" s="23">
        <v>0</v>
      </c>
      <c r="AK116" s="24">
        <f t="shared" si="38"/>
        <v>0</v>
      </c>
      <c r="AL116" s="23">
        <v>800000000</v>
      </c>
      <c r="AM116" s="24">
        <f t="shared" si="34"/>
        <v>1</v>
      </c>
      <c r="AN116" s="25">
        <v>0</v>
      </c>
      <c r="AO116" s="24">
        <f t="shared" si="35"/>
        <v>0</v>
      </c>
      <c r="AP116" s="23">
        <f t="shared" si="36"/>
        <v>800000000</v>
      </c>
      <c r="AQ116" s="77">
        <f t="shared" si="39"/>
        <v>0</v>
      </c>
      <c r="AR116" s="77">
        <f t="shared" si="40"/>
        <v>205128.20512820513</v>
      </c>
      <c r="AS116" s="77">
        <f t="shared" si="41"/>
        <v>0</v>
      </c>
      <c r="AT116" s="77">
        <f t="shared" si="42"/>
        <v>205128.20512820513</v>
      </c>
      <c r="AU116" s="26">
        <v>256747.68613132054</v>
      </c>
      <c r="AV116" s="24">
        <f t="shared" si="37"/>
        <v>0.79894860288355918</v>
      </c>
      <c r="AW116" s="27" t="s">
        <v>360</v>
      </c>
      <c r="AX116" s="27" t="s">
        <v>287</v>
      </c>
      <c r="AY116" s="27" t="s">
        <v>320</v>
      </c>
      <c r="AZ116" s="41" t="s">
        <v>199</v>
      </c>
    </row>
    <row r="117" spans="1:52" s="12" customFormat="1" ht="60" customHeight="1" x14ac:dyDescent="0.2">
      <c r="A117" s="40">
        <v>116</v>
      </c>
      <c r="B117" s="15">
        <v>2</v>
      </c>
      <c r="C117" s="16" t="s">
        <v>297</v>
      </c>
      <c r="D117" s="15" t="s">
        <v>212</v>
      </c>
      <c r="E117" s="16" t="s">
        <v>142</v>
      </c>
      <c r="F117" s="15" t="s">
        <v>535</v>
      </c>
      <c r="G117" s="16" t="s">
        <v>536</v>
      </c>
      <c r="H117" s="16" t="s">
        <v>278</v>
      </c>
      <c r="I117" s="30" t="s">
        <v>316</v>
      </c>
      <c r="J117" s="33" t="s">
        <v>670</v>
      </c>
      <c r="K117" s="36" t="s">
        <v>671</v>
      </c>
      <c r="L117" s="15" t="s">
        <v>648</v>
      </c>
      <c r="M117" s="19">
        <f t="shared" si="46"/>
        <v>130641.02564102564</v>
      </c>
      <c r="N117" s="19">
        <f t="shared" si="26"/>
        <v>130641.02564102564</v>
      </c>
      <c r="O117" s="20">
        <v>44696</v>
      </c>
      <c r="P117" s="20">
        <v>44784</v>
      </c>
      <c r="Q117" s="20">
        <f t="shared" si="47"/>
        <v>44784</v>
      </c>
      <c r="R117" s="13" t="str">
        <f t="shared" si="27"/>
        <v>A tiempo</v>
      </c>
      <c r="S117" s="20">
        <v>44846</v>
      </c>
      <c r="T117" s="20">
        <f t="shared" si="48"/>
        <v>44846</v>
      </c>
      <c r="U117" s="13" t="str">
        <f t="shared" si="28"/>
        <v>A tiempo</v>
      </c>
      <c r="V117" s="21">
        <f t="shared" si="29"/>
        <v>62</v>
      </c>
      <c r="W117" s="21">
        <v>145</v>
      </c>
      <c r="X117" s="13" t="str">
        <f t="shared" si="30"/>
        <v>Cumple</v>
      </c>
      <c r="Y117" s="20">
        <v>44866</v>
      </c>
      <c r="Z117" s="20">
        <f t="shared" si="49"/>
        <v>44866</v>
      </c>
      <c r="AA117" s="21">
        <f t="shared" si="31"/>
        <v>20</v>
      </c>
      <c r="AB117" s="20">
        <v>45291</v>
      </c>
      <c r="AC117" s="20">
        <f t="shared" si="32"/>
        <v>45291</v>
      </c>
      <c r="AD117" s="21">
        <f t="shared" si="33"/>
        <v>0</v>
      </c>
      <c r="AE117" s="22" t="s">
        <v>347</v>
      </c>
      <c r="AF117" s="205" t="s">
        <v>543</v>
      </c>
      <c r="AG117" s="205"/>
      <c r="AH117" s="281"/>
      <c r="AI117" s="223"/>
      <c r="AJ117" s="23">
        <v>0</v>
      </c>
      <c r="AK117" s="24">
        <f t="shared" si="38"/>
        <v>0</v>
      </c>
      <c r="AL117" s="25">
        <v>70000000</v>
      </c>
      <c r="AM117" s="24">
        <f t="shared" si="34"/>
        <v>0.13738959764474976</v>
      </c>
      <c r="AN117" s="25">
        <v>439500000</v>
      </c>
      <c r="AO117" s="24">
        <f t="shared" si="35"/>
        <v>0.86261040235525022</v>
      </c>
      <c r="AP117" s="23">
        <f t="shared" si="36"/>
        <v>509500000</v>
      </c>
      <c r="AQ117" s="77">
        <f t="shared" si="39"/>
        <v>0</v>
      </c>
      <c r="AR117" s="77">
        <f t="shared" si="40"/>
        <v>17948.717948717949</v>
      </c>
      <c r="AS117" s="77">
        <f t="shared" si="41"/>
        <v>112692.30769230769</v>
      </c>
      <c r="AT117" s="77">
        <f t="shared" si="42"/>
        <v>130641.02564102564</v>
      </c>
      <c r="AU117" s="26">
        <v>181818.18181818179</v>
      </c>
      <c r="AV117" s="24">
        <f t="shared" si="37"/>
        <v>0.71852564102564109</v>
      </c>
      <c r="AW117" s="27" t="s">
        <v>360</v>
      </c>
      <c r="AX117" s="27" t="s">
        <v>360</v>
      </c>
      <c r="AY117" s="27" t="s">
        <v>320</v>
      </c>
      <c r="AZ117" s="41" t="s">
        <v>199</v>
      </c>
    </row>
    <row r="118" spans="1:52" s="12" customFormat="1" ht="60" customHeight="1" x14ac:dyDescent="0.2">
      <c r="A118" s="40">
        <v>117</v>
      </c>
      <c r="B118" s="15">
        <v>3</v>
      </c>
      <c r="C118" s="16" t="s">
        <v>412</v>
      </c>
      <c r="D118" s="15" t="s">
        <v>217</v>
      </c>
      <c r="E118" s="16" t="s">
        <v>161</v>
      </c>
      <c r="F118" s="15" t="s">
        <v>577</v>
      </c>
      <c r="G118" s="16" t="s">
        <v>578</v>
      </c>
      <c r="H118" s="16" t="s">
        <v>278</v>
      </c>
      <c r="I118" s="30" t="s">
        <v>316</v>
      </c>
      <c r="J118" s="13" t="s">
        <v>672</v>
      </c>
      <c r="K118" s="37" t="s">
        <v>673</v>
      </c>
      <c r="L118" s="15" t="s">
        <v>648</v>
      </c>
      <c r="M118" s="32">
        <f t="shared" si="46"/>
        <v>128205.1282051282</v>
      </c>
      <c r="N118" s="55">
        <f t="shared" si="26"/>
        <v>128205.1282051282</v>
      </c>
      <c r="O118" s="20">
        <v>44573</v>
      </c>
      <c r="P118" s="20">
        <v>44661</v>
      </c>
      <c r="Q118" s="20">
        <f t="shared" si="47"/>
        <v>44661</v>
      </c>
      <c r="R118" s="13" t="str">
        <f t="shared" si="27"/>
        <v>A tiempo</v>
      </c>
      <c r="S118" s="20">
        <v>44723</v>
      </c>
      <c r="T118" s="20">
        <f t="shared" si="48"/>
        <v>44723</v>
      </c>
      <c r="U118" s="13" t="str">
        <f t="shared" si="28"/>
        <v>A tiempo</v>
      </c>
      <c r="V118" s="21">
        <f t="shared" si="29"/>
        <v>62</v>
      </c>
      <c r="W118" s="21">
        <v>60</v>
      </c>
      <c r="X118" s="13" t="str">
        <f t="shared" si="30"/>
        <v>No cumple</v>
      </c>
      <c r="Y118" s="20">
        <v>44743</v>
      </c>
      <c r="Z118" s="20">
        <f t="shared" si="49"/>
        <v>44743</v>
      </c>
      <c r="AA118" s="21">
        <f t="shared" si="31"/>
        <v>20</v>
      </c>
      <c r="AB118" s="20">
        <v>44926</v>
      </c>
      <c r="AC118" s="20">
        <f t="shared" si="32"/>
        <v>44926</v>
      </c>
      <c r="AD118" s="21">
        <f t="shared" si="33"/>
        <v>0</v>
      </c>
      <c r="AE118" s="22" t="s">
        <v>303</v>
      </c>
      <c r="AF118" s="205" t="s">
        <v>674</v>
      </c>
      <c r="AG118" s="205"/>
      <c r="AH118" s="281"/>
      <c r="AI118" s="223"/>
      <c r="AJ118" s="23">
        <v>0</v>
      </c>
      <c r="AK118" s="24">
        <f t="shared" si="38"/>
        <v>0</v>
      </c>
      <c r="AL118" s="25">
        <v>500000000</v>
      </c>
      <c r="AM118" s="24">
        <f t="shared" si="34"/>
        <v>1</v>
      </c>
      <c r="AN118" s="25">
        <v>0</v>
      </c>
      <c r="AO118" s="24">
        <f t="shared" si="35"/>
        <v>0</v>
      </c>
      <c r="AP118" s="25">
        <f t="shared" si="36"/>
        <v>500000000</v>
      </c>
      <c r="AQ118" s="77">
        <f t="shared" si="39"/>
        <v>0</v>
      </c>
      <c r="AR118" s="77">
        <f t="shared" si="40"/>
        <v>128205.1282051282</v>
      </c>
      <c r="AS118" s="77">
        <f t="shared" si="41"/>
        <v>0</v>
      </c>
      <c r="AT118" s="77">
        <f t="shared" si="42"/>
        <v>128205.1282051282</v>
      </c>
      <c r="AU118" s="56">
        <v>0</v>
      </c>
      <c r="AV118" s="24" t="str">
        <f t="shared" si="37"/>
        <v/>
      </c>
      <c r="AW118" s="27" t="s">
        <v>360</v>
      </c>
      <c r="AX118" s="27" t="s">
        <v>287</v>
      </c>
      <c r="AY118" s="27" t="s">
        <v>320</v>
      </c>
      <c r="AZ118" s="41" t="s">
        <v>199</v>
      </c>
    </row>
    <row r="119" spans="1:52" s="12" customFormat="1" ht="60" customHeight="1" x14ac:dyDescent="0.2">
      <c r="A119" s="41">
        <v>118</v>
      </c>
      <c r="B119" s="15">
        <v>3</v>
      </c>
      <c r="C119" s="16" t="s">
        <v>412</v>
      </c>
      <c r="D119" s="15" t="s">
        <v>218</v>
      </c>
      <c r="E119" s="16" t="s">
        <v>164</v>
      </c>
      <c r="F119" s="15" t="s">
        <v>413</v>
      </c>
      <c r="G119" s="16" t="s">
        <v>414</v>
      </c>
      <c r="H119" s="16" t="s">
        <v>487</v>
      </c>
      <c r="I119" s="30" t="s">
        <v>338</v>
      </c>
      <c r="J119" s="13" t="s">
        <v>659</v>
      </c>
      <c r="K119" s="31" t="s">
        <v>675</v>
      </c>
      <c r="L119" s="15" t="s">
        <v>648</v>
      </c>
      <c r="M119" s="32">
        <f t="shared" si="46"/>
        <v>1025641.0256410256</v>
      </c>
      <c r="N119" s="19">
        <f t="shared" si="26"/>
        <v>1025641.0256410256</v>
      </c>
      <c r="O119" s="20">
        <v>44545</v>
      </c>
      <c r="P119" s="20">
        <v>44605</v>
      </c>
      <c r="Q119" s="20">
        <f t="shared" si="47"/>
        <v>44605</v>
      </c>
      <c r="R119" s="13" t="str">
        <f t="shared" si="27"/>
        <v>A tiempo</v>
      </c>
      <c r="S119" s="20">
        <v>44667</v>
      </c>
      <c r="T119" s="20">
        <f t="shared" si="48"/>
        <v>44667</v>
      </c>
      <c r="U119" s="13" t="str">
        <f t="shared" si="28"/>
        <v>A tiempo</v>
      </c>
      <c r="V119" s="21">
        <f t="shared" si="29"/>
        <v>62</v>
      </c>
      <c r="W119" s="21">
        <v>20</v>
      </c>
      <c r="X119" s="13" t="str">
        <f t="shared" si="30"/>
        <v>No cumple</v>
      </c>
      <c r="Y119" s="20">
        <v>44682</v>
      </c>
      <c r="Z119" s="20">
        <f t="shared" si="49"/>
        <v>44682</v>
      </c>
      <c r="AA119" s="21">
        <f t="shared" si="31"/>
        <v>15</v>
      </c>
      <c r="AB119" s="20">
        <v>44926</v>
      </c>
      <c r="AC119" s="20">
        <f t="shared" si="32"/>
        <v>44926</v>
      </c>
      <c r="AD119" s="21">
        <f t="shared" si="33"/>
        <v>0</v>
      </c>
      <c r="AE119" s="22" t="s">
        <v>371</v>
      </c>
      <c r="AF119" s="205"/>
      <c r="AG119" s="205"/>
      <c r="AH119" s="281"/>
      <c r="AI119" s="223"/>
      <c r="AJ119" s="23">
        <v>0</v>
      </c>
      <c r="AK119" s="24">
        <f t="shared" si="38"/>
        <v>0</v>
      </c>
      <c r="AL119" s="45">
        <v>4000000000</v>
      </c>
      <c r="AM119" s="24">
        <f t="shared" si="34"/>
        <v>1</v>
      </c>
      <c r="AN119" s="25">
        <v>0</v>
      </c>
      <c r="AO119" s="24">
        <f t="shared" si="35"/>
        <v>0</v>
      </c>
      <c r="AP119" s="45">
        <f t="shared" si="36"/>
        <v>4000000000</v>
      </c>
      <c r="AQ119" s="77">
        <f t="shared" si="39"/>
        <v>0</v>
      </c>
      <c r="AR119" s="77">
        <f t="shared" si="40"/>
        <v>1025641.0256410256</v>
      </c>
      <c r="AS119" s="77">
        <f t="shared" si="41"/>
        <v>0</v>
      </c>
      <c r="AT119" s="77">
        <f t="shared" si="42"/>
        <v>1025641.0256410256</v>
      </c>
      <c r="AU119" s="56">
        <v>0</v>
      </c>
      <c r="AV119" s="24" t="str">
        <f t="shared" si="37"/>
        <v/>
      </c>
      <c r="AW119" s="27" t="s">
        <v>287</v>
      </c>
      <c r="AX119" s="27" t="s">
        <v>287</v>
      </c>
      <c r="AY119" s="27" t="s">
        <v>486</v>
      </c>
      <c r="AZ119" s="41" t="s">
        <v>199</v>
      </c>
    </row>
    <row r="120" spans="1:52" s="12" customFormat="1" ht="60" customHeight="1" x14ac:dyDescent="0.2">
      <c r="A120" s="41">
        <v>119</v>
      </c>
      <c r="B120" s="15">
        <v>2</v>
      </c>
      <c r="C120" s="16" t="s">
        <v>297</v>
      </c>
      <c r="D120" s="15" t="s">
        <v>210</v>
      </c>
      <c r="E120" s="16" t="s">
        <v>137</v>
      </c>
      <c r="F120" s="15" t="s">
        <v>475</v>
      </c>
      <c r="G120" s="16" t="s">
        <v>476</v>
      </c>
      <c r="H120" s="16" t="s">
        <v>487</v>
      </c>
      <c r="I120" s="30" t="s">
        <v>493</v>
      </c>
      <c r="J120" s="33" t="s">
        <v>676</v>
      </c>
      <c r="K120" s="18" t="s">
        <v>521</v>
      </c>
      <c r="L120" s="15" t="s">
        <v>648</v>
      </c>
      <c r="M120" s="32">
        <f t="shared" si="46"/>
        <v>7692307.692307692</v>
      </c>
      <c r="N120" s="19">
        <f t="shared" si="26"/>
        <v>7692307.692307692</v>
      </c>
      <c r="O120" s="20">
        <v>44904</v>
      </c>
      <c r="P120" s="20">
        <v>44971</v>
      </c>
      <c r="Q120" s="20">
        <f t="shared" si="47"/>
        <v>44971</v>
      </c>
      <c r="R120" s="13" t="str">
        <f t="shared" si="27"/>
        <v>A tiempo</v>
      </c>
      <c r="S120" s="20">
        <v>45053</v>
      </c>
      <c r="T120" s="20">
        <f t="shared" si="48"/>
        <v>45053</v>
      </c>
      <c r="U120" s="13" t="str">
        <f t="shared" si="28"/>
        <v>A tiempo</v>
      </c>
      <c r="V120" s="21">
        <f t="shared" si="29"/>
        <v>82</v>
      </c>
      <c r="W120" s="21">
        <v>175</v>
      </c>
      <c r="X120" s="13" t="str">
        <f t="shared" si="30"/>
        <v>Cumple</v>
      </c>
      <c r="Y120" s="20">
        <v>45078</v>
      </c>
      <c r="Z120" s="20">
        <f t="shared" si="49"/>
        <v>45078</v>
      </c>
      <c r="AA120" s="21">
        <f t="shared" si="31"/>
        <v>25</v>
      </c>
      <c r="AB120" s="20">
        <v>45291</v>
      </c>
      <c r="AC120" s="20">
        <f t="shared" si="32"/>
        <v>45291</v>
      </c>
      <c r="AD120" s="21">
        <f t="shared" si="33"/>
        <v>0</v>
      </c>
      <c r="AE120" s="22" t="s">
        <v>397</v>
      </c>
      <c r="AF120" s="205" t="s">
        <v>677</v>
      </c>
      <c r="AG120" s="205" t="s">
        <v>523</v>
      </c>
      <c r="AH120" s="281"/>
      <c r="AI120" s="223"/>
      <c r="AJ120" s="23">
        <v>0</v>
      </c>
      <c r="AK120" s="24">
        <f t="shared" si="38"/>
        <v>0</v>
      </c>
      <c r="AL120" s="25">
        <v>0</v>
      </c>
      <c r="AM120" s="24">
        <f t="shared" si="34"/>
        <v>0</v>
      </c>
      <c r="AN120" s="25">
        <v>30000000000</v>
      </c>
      <c r="AO120" s="24">
        <f t="shared" si="35"/>
        <v>1</v>
      </c>
      <c r="AP120" s="25">
        <f t="shared" si="36"/>
        <v>30000000000</v>
      </c>
      <c r="AQ120" s="77">
        <f t="shared" si="39"/>
        <v>0</v>
      </c>
      <c r="AR120" s="77">
        <f t="shared" si="40"/>
        <v>0</v>
      </c>
      <c r="AS120" s="77">
        <f t="shared" si="41"/>
        <v>7692307.692307692</v>
      </c>
      <c r="AT120" s="77">
        <f t="shared" si="42"/>
        <v>7692307.692307692</v>
      </c>
      <c r="AU120" s="56">
        <v>0</v>
      </c>
      <c r="AV120" s="24" t="str">
        <f t="shared" si="37"/>
        <v/>
      </c>
      <c r="AW120" s="27" t="s">
        <v>287</v>
      </c>
      <c r="AX120" s="27" t="s">
        <v>287</v>
      </c>
      <c r="AY120" s="27" t="s">
        <v>486</v>
      </c>
      <c r="AZ120" s="41" t="s">
        <v>199</v>
      </c>
    </row>
    <row r="121" spans="1:52" ht="16" thickBot="1" x14ac:dyDescent="0.25">
      <c r="AL121" s="59"/>
      <c r="AN121" s="59"/>
    </row>
    <row r="122" spans="1:52" x14ac:dyDescent="0.2">
      <c r="I122" s="60" t="s">
        <v>678</v>
      </c>
      <c r="J122" s="61" t="s">
        <v>235</v>
      </c>
      <c r="K122" s="62"/>
      <c r="L122" s="63" t="s">
        <v>679</v>
      </c>
      <c r="M122" s="64" t="s">
        <v>680</v>
      </c>
      <c r="N122" s="65"/>
      <c r="O122" s="66"/>
      <c r="P122" s="66"/>
      <c r="AJ122" s="67">
        <f>SUBTOTAL(9,AJ2:AJ120)</f>
        <v>309600000</v>
      </c>
      <c r="AK122" s="68"/>
      <c r="AL122" s="67">
        <f>SUBTOTAL(9,AL2:AL120)</f>
        <v>62500450080</v>
      </c>
      <c r="AM122" s="68"/>
      <c r="AN122" s="67">
        <f>SUBTOTAL(9,AN2:AN120)</f>
        <v>83159850000</v>
      </c>
      <c r="AP122" s="67">
        <f>SUBTOTAL(9,AP2:AP120)</f>
        <v>145969900080</v>
      </c>
      <c r="AQ122" s="67">
        <f>SUBTOTAL(9,AQ2:AQ120)</f>
        <v>79384.615384615376</v>
      </c>
      <c r="AR122" s="67">
        <f>SUBTOTAL(9,AR2:AR120)</f>
        <v>16025756.430769233</v>
      </c>
      <c r="AS122" s="67">
        <f>SUBTOTAL(9,AS2:AS120)</f>
        <v>21323038.461538464</v>
      </c>
      <c r="AT122" s="67">
        <f>SUBTOTAL(9,AT2:AT120)</f>
        <v>37428179.507692292</v>
      </c>
      <c r="AU122" s="67">
        <f>AU123*TRMBID</f>
        <v>193632192510.13339</v>
      </c>
      <c r="AV122" s="68"/>
    </row>
    <row r="123" spans="1:52" x14ac:dyDescent="0.2">
      <c r="I123" s="206" t="s">
        <v>458</v>
      </c>
      <c r="J123" s="414" t="s">
        <v>681</v>
      </c>
      <c r="K123" s="415"/>
      <c r="L123" s="227">
        <f t="shared" ref="L123:L129" si="50">COUNTIF($AZ$2:$AZ$120,I123)</f>
        <v>10</v>
      </c>
      <c r="M123" s="207">
        <f t="shared" ref="M123:M129" si="51">SUMIF($AZ$2:$AZ$120,I123,$N$2:$N$120)</f>
        <v>769388.59615384601</v>
      </c>
      <c r="AJ123" s="69">
        <f>AJ122/TRMBID</f>
        <v>79384.61538461539</v>
      </c>
      <c r="AL123" s="69">
        <f>AL122/TRMBID</f>
        <v>16025756.430769231</v>
      </c>
      <c r="AM123" s="68"/>
      <c r="AN123" s="69">
        <f>AN122/TRMBID</f>
        <v>21323038.46153846</v>
      </c>
      <c r="AP123" s="69">
        <f>AP122/TRMBID</f>
        <v>37428179.507692307</v>
      </c>
      <c r="AQ123" s="69"/>
      <c r="AR123" s="69"/>
      <c r="AS123" s="69"/>
      <c r="AT123" s="69"/>
      <c r="AU123" s="69">
        <f>SUBTOTAL(9,AU2:AU120)</f>
        <v>49649280.130803436</v>
      </c>
    </row>
    <row r="124" spans="1:52" ht="16" thickBot="1" x14ac:dyDescent="0.25">
      <c r="I124" s="208" t="s">
        <v>55</v>
      </c>
      <c r="J124" s="416" t="s">
        <v>682</v>
      </c>
      <c r="K124" s="417"/>
      <c r="L124" s="227">
        <f t="shared" si="50"/>
        <v>34</v>
      </c>
      <c r="M124" s="207">
        <f t="shared" si="51"/>
        <v>7149597.4628205104</v>
      </c>
      <c r="AJ124" s="70">
        <f>COUNT(AJ2:AJ120)-COUNTIF(AJ2:AJ120,"0")</f>
        <v>5</v>
      </c>
      <c r="AL124" s="70">
        <f>COUNT(AL2:AL120)-COUNTIF(AL2:AL120,"0")</f>
        <v>56</v>
      </c>
      <c r="AM124" s="68"/>
      <c r="AN124" s="70">
        <f>COUNT(AN2:AN120)-COUNTIF(AN2:AN120,"0")</f>
        <v>60</v>
      </c>
      <c r="AP124" s="70">
        <f t="shared" ref="AP124:AU124" si="52">COUNT(AP2:AP120)-COUNTIF(AP2:AP120,"0")</f>
        <v>84</v>
      </c>
      <c r="AQ124" s="70">
        <f t="shared" si="52"/>
        <v>5</v>
      </c>
      <c r="AR124" s="70">
        <f t="shared" si="52"/>
        <v>56</v>
      </c>
      <c r="AS124" s="70">
        <f t="shared" si="52"/>
        <v>60</v>
      </c>
      <c r="AT124" s="70">
        <f t="shared" si="52"/>
        <v>84</v>
      </c>
      <c r="AU124" s="70">
        <f t="shared" si="52"/>
        <v>106</v>
      </c>
      <c r="AZ124"/>
    </row>
    <row r="125" spans="1:52" x14ac:dyDescent="0.2">
      <c r="I125" s="209" t="s">
        <v>649</v>
      </c>
      <c r="J125" s="416" t="s">
        <v>683</v>
      </c>
      <c r="K125" s="417"/>
      <c r="L125" s="227">
        <f t="shared" si="50"/>
        <v>8</v>
      </c>
      <c r="M125" s="207">
        <f t="shared" si="51"/>
        <v>4461025.641025641</v>
      </c>
      <c r="AP125" s="59"/>
      <c r="AQ125" s="59"/>
      <c r="AR125" s="59"/>
      <c r="AS125" s="59"/>
      <c r="AT125" s="59"/>
      <c r="AU125" s="59"/>
    </row>
    <row r="126" spans="1:52" x14ac:dyDescent="0.2">
      <c r="I126" s="210" t="s">
        <v>199</v>
      </c>
      <c r="J126" s="416" t="s">
        <v>684</v>
      </c>
      <c r="K126" s="417"/>
      <c r="L126" s="227">
        <f t="shared" si="50"/>
        <v>31</v>
      </c>
      <c r="M126" s="207">
        <f t="shared" si="51"/>
        <v>24725923.85897436</v>
      </c>
      <c r="N126" s="65"/>
      <c r="AJ126" s="71"/>
      <c r="AK126" s="68"/>
      <c r="AL126" s="68"/>
      <c r="AN126" s="59"/>
      <c r="AP126" s="68"/>
      <c r="AQ126" s="68"/>
      <c r="AR126" s="68"/>
      <c r="AS126" s="68"/>
      <c r="AT126" s="68"/>
      <c r="AU126" s="68"/>
      <c r="AV126" s="68"/>
    </row>
    <row r="127" spans="1:52" x14ac:dyDescent="0.2">
      <c r="I127" s="211" t="s">
        <v>375</v>
      </c>
      <c r="J127" s="416" t="s">
        <v>685</v>
      </c>
      <c r="K127" s="417"/>
      <c r="L127" s="227">
        <f t="shared" si="50"/>
        <v>1</v>
      </c>
      <c r="M127" s="207">
        <f t="shared" si="51"/>
        <v>256410.25641025641</v>
      </c>
      <c r="AJ127" s="71"/>
      <c r="AN127" s="59"/>
      <c r="AU127" s="65"/>
      <c r="AV127" s="68"/>
      <c r="AW127" s="72"/>
      <c r="AX127" s="72"/>
      <c r="AY127" s="72"/>
      <c r="AZ127" s="72"/>
    </row>
    <row r="128" spans="1:52" x14ac:dyDescent="0.2">
      <c r="I128" s="212" t="s">
        <v>289</v>
      </c>
      <c r="J128" s="416" t="s">
        <v>686</v>
      </c>
      <c r="K128" s="417"/>
      <c r="L128" s="227">
        <f t="shared" si="50"/>
        <v>20</v>
      </c>
      <c r="M128" s="214">
        <f t="shared" si="51"/>
        <v>0</v>
      </c>
      <c r="AJ128" s="71"/>
      <c r="AN128" s="59"/>
      <c r="AU128" s="65"/>
      <c r="AV128" s="68"/>
    </row>
    <row r="129" spans="1:52" ht="16" thickBot="1" x14ac:dyDescent="0.25">
      <c r="I129" s="215" t="s">
        <v>313</v>
      </c>
      <c r="J129" s="412" t="s">
        <v>687</v>
      </c>
      <c r="K129" s="413"/>
      <c r="L129" s="216">
        <f t="shared" si="50"/>
        <v>15</v>
      </c>
      <c r="M129" s="218">
        <f t="shared" si="51"/>
        <v>0</v>
      </c>
      <c r="AJ129" s="71"/>
      <c r="AL129" s="68"/>
      <c r="AM129" s="68"/>
      <c r="AN129" s="68"/>
      <c r="AU129" s="65"/>
    </row>
    <row r="130" spans="1:52" ht="16" thickBot="1" x14ac:dyDescent="0.25">
      <c r="L130" s="73"/>
      <c r="AL130" s="68"/>
      <c r="AN130" s="68"/>
      <c r="AU130" s="65"/>
    </row>
    <row r="131" spans="1:52" ht="16" thickBot="1" x14ac:dyDescent="0.25">
      <c r="J131" s="74" t="s">
        <v>688</v>
      </c>
      <c r="K131" s="75">
        <v>3900</v>
      </c>
      <c r="L131" s="73"/>
      <c r="AL131" s="68"/>
      <c r="AN131" s="68"/>
      <c r="AU131" s="65"/>
    </row>
    <row r="132" spans="1:52" x14ac:dyDescent="0.2">
      <c r="L132" s="73"/>
      <c r="AL132" s="68"/>
      <c r="AN132" s="68"/>
    </row>
    <row r="133" spans="1:52" x14ac:dyDescent="0.2">
      <c r="AZ133" s="72"/>
    </row>
    <row r="134" spans="1:52" x14ac:dyDescent="0.2">
      <c r="A134"/>
      <c r="AZ134" s="76"/>
    </row>
  </sheetData>
  <autoFilter ref="A1:AZ120" xr:uid="{720CC634-0F2D-41B0-828D-029938EA97DF}"/>
  <mergeCells count="7">
    <mergeCell ref="J129:K129"/>
    <mergeCell ref="J123:K123"/>
    <mergeCell ref="J124:K124"/>
    <mergeCell ref="J125:K125"/>
    <mergeCell ref="J126:K126"/>
    <mergeCell ref="J127:K127"/>
    <mergeCell ref="J128:K128"/>
  </mergeCells>
  <conditionalFormatting sqref="Q2:Q120 T2:T120 Z2:Z120 AC2:AC120">
    <cfRule type="expression" dxfId="30" priority="1">
      <formula>_xlfn.ISFORMULA(Q2) = TRUE</formula>
    </cfRule>
  </conditionalFormatting>
  <conditionalFormatting sqref="O2:O120">
    <cfRule type="colorScale" priority="3">
      <colorScale>
        <cfvo type="num" val="44642"/>
        <cfvo type="percentile" val="50"/>
        <cfvo type="num" val="44926"/>
        <color rgb="FFF8696B"/>
        <color rgb="FFFFEB84"/>
        <color rgb="FF63BE7B"/>
      </colorScale>
    </cfRule>
  </conditionalFormatting>
  <conditionalFormatting sqref="O2:O120">
    <cfRule type="expression" priority="2" stopIfTrue="1">
      <formula>OR(L2="Previsto",L2="NOB-PA") = FALSE</formula>
    </cfRule>
  </conditionalFormatting>
  <printOptions horizontalCentered="1"/>
  <pageMargins left="0.59055118110236227" right="0.59055118110236227" top="0.59055118110236227" bottom="0.59055118110236227" header="0.31496062992125984" footer="0.31496062992125984"/>
  <pageSetup paperSize="66" scale="6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8DC40-DB19-47ED-8765-0793FA5DFF28}">
  <sheetPr>
    <tabColor rgb="FF00B0F0"/>
    <pageSetUpPr fitToPage="1"/>
  </sheetPr>
  <dimension ref="A1:O91"/>
  <sheetViews>
    <sheetView showGridLines="0" tabSelected="1" topLeftCell="C68" zoomScale="180" zoomScaleNormal="180" workbookViewId="0">
      <selection activeCell="F75" sqref="F75"/>
    </sheetView>
  </sheetViews>
  <sheetFormatPr baseColWidth="10" defaultColWidth="11.5" defaultRowHeight="14" x14ac:dyDescent="0.2"/>
  <cols>
    <col min="1" max="1" width="11.5" style="186" customWidth="1"/>
    <col min="2" max="2" width="15.6640625" style="186" customWidth="1"/>
    <col min="3" max="3" width="22.1640625" style="193" customWidth="1"/>
    <col min="4" max="4" width="24" style="286" customWidth="1"/>
    <col min="5" max="5" width="12.6640625" style="186" customWidth="1"/>
    <col min="6" max="6" width="20.6640625" style="190" customWidth="1"/>
    <col min="7" max="7" width="17.1640625" style="191" customWidth="1"/>
    <col min="8" max="8" width="19.1640625" style="190" customWidth="1"/>
    <col min="9" max="9" width="10.1640625" style="192" customWidth="1"/>
    <col min="10" max="16384" width="11.5" style="186"/>
  </cols>
  <sheetData>
    <row r="1" spans="1:9" s="184" customFormat="1" ht="39" customHeight="1" x14ac:dyDescent="0.2">
      <c r="A1" s="229" t="s">
        <v>233</v>
      </c>
      <c r="B1" s="229" t="s">
        <v>234</v>
      </c>
      <c r="C1" s="230" t="s">
        <v>695</v>
      </c>
      <c r="D1" s="230" t="s">
        <v>235</v>
      </c>
      <c r="E1" s="229" t="s">
        <v>236</v>
      </c>
      <c r="F1" s="263">
        <v>2022</v>
      </c>
      <c r="G1" s="263">
        <v>2023</v>
      </c>
      <c r="H1" s="231" t="s">
        <v>264</v>
      </c>
      <c r="I1" s="230" t="s">
        <v>268</v>
      </c>
    </row>
    <row r="2" spans="1:9" s="185" customFormat="1" ht="81" customHeight="1" x14ac:dyDescent="0.2">
      <c r="A2" s="220" t="s">
        <v>300</v>
      </c>
      <c r="B2" s="232" t="s">
        <v>301</v>
      </c>
      <c r="C2" s="221" t="s">
        <v>711</v>
      </c>
      <c r="D2" s="221" t="s">
        <v>302</v>
      </c>
      <c r="E2" s="221" t="s">
        <v>282</v>
      </c>
      <c r="F2" s="233">
        <v>96000000</v>
      </c>
      <c r="G2" s="233">
        <v>0</v>
      </c>
      <c r="H2" s="233">
        <f t="shared" ref="H2" si="0">SUM(F2,G2)</f>
        <v>96000000</v>
      </c>
      <c r="I2" s="222" t="s">
        <v>287</v>
      </c>
    </row>
    <row r="3" spans="1:9" s="185" customFormat="1" ht="91" customHeight="1" x14ac:dyDescent="0.2">
      <c r="A3" s="220" t="s">
        <v>300</v>
      </c>
      <c r="B3" s="220" t="s">
        <v>321</v>
      </c>
      <c r="C3" s="221" t="s">
        <v>696</v>
      </c>
      <c r="D3" s="221" t="s">
        <v>713</v>
      </c>
      <c r="E3" s="221" t="s">
        <v>708</v>
      </c>
      <c r="F3" s="233">
        <v>96000000</v>
      </c>
      <c r="G3" s="233">
        <v>0</v>
      </c>
      <c r="H3" s="233">
        <f t="shared" ref="H3:H9" si="1">SUM(F3,G3)</f>
        <v>96000000</v>
      </c>
      <c r="I3" s="222" t="s">
        <v>287</v>
      </c>
    </row>
    <row r="4" spans="1:9" s="185" customFormat="1" ht="87" customHeight="1" x14ac:dyDescent="0.2">
      <c r="A4" s="220" t="s">
        <v>300</v>
      </c>
      <c r="B4" s="232" t="s">
        <v>324</v>
      </c>
      <c r="C4" s="221" t="s">
        <v>696</v>
      </c>
      <c r="D4" s="221" t="s">
        <v>714</v>
      </c>
      <c r="E4" s="221" t="s">
        <v>708</v>
      </c>
      <c r="F4" s="233">
        <v>63333330</v>
      </c>
      <c r="G4" s="233">
        <v>0</v>
      </c>
      <c r="H4" s="233">
        <f t="shared" si="1"/>
        <v>63333330</v>
      </c>
      <c r="I4" s="222" t="s">
        <v>287</v>
      </c>
    </row>
    <row r="5" spans="1:9" s="185" customFormat="1" ht="64" customHeight="1" x14ac:dyDescent="0.2">
      <c r="A5" s="220" t="s">
        <v>300</v>
      </c>
      <c r="B5" s="232" t="s">
        <v>327</v>
      </c>
      <c r="C5" s="221" t="s">
        <v>696</v>
      </c>
      <c r="D5" s="221" t="s">
        <v>715</v>
      </c>
      <c r="E5" s="221" t="s">
        <v>282</v>
      </c>
      <c r="F5" s="233">
        <v>71400000</v>
      </c>
      <c r="G5" s="233">
        <v>0</v>
      </c>
      <c r="H5" s="233">
        <f t="shared" si="1"/>
        <v>71400000</v>
      </c>
      <c r="I5" s="222" t="s">
        <v>287</v>
      </c>
    </row>
    <row r="6" spans="1:9" s="185" customFormat="1" ht="69" customHeight="1" x14ac:dyDescent="0.2">
      <c r="A6" s="220" t="s">
        <v>300</v>
      </c>
      <c r="B6" s="232" t="s">
        <v>329</v>
      </c>
      <c r="C6" s="221" t="s">
        <v>696</v>
      </c>
      <c r="D6" s="221" t="s">
        <v>330</v>
      </c>
      <c r="E6" s="221" t="s">
        <v>708</v>
      </c>
      <c r="F6" s="233">
        <v>46400000</v>
      </c>
      <c r="G6" s="233">
        <v>0</v>
      </c>
      <c r="H6" s="233">
        <f t="shared" si="1"/>
        <v>46400000</v>
      </c>
      <c r="I6" s="222" t="s">
        <v>287</v>
      </c>
    </row>
    <row r="7" spans="1:9" s="185" customFormat="1" ht="69" customHeight="1" x14ac:dyDescent="0.2">
      <c r="A7" s="220" t="s">
        <v>300</v>
      </c>
      <c r="B7" s="232" t="s">
        <v>332</v>
      </c>
      <c r="C7" s="221" t="s">
        <v>696</v>
      </c>
      <c r="D7" s="221" t="s">
        <v>716</v>
      </c>
      <c r="E7" s="221" t="s">
        <v>708</v>
      </c>
      <c r="F7" s="233">
        <v>46400000</v>
      </c>
      <c r="G7" s="233">
        <v>0</v>
      </c>
      <c r="H7" s="233">
        <f t="shared" si="1"/>
        <v>46400000</v>
      </c>
      <c r="I7" s="222" t="s">
        <v>287</v>
      </c>
    </row>
    <row r="8" spans="1:9" s="185" customFormat="1" ht="75" customHeight="1" x14ac:dyDescent="0.2">
      <c r="A8" s="220" t="s">
        <v>300</v>
      </c>
      <c r="B8" s="232" t="s">
        <v>334</v>
      </c>
      <c r="C8" s="221" t="s">
        <v>696</v>
      </c>
      <c r="D8" s="221" t="s">
        <v>335</v>
      </c>
      <c r="E8" s="221" t="s">
        <v>708</v>
      </c>
      <c r="F8" s="233">
        <v>58333333</v>
      </c>
      <c r="G8" s="233">
        <v>0</v>
      </c>
      <c r="H8" s="233">
        <f t="shared" si="1"/>
        <v>58333333</v>
      </c>
      <c r="I8" s="222" t="s">
        <v>287</v>
      </c>
    </row>
    <row r="9" spans="1:9" s="185" customFormat="1" ht="60" customHeight="1" x14ac:dyDescent="0.2">
      <c r="A9" s="220" t="s">
        <v>300</v>
      </c>
      <c r="B9" s="232" t="s">
        <v>336</v>
      </c>
      <c r="C9" s="221" t="s">
        <v>696</v>
      </c>
      <c r="D9" s="221" t="s">
        <v>337</v>
      </c>
      <c r="E9" s="221" t="s">
        <v>708</v>
      </c>
      <c r="F9" s="233">
        <v>58333333</v>
      </c>
      <c r="G9" s="233">
        <v>0</v>
      </c>
      <c r="H9" s="233">
        <f t="shared" si="1"/>
        <v>58333333</v>
      </c>
      <c r="I9" s="222" t="s">
        <v>287</v>
      </c>
    </row>
    <row r="10" spans="1:9" s="185" customFormat="1" ht="69" customHeight="1" x14ac:dyDescent="0.2">
      <c r="A10" s="220" t="s">
        <v>279</v>
      </c>
      <c r="B10" s="232" t="s">
        <v>357</v>
      </c>
      <c r="C10" s="280" t="s">
        <v>696</v>
      </c>
      <c r="D10" s="221" t="s">
        <v>358</v>
      </c>
      <c r="E10" s="221" t="s">
        <v>282</v>
      </c>
      <c r="F10" s="233">
        <v>1060000000</v>
      </c>
      <c r="G10" s="233">
        <v>0</v>
      </c>
      <c r="H10" s="233">
        <f t="shared" ref="H10:H27" si="2">SUM(F10,G10)</f>
        <v>1060000000</v>
      </c>
      <c r="I10" s="222" t="s">
        <v>287</v>
      </c>
    </row>
    <row r="11" spans="1:9" s="185" customFormat="1" ht="96" customHeight="1" x14ac:dyDescent="0.2">
      <c r="A11" s="220" t="s">
        <v>316</v>
      </c>
      <c r="B11" s="232" t="s">
        <v>369</v>
      </c>
      <c r="C11" s="280" t="s">
        <v>696</v>
      </c>
      <c r="D11" s="221" t="s">
        <v>370</v>
      </c>
      <c r="E11" s="221" t="s">
        <v>282</v>
      </c>
      <c r="F11" s="233">
        <v>630000000</v>
      </c>
      <c r="G11" s="233">
        <v>0</v>
      </c>
      <c r="H11" s="233">
        <f t="shared" si="2"/>
        <v>630000000</v>
      </c>
      <c r="I11" s="222" t="s">
        <v>287</v>
      </c>
    </row>
    <row r="12" spans="1:9" s="185" customFormat="1" ht="87.75" customHeight="1" x14ac:dyDescent="0.2">
      <c r="A12" s="220" t="s">
        <v>279</v>
      </c>
      <c r="B12" s="232" t="s">
        <v>372</v>
      </c>
      <c r="C12" s="280" t="s">
        <v>696</v>
      </c>
      <c r="D12" s="221" t="s">
        <v>373</v>
      </c>
      <c r="E12" s="221" t="s">
        <v>282</v>
      </c>
      <c r="F12" s="233">
        <v>1000000000</v>
      </c>
      <c r="G12" s="233">
        <v>0</v>
      </c>
      <c r="H12" s="233">
        <f t="shared" si="2"/>
        <v>1000000000</v>
      </c>
      <c r="I12" s="222" t="s">
        <v>287</v>
      </c>
    </row>
    <row r="13" spans="1:9" s="185" customFormat="1" ht="72" customHeight="1" x14ac:dyDescent="0.2">
      <c r="A13" s="220" t="s">
        <v>279</v>
      </c>
      <c r="B13" s="232" t="s">
        <v>379</v>
      </c>
      <c r="C13" s="280" t="s">
        <v>696</v>
      </c>
      <c r="D13" s="221" t="s">
        <v>380</v>
      </c>
      <c r="E13" s="221" t="s">
        <v>282</v>
      </c>
      <c r="F13" s="233">
        <v>124000000</v>
      </c>
      <c r="G13" s="233">
        <v>876812000</v>
      </c>
      <c r="H13" s="233">
        <f t="shared" si="2"/>
        <v>1000812000</v>
      </c>
      <c r="I13" s="222" t="s">
        <v>720</v>
      </c>
    </row>
    <row r="14" spans="1:9" s="185" customFormat="1" ht="60" customHeight="1" x14ac:dyDescent="0.2">
      <c r="A14" s="220" t="s">
        <v>300</v>
      </c>
      <c r="B14" s="232" t="s">
        <v>387</v>
      </c>
      <c r="C14" s="280" t="s">
        <v>696</v>
      </c>
      <c r="D14" s="221" t="s">
        <v>388</v>
      </c>
      <c r="E14" s="221" t="s">
        <v>282</v>
      </c>
      <c r="F14" s="233">
        <v>96000000</v>
      </c>
      <c r="G14" s="233">
        <v>0</v>
      </c>
      <c r="H14" s="233">
        <f t="shared" si="2"/>
        <v>96000000</v>
      </c>
      <c r="I14" s="222" t="s">
        <v>287</v>
      </c>
    </row>
    <row r="15" spans="1:9" s="185" customFormat="1" ht="60" customHeight="1" x14ac:dyDescent="0.2">
      <c r="A15" s="220" t="s">
        <v>300</v>
      </c>
      <c r="B15" s="232" t="s">
        <v>391</v>
      </c>
      <c r="C15" s="221" t="s">
        <v>705</v>
      </c>
      <c r="D15" s="221" t="s">
        <v>392</v>
      </c>
      <c r="E15" s="221" t="s">
        <v>708</v>
      </c>
      <c r="F15" s="233">
        <v>74845933</v>
      </c>
      <c r="G15" s="233">
        <v>0</v>
      </c>
      <c r="H15" s="233">
        <f t="shared" si="2"/>
        <v>74845933</v>
      </c>
      <c r="I15" s="222" t="s">
        <v>287</v>
      </c>
    </row>
    <row r="16" spans="1:9" s="185" customFormat="1" ht="66" customHeight="1" x14ac:dyDescent="0.2">
      <c r="A16" s="220" t="s">
        <v>338</v>
      </c>
      <c r="B16" s="232" t="s">
        <v>401</v>
      </c>
      <c r="C16" s="221" t="s">
        <v>701</v>
      </c>
      <c r="D16" s="221" t="s">
        <v>402</v>
      </c>
      <c r="E16" s="221" t="s">
        <v>282</v>
      </c>
      <c r="F16" s="282">
        <v>1000000000</v>
      </c>
      <c r="G16" s="233">
        <v>0</v>
      </c>
      <c r="H16" s="233">
        <f t="shared" si="2"/>
        <v>1000000000</v>
      </c>
      <c r="I16" s="222" t="s">
        <v>287</v>
      </c>
    </row>
    <row r="17" spans="1:9" s="185" customFormat="1" ht="57" customHeight="1" x14ac:dyDescent="0.2">
      <c r="A17" s="220" t="s">
        <v>300</v>
      </c>
      <c r="B17" s="232" t="s">
        <v>405</v>
      </c>
      <c r="C17" s="221" t="s">
        <v>701</v>
      </c>
      <c r="D17" s="221" t="s">
        <v>406</v>
      </c>
      <c r="E17" s="221" t="s">
        <v>282</v>
      </c>
      <c r="F17" s="233">
        <v>96000000</v>
      </c>
      <c r="G17" s="233">
        <v>0</v>
      </c>
      <c r="H17" s="233">
        <f t="shared" si="2"/>
        <v>96000000</v>
      </c>
      <c r="I17" s="222" t="s">
        <v>287</v>
      </c>
    </row>
    <row r="18" spans="1:9" s="185" customFormat="1" ht="62" customHeight="1" x14ac:dyDescent="0.2">
      <c r="A18" s="220" t="s">
        <v>300</v>
      </c>
      <c r="B18" s="232" t="s">
        <v>407</v>
      </c>
      <c r="C18" s="221" t="s">
        <v>701</v>
      </c>
      <c r="D18" s="221" t="s">
        <v>722</v>
      </c>
      <c r="E18" s="221" t="s">
        <v>282</v>
      </c>
      <c r="F18" s="233">
        <v>96000000</v>
      </c>
      <c r="G18" s="233">
        <v>0</v>
      </c>
      <c r="H18" s="233">
        <f t="shared" si="2"/>
        <v>96000000</v>
      </c>
      <c r="I18" s="222" t="s">
        <v>287</v>
      </c>
    </row>
    <row r="19" spans="1:9" s="185" customFormat="1" ht="60" customHeight="1" x14ac:dyDescent="0.2">
      <c r="A19" s="220" t="s">
        <v>300</v>
      </c>
      <c r="B19" s="232" t="s">
        <v>409</v>
      </c>
      <c r="C19" s="221" t="s">
        <v>701</v>
      </c>
      <c r="D19" s="221" t="s">
        <v>723</v>
      </c>
      <c r="E19" s="221" t="s">
        <v>282</v>
      </c>
      <c r="F19" s="233">
        <v>96000000</v>
      </c>
      <c r="G19" s="233">
        <v>0</v>
      </c>
      <c r="H19" s="233">
        <f t="shared" si="2"/>
        <v>96000000</v>
      </c>
      <c r="I19" s="222" t="s">
        <v>287</v>
      </c>
    </row>
    <row r="20" spans="1:9" s="185" customFormat="1" ht="60" customHeight="1" x14ac:dyDescent="0.2">
      <c r="A20" s="220" t="s">
        <v>300</v>
      </c>
      <c r="B20" s="232" t="s">
        <v>415</v>
      </c>
      <c r="C20" s="221" t="s">
        <v>724</v>
      </c>
      <c r="D20" s="221" t="s">
        <v>725</v>
      </c>
      <c r="E20" s="221" t="s">
        <v>708</v>
      </c>
      <c r="F20" s="233">
        <v>89066666</v>
      </c>
      <c r="G20" s="233">
        <v>0</v>
      </c>
      <c r="H20" s="233">
        <f t="shared" si="2"/>
        <v>89066666</v>
      </c>
      <c r="I20" s="221" t="s">
        <v>287</v>
      </c>
    </row>
    <row r="21" spans="1:9" s="185" customFormat="1" ht="123" customHeight="1" x14ac:dyDescent="0.2">
      <c r="A21" s="220" t="s">
        <v>279</v>
      </c>
      <c r="B21" s="232" t="s">
        <v>420</v>
      </c>
      <c r="C21" s="221" t="s">
        <v>697</v>
      </c>
      <c r="D21" s="221" t="s">
        <v>421</v>
      </c>
      <c r="E21" s="221" t="s">
        <v>282</v>
      </c>
      <c r="F21" s="233">
        <v>2000000000</v>
      </c>
      <c r="G21" s="233">
        <v>0</v>
      </c>
      <c r="H21" s="233">
        <f t="shared" si="2"/>
        <v>2000000000</v>
      </c>
      <c r="I21" s="222" t="s">
        <v>287</v>
      </c>
    </row>
    <row r="22" spans="1:9" s="185" customFormat="1" ht="67" customHeight="1" x14ac:dyDescent="0.2">
      <c r="A22" s="220" t="s">
        <v>300</v>
      </c>
      <c r="B22" s="232" t="s">
        <v>422</v>
      </c>
      <c r="C22" s="221" t="s">
        <v>697</v>
      </c>
      <c r="D22" s="221" t="s">
        <v>726</v>
      </c>
      <c r="E22" s="221" t="s">
        <v>282</v>
      </c>
      <c r="F22" s="233">
        <v>96000000</v>
      </c>
      <c r="G22" s="233">
        <v>0</v>
      </c>
      <c r="H22" s="233">
        <f t="shared" si="2"/>
        <v>96000000</v>
      </c>
      <c r="I22" s="222" t="s">
        <v>287</v>
      </c>
    </row>
    <row r="23" spans="1:9" s="185" customFormat="1" ht="60" customHeight="1" x14ac:dyDescent="0.2">
      <c r="A23" s="220" t="s">
        <v>300</v>
      </c>
      <c r="B23" s="232" t="s">
        <v>424</v>
      </c>
      <c r="C23" s="221" t="s">
        <v>697</v>
      </c>
      <c r="D23" s="221" t="s">
        <v>727</v>
      </c>
      <c r="E23" s="221" t="s">
        <v>282</v>
      </c>
      <c r="F23" s="233">
        <v>96000000</v>
      </c>
      <c r="G23" s="233">
        <v>0</v>
      </c>
      <c r="H23" s="233">
        <f t="shared" si="2"/>
        <v>96000000</v>
      </c>
      <c r="I23" s="222" t="s">
        <v>287</v>
      </c>
    </row>
    <row r="24" spans="1:9" s="185" customFormat="1" ht="60" customHeight="1" x14ac:dyDescent="0.2">
      <c r="A24" s="220" t="s">
        <v>279</v>
      </c>
      <c r="B24" s="232" t="s">
        <v>427</v>
      </c>
      <c r="C24" s="219" t="s">
        <v>698</v>
      </c>
      <c r="D24" s="221" t="s">
        <v>428</v>
      </c>
      <c r="E24" s="221" t="s">
        <v>282</v>
      </c>
      <c r="F24" s="233">
        <v>360000000</v>
      </c>
      <c r="G24" s="233">
        <v>600000000</v>
      </c>
      <c r="H24" s="233">
        <f t="shared" si="2"/>
        <v>960000000</v>
      </c>
      <c r="I24" s="222" t="s">
        <v>720</v>
      </c>
    </row>
    <row r="25" spans="1:9" s="185" customFormat="1" ht="73" customHeight="1" x14ac:dyDescent="0.2">
      <c r="A25" s="220" t="s">
        <v>279</v>
      </c>
      <c r="B25" s="232" t="s">
        <v>441</v>
      </c>
      <c r="C25" s="219" t="s">
        <v>698</v>
      </c>
      <c r="D25" s="221" t="s">
        <v>442</v>
      </c>
      <c r="E25" s="221" t="s">
        <v>282</v>
      </c>
      <c r="F25" s="233">
        <v>400000000</v>
      </c>
      <c r="G25" s="233">
        <v>1520000000</v>
      </c>
      <c r="H25" s="233">
        <f t="shared" si="2"/>
        <v>1920000000</v>
      </c>
      <c r="I25" s="222" t="s">
        <v>720</v>
      </c>
    </row>
    <row r="26" spans="1:9" s="185" customFormat="1" ht="60" customHeight="1" x14ac:dyDescent="0.2">
      <c r="A26" s="220" t="s">
        <v>279</v>
      </c>
      <c r="B26" s="232" t="s">
        <v>461</v>
      </c>
      <c r="C26" s="235" t="s">
        <v>699</v>
      </c>
      <c r="D26" s="221" t="s">
        <v>462</v>
      </c>
      <c r="E26" s="221" t="s">
        <v>282</v>
      </c>
      <c r="F26" s="233">
        <v>400000000</v>
      </c>
      <c r="G26" s="233">
        <v>0</v>
      </c>
      <c r="H26" s="233">
        <f t="shared" si="2"/>
        <v>400000000</v>
      </c>
      <c r="I26" s="222" t="s">
        <v>35</v>
      </c>
    </row>
    <row r="27" spans="1:9" s="185" customFormat="1" ht="40" customHeight="1" x14ac:dyDescent="0.2">
      <c r="A27" s="220" t="s">
        <v>300</v>
      </c>
      <c r="B27" s="232" t="s">
        <v>473</v>
      </c>
      <c r="C27" s="221" t="s">
        <v>702</v>
      </c>
      <c r="D27" s="221" t="s">
        <v>729</v>
      </c>
      <c r="E27" s="221" t="s">
        <v>282</v>
      </c>
      <c r="F27" s="233">
        <v>96000000</v>
      </c>
      <c r="G27" s="233">
        <v>0</v>
      </c>
      <c r="H27" s="233">
        <f t="shared" si="2"/>
        <v>96000000</v>
      </c>
      <c r="I27" s="222" t="s">
        <v>287</v>
      </c>
    </row>
    <row r="28" spans="1:9" s="185" customFormat="1" ht="73" customHeight="1" x14ac:dyDescent="0.2">
      <c r="A28" s="220" t="s">
        <v>300</v>
      </c>
      <c r="B28" s="232" t="s">
        <v>477</v>
      </c>
      <c r="C28" s="221" t="s">
        <v>138</v>
      </c>
      <c r="D28" s="221" t="s">
        <v>730</v>
      </c>
      <c r="E28" s="221" t="s">
        <v>282</v>
      </c>
      <c r="F28" s="233">
        <v>96000000</v>
      </c>
      <c r="G28" s="233">
        <v>0</v>
      </c>
      <c r="H28" s="233">
        <f t="shared" ref="H28:H39" si="3">SUM(F28,G28)</f>
        <v>96000000</v>
      </c>
      <c r="I28" s="222" t="s">
        <v>287</v>
      </c>
    </row>
    <row r="29" spans="1:9" s="185" customFormat="1" ht="81" customHeight="1" x14ac:dyDescent="0.2">
      <c r="A29" s="220" t="s">
        <v>300</v>
      </c>
      <c r="B29" s="232" t="s">
        <v>480</v>
      </c>
      <c r="C29" s="221" t="s">
        <v>702</v>
      </c>
      <c r="D29" s="221" t="s">
        <v>731</v>
      </c>
      <c r="E29" s="221" t="s">
        <v>282</v>
      </c>
      <c r="F29" s="233">
        <v>96000000</v>
      </c>
      <c r="G29" s="233">
        <v>0</v>
      </c>
      <c r="H29" s="233">
        <f t="shared" si="3"/>
        <v>96000000</v>
      </c>
      <c r="I29" s="222" t="s">
        <v>287</v>
      </c>
    </row>
    <row r="30" spans="1:9" s="185" customFormat="1" ht="15" x14ac:dyDescent="0.2">
      <c r="A30" s="220" t="s">
        <v>451</v>
      </c>
      <c r="B30" s="232" t="s">
        <v>517</v>
      </c>
      <c r="C30" s="221" t="s">
        <v>138</v>
      </c>
      <c r="D30" s="221" t="s">
        <v>515</v>
      </c>
      <c r="E30" s="221" t="s">
        <v>282</v>
      </c>
      <c r="F30" s="233">
        <v>845000000</v>
      </c>
      <c r="G30" s="233">
        <v>0</v>
      </c>
      <c r="H30" s="233">
        <f t="shared" si="3"/>
        <v>845000000</v>
      </c>
      <c r="I30" s="222" t="s">
        <v>287</v>
      </c>
    </row>
    <row r="31" spans="1:9" s="185" customFormat="1" ht="15" x14ac:dyDescent="0.2">
      <c r="A31" s="220" t="s">
        <v>451</v>
      </c>
      <c r="B31" s="232" t="s">
        <v>517</v>
      </c>
      <c r="C31" s="221" t="s">
        <v>138</v>
      </c>
      <c r="D31" s="221" t="s">
        <v>515</v>
      </c>
      <c r="E31" s="221" t="s">
        <v>282</v>
      </c>
      <c r="F31" s="233">
        <v>2655000000</v>
      </c>
      <c r="G31" s="233">
        <v>0</v>
      </c>
      <c r="H31" s="233">
        <f t="shared" si="3"/>
        <v>2655000000</v>
      </c>
      <c r="I31" s="222" t="s">
        <v>287</v>
      </c>
    </row>
    <row r="32" spans="1:9" s="185" customFormat="1" ht="82" customHeight="1" x14ac:dyDescent="0.2">
      <c r="A32" s="220" t="s">
        <v>493</v>
      </c>
      <c r="B32" s="232" t="s">
        <v>520</v>
      </c>
      <c r="C32" s="221" t="s">
        <v>138</v>
      </c>
      <c r="D32" s="221" t="s">
        <v>733</v>
      </c>
      <c r="E32" s="221" t="s">
        <v>282</v>
      </c>
      <c r="F32" s="233">
        <v>14770000000</v>
      </c>
      <c r="G32" s="233">
        <v>0</v>
      </c>
      <c r="H32" s="233">
        <f t="shared" si="3"/>
        <v>14770000000</v>
      </c>
      <c r="I32" s="222" t="s">
        <v>287</v>
      </c>
    </row>
    <row r="33" spans="1:9" s="185" customFormat="1" ht="97" customHeight="1" x14ac:dyDescent="0.2">
      <c r="A33" s="220" t="s">
        <v>300</v>
      </c>
      <c r="B33" s="232" t="s">
        <v>528</v>
      </c>
      <c r="C33" s="221" t="s">
        <v>138</v>
      </c>
      <c r="D33" s="221" t="s">
        <v>734</v>
      </c>
      <c r="E33" s="221" t="s">
        <v>282</v>
      </c>
      <c r="F33" s="233">
        <v>96000000</v>
      </c>
      <c r="G33" s="233">
        <v>0</v>
      </c>
      <c r="H33" s="233">
        <f t="shared" si="3"/>
        <v>96000000</v>
      </c>
      <c r="I33" s="222" t="s">
        <v>287</v>
      </c>
    </row>
    <row r="34" spans="1:9" s="185" customFormat="1" ht="60" customHeight="1" x14ac:dyDescent="0.2">
      <c r="A34" s="220" t="s">
        <v>316</v>
      </c>
      <c r="B34" s="232" t="s">
        <v>529</v>
      </c>
      <c r="C34" s="221" t="s">
        <v>138</v>
      </c>
      <c r="D34" s="221" t="s">
        <v>530</v>
      </c>
      <c r="E34" s="221" t="s">
        <v>282</v>
      </c>
      <c r="F34" s="233">
        <v>400000000</v>
      </c>
      <c r="G34" s="233">
        <v>0</v>
      </c>
      <c r="H34" s="233">
        <f t="shared" si="3"/>
        <v>400000000</v>
      </c>
      <c r="I34" s="222" t="s">
        <v>287</v>
      </c>
    </row>
    <row r="35" spans="1:9" s="185" customFormat="1" ht="60" customHeight="1" x14ac:dyDescent="0.2">
      <c r="A35" s="220" t="s">
        <v>300</v>
      </c>
      <c r="B35" s="232" t="s">
        <v>537</v>
      </c>
      <c r="C35" s="221" t="s">
        <v>700</v>
      </c>
      <c r="D35" s="221" t="s">
        <v>538</v>
      </c>
      <c r="E35" s="221" t="s">
        <v>282</v>
      </c>
      <c r="F35" s="233">
        <v>96000000</v>
      </c>
      <c r="G35" s="233">
        <v>0</v>
      </c>
      <c r="H35" s="233">
        <f t="shared" si="3"/>
        <v>96000000</v>
      </c>
      <c r="I35" s="222" t="s">
        <v>287</v>
      </c>
    </row>
    <row r="36" spans="1:9" s="185" customFormat="1" ht="28" customHeight="1" x14ac:dyDescent="0.2">
      <c r="A36" s="220" t="s">
        <v>493</v>
      </c>
      <c r="B36" s="232" t="s">
        <v>541</v>
      </c>
      <c r="C36" s="221" t="s">
        <v>700</v>
      </c>
      <c r="D36" s="221" t="s">
        <v>542</v>
      </c>
      <c r="E36" s="221" t="s">
        <v>282</v>
      </c>
      <c r="F36" s="233">
        <v>350000000</v>
      </c>
      <c r="G36" s="233">
        <v>3129500000</v>
      </c>
      <c r="H36" s="233">
        <f t="shared" si="3"/>
        <v>3479500000</v>
      </c>
      <c r="I36" s="222" t="s">
        <v>720</v>
      </c>
    </row>
    <row r="37" spans="1:9" s="185" customFormat="1" ht="60" customHeight="1" x14ac:dyDescent="0.2">
      <c r="A37" s="220" t="s">
        <v>300</v>
      </c>
      <c r="B37" s="232" t="s">
        <v>544</v>
      </c>
      <c r="C37" s="221" t="s">
        <v>711</v>
      </c>
      <c r="D37" s="221" t="s">
        <v>737</v>
      </c>
      <c r="E37" s="221" t="s">
        <v>708</v>
      </c>
      <c r="F37" s="233">
        <v>78431365</v>
      </c>
      <c r="G37" s="233">
        <v>0</v>
      </c>
      <c r="H37" s="233">
        <f t="shared" si="3"/>
        <v>78431365</v>
      </c>
      <c r="I37" s="222" t="s">
        <v>287</v>
      </c>
    </row>
    <row r="38" spans="1:9" s="185" customFormat="1" ht="60" customHeight="1" x14ac:dyDescent="0.2">
      <c r="A38" s="220" t="s">
        <v>300</v>
      </c>
      <c r="B38" s="232" t="s">
        <v>546</v>
      </c>
      <c r="C38" s="221" t="s">
        <v>711</v>
      </c>
      <c r="D38" s="221" t="s">
        <v>738</v>
      </c>
      <c r="E38" s="221" t="s">
        <v>282</v>
      </c>
      <c r="F38" s="233">
        <v>96000000</v>
      </c>
      <c r="G38" s="233">
        <v>0</v>
      </c>
      <c r="H38" s="233">
        <f t="shared" si="3"/>
        <v>96000000</v>
      </c>
      <c r="I38" s="222" t="s">
        <v>287</v>
      </c>
    </row>
    <row r="39" spans="1:9" s="185" customFormat="1" ht="60" customHeight="1" x14ac:dyDescent="0.2">
      <c r="A39" s="220" t="s">
        <v>316</v>
      </c>
      <c r="B39" s="232" t="s">
        <v>556</v>
      </c>
      <c r="C39" s="221" t="s">
        <v>741</v>
      </c>
      <c r="D39" s="221" t="s">
        <v>557</v>
      </c>
      <c r="E39" s="221" t="s">
        <v>282</v>
      </c>
      <c r="F39" s="233">
        <v>720000000</v>
      </c>
      <c r="G39" s="233">
        <v>0</v>
      </c>
      <c r="H39" s="233">
        <f t="shared" si="3"/>
        <v>720000000</v>
      </c>
      <c r="I39" s="222" t="s">
        <v>287</v>
      </c>
    </row>
    <row r="40" spans="1:9" s="185" customFormat="1" ht="79" customHeight="1" x14ac:dyDescent="0.2">
      <c r="A40" s="220" t="s">
        <v>316</v>
      </c>
      <c r="B40" s="232" t="s">
        <v>579</v>
      </c>
      <c r="C40" s="221" t="s">
        <v>743</v>
      </c>
      <c r="D40" s="221" t="s">
        <v>580</v>
      </c>
      <c r="E40" s="221" t="s">
        <v>282</v>
      </c>
      <c r="F40" s="233">
        <v>450000000</v>
      </c>
      <c r="G40" s="233">
        <v>0</v>
      </c>
      <c r="H40" s="233">
        <f t="shared" ref="H40:H51" si="4">SUM(F40,G40)</f>
        <v>450000000</v>
      </c>
      <c r="I40" s="222" t="s">
        <v>287</v>
      </c>
    </row>
    <row r="41" spans="1:9" s="185" customFormat="1" ht="60" customHeight="1" x14ac:dyDescent="0.2">
      <c r="A41" s="220" t="s">
        <v>300</v>
      </c>
      <c r="B41" s="232" t="s">
        <v>612</v>
      </c>
      <c r="C41" s="221" t="s">
        <v>745</v>
      </c>
      <c r="D41" s="221" t="s">
        <v>613</v>
      </c>
      <c r="E41" s="221" t="s">
        <v>708</v>
      </c>
      <c r="F41" s="233">
        <v>56000000</v>
      </c>
      <c r="G41" s="233">
        <v>0</v>
      </c>
      <c r="H41" s="233">
        <f t="shared" si="4"/>
        <v>56000000</v>
      </c>
      <c r="I41" s="222" t="s">
        <v>287</v>
      </c>
    </row>
    <row r="42" spans="1:9" s="185" customFormat="1" ht="51" customHeight="1" x14ac:dyDescent="0.2">
      <c r="A42" s="220" t="s">
        <v>316</v>
      </c>
      <c r="B42" s="232" t="s">
        <v>634</v>
      </c>
      <c r="C42" s="221" t="s">
        <v>704</v>
      </c>
      <c r="D42" s="221" t="s">
        <v>635</v>
      </c>
      <c r="E42" s="221" t="s">
        <v>746</v>
      </c>
      <c r="F42" s="233">
        <v>150000000</v>
      </c>
      <c r="G42" s="233">
        <v>0</v>
      </c>
      <c r="H42" s="233">
        <f t="shared" si="4"/>
        <v>150000000</v>
      </c>
      <c r="I42" s="222" t="s">
        <v>287</v>
      </c>
    </row>
    <row r="43" spans="1:9" s="185" customFormat="1" ht="60" customHeight="1" x14ac:dyDescent="0.2">
      <c r="A43" s="220" t="s">
        <v>300</v>
      </c>
      <c r="B43" s="232" t="s">
        <v>637</v>
      </c>
      <c r="C43" s="221" t="s">
        <v>745</v>
      </c>
      <c r="D43" s="221" t="s">
        <v>601</v>
      </c>
      <c r="E43" s="221" t="s">
        <v>708</v>
      </c>
      <c r="F43" s="233">
        <v>385000000</v>
      </c>
      <c r="G43" s="233">
        <v>0</v>
      </c>
      <c r="H43" s="233">
        <f t="shared" si="4"/>
        <v>385000000</v>
      </c>
      <c r="I43" s="222" t="s">
        <v>287</v>
      </c>
    </row>
    <row r="44" spans="1:9" s="185" customFormat="1" ht="60" customHeight="1" x14ac:dyDescent="0.2">
      <c r="A44" s="220" t="s">
        <v>488</v>
      </c>
      <c r="B44" s="232" t="s">
        <v>638</v>
      </c>
      <c r="C44" s="221" t="s">
        <v>745</v>
      </c>
      <c r="D44" s="221" t="s">
        <v>603</v>
      </c>
      <c r="E44" s="221" t="s">
        <v>708</v>
      </c>
      <c r="F44" s="233">
        <v>220000000</v>
      </c>
      <c r="G44" s="233">
        <v>0</v>
      </c>
      <c r="H44" s="233">
        <f t="shared" si="4"/>
        <v>220000000</v>
      </c>
      <c r="I44" s="222" t="s">
        <v>287</v>
      </c>
    </row>
    <row r="45" spans="1:9" s="185" customFormat="1" ht="60" customHeight="1" x14ac:dyDescent="0.2">
      <c r="A45" s="220" t="s">
        <v>488</v>
      </c>
      <c r="B45" s="232" t="s">
        <v>639</v>
      </c>
      <c r="C45" s="221" t="s">
        <v>745</v>
      </c>
      <c r="D45" s="221" t="s">
        <v>605</v>
      </c>
      <c r="E45" s="221" t="s">
        <v>708</v>
      </c>
      <c r="F45" s="233">
        <v>220000000</v>
      </c>
      <c r="G45" s="233">
        <v>0</v>
      </c>
      <c r="H45" s="233">
        <f t="shared" si="4"/>
        <v>220000000</v>
      </c>
      <c r="I45" s="222" t="s">
        <v>287</v>
      </c>
    </row>
    <row r="46" spans="1:9" s="185" customFormat="1" ht="60" customHeight="1" x14ac:dyDescent="0.2">
      <c r="A46" s="220" t="s">
        <v>300</v>
      </c>
      <c r="B46" s="232" t="s">
        <v>640</v>
      </c>
      <c r="C46" s="221" t="s">
        <v>745</v>
      </c>
      <c r="D46" s="221" t="s">
        <v>607</v>
      </c>
      <c r="E46" s="221" t="s">
        <v>708</v>
      </c>
      <c r="F46" s="233">
        <v>191333339</v>
      </c>
      <c r="G46" s="233">
        <v>0</v>
      </c>
      <c r="H46" s="233">
        <f t="shared" si="4"/>
        <v>191333339</v>
      </c>
      <c r="I46" s="222" t="s">
        <v>287</v>
      </c>
    </row>
    <row r="47" spans="1:9" s="185" customFormat="1" ht="60" customHeight="1" x14ac:dyDescent="0.2">
      <c r="A47" s="220" t="s">
        <v>488</v>
      </c>
      <c r="B47" s="232" t="s">
        <v>642</v>
      </c>
      <c r="C47" s="221" t="s">
        <v>745</v>
      </c>
      <c r="D47" s="221" t="s">
        <v>609</v>
      </c>
      <c r="E47" s="221" t="s">
        <v>708</v>
      </c>
      <c r="F47" s="233">
        <v>220000000</v>
      </c>
      <c r="G47" s="233">
        <v>0</v>
      </c>
      <c r="H47" s="233">
        <f t="shared" si="4"/>
        <v>220000000</v>
      </c>
      <c r="I47" s="222" t="s">
        <v>287</v>
      </c>
    </row>
    <row r="48" spans="1:9" s="185" customFormat="1" ht="60" customHeight="1" x14ac:dyDescent="0.2">
      <c r="A48" s="220" t="s">
        <v>488</v>
      </c>
      <c r="B48" s="232" t="s">
        <v>643</v>
      </c>
      <c r="C48" s="221" t="s">
        <v>745</v>
      </c>
      <c r="D48" s="221" t="s">
        <v>611</v>
      </c>
      <c r="E48" s="221" t="s">
        <v>708</v>
      </c>
      <c r="F48" s="233">
        <v>220000000</v>
      </c>
      <c r="G48" s="233">
        <v>0</v>
      </c>
      <c r="H48" s="233">
        <f t="shared" si="4"/>
        <v>220000000</v>
      </c>
      <c r="I48" s="222" t="s">
        <v>287</v>
      </c>
    </row>
    <row r="49" spans="1:9" s="185" customFormat="1" ht="85" customHeight="1" x14ac:dyDescent="0.2">
      <c r="A49" s="220" t="s">
        <v>279</v>
      </c>
      <c r="B49" s="232" t="s">
        <v>652</v>
      </c>
      <c r="C49" s="221" t="s">
        <v>705</v>
      </c>
      <c r="D49" s="221" t="s">
        <v>653</v>
      </c>
      <c r="E49" s="221" t="s">
        <v>282</v>
      </c>
      <c r="F49" s="233">
        <v>3042063923</v>
      </c>
      <c r="G49" s="233">
        <v>2511023200</v>
      </c>
      <c r="H49" s="233">
        <f t="shared" si="4"/>
        <v>5553087123</v>
      </c>
      <c r="I49" s="222" t="s">
        <v>720</v>
      </c>
    </row>
    <row r="50" spans="1:9" s="185" customFormat="1" ht="60" customHeight="1" x14ac:dyDescent="0.2">
      <c r="A50" s="220" t="s">
        <v>493</v>
      </c>
      <c r="B50" s="232" t="s">
        <v>747</v>
      </c>
      <c r="C50" s="221" t="s">
        <v>739</v>
      </c>
      <c r="D50" s="221" t="s">
        <v>748</v>
      </c>
      <c r="E50" s="221" t="s">
        <v>282</v>
      </c>
      <c r="F50" s="233">
        <v>7500000000</v>
      </c>
      <c r="G50" s="233">
        <v>0</v>
      </c>
      <c r="H50" s="233">
        <f t="shared" si="4"/>
        <v>7500000000</v>
      </c>
      <c r="I50" s="222" t="s">
        <v>720</v>
      </c>
    </row>
    <row r="51" spans="1:9" s="185" customFormat="1" ht="60" customHeight="1" x14ac:dyDescent="0.2">
      <c r="A51" s="275" t="s">
        <v>493</v>
      </c>
      <c r="B51" s="232" t="s">
        <v>660</v>
      </c>
      <c r="C51" s="288" t="s">
        <v>739</v>
      </c>
      <c r="D51" s="221" t="s">
        <v>749</v>
      </c>
      <c r="E51" s="221" t="s">
        <v>282</v>
      </c>
      <c r="F51" s="233">
        <v>5000000000</v>
      </c>
      <c r="G51" s="233">
        <v>0</v>
      </c>
      <c r="H51" s="233">
        <f t="shared" si="4"/>
        <v>5000000000</v>
      </c>
      <c r="I51" s="222" t="s">
        <v>720</v>
      </c>
    </row>
    <row r="52" spans="1:9" s="185" customFormat="1" ht="60" customHeight="1" x14ac:dyDescent="0.2">
      <c r="A52" s="220" t="s">
        <v>338</v>
      </c>
      <c r="B52" s="232" t="s">
        <v>667</v>
      </c>
      <c r="C52" s="219" t="s">
        <v>698</v>
      </c>
      <c r="D52" s="221" t="s">
        <v>453</v>
      </c>
      <c r="E52" s="221" t="s">
        <v>282</v>
      </c>
      <c r="F52" s="233">
        <v>800000000</v>
      </c>
      <c r="G52" s="233">
        <v>0</v>
      </c>
      <c r="H52" s="233">
        <f t="shared" ref="H52:H61" si="5">SUM(F52,G52)</f>
        <v>800000000</v>
      </c>
      <c r="I52" s="222" t="s">
        <v>287</v>
      </c>
    </row>
    <row r="53" spans="1:9" s="185" customFormat="1" ht="53" customHeight="1" x14ac:dyDescent="0.2">
      <c r="A53" s="220" t="s">
        <v>316</v>
      </c>
      <c r="B53" s="232" t="s">
        <v>664</v>
      </c>
      <c r="C53" s="221" t="s">
        <v>700</v>
      </c>
      <c r="D53" s="221" t="s">
        <v>671</v>
      </c>
      <c r="E53" s="221" t="s">
        <v>282</v>
      </c>
      <c r="F53" s="233">
        <v>70000000</v>
      </c>
      <c r="G53" s="233">
        <v>439500000</v>
      </c>
      <c r="H53" s="233">
        <f t="shared" si="5"/>
        <v>509500000</v>
      </c>
      <c r="I53" s="222" t="s">
        <v>720</v>
      </c>
    </row>
    <row r="54" spans="1:9" s="185" customFormat="1" ht="82" customHeight="1" x14ac:dyDescent="0.2">
      <c r="A54" s="220" t="s">
        <v>316</v>
      </c>
      <c r="B54" s="232" t="s">
        <v>670</v>
      </c>
      <c r="C54" s="221" t="s">
        <v>743</v>
      </c>
      <c r="D54" s="221" t="s">
        <v>673</v>
      </c>
      <c r="E54" s="221" t="s">
        <v>282</v>
      </c>
      <c r="F54" s="233">
        <v>500000000</v>
      </c>
      <c r="G54" s="233">
        <v>0</v>
      </c>
      <c r="H54" s="233">
        <f t="shared" si="5"/>
        <v>500000000</v>
      </c>
      <c r="I54" s="222" t="s">
        <v>287</v>
      </c>
    </row>
    <row r="55" spans="1:9" s="185" customFormat="1" ht="64" customHeight="1" x14ac:dyDescent="0.2">
      <c r="A55" s="275" t="s">
        <v>493</v>
      </c>
      <c r="B55" s="232" t="s">
        <v>672</v>
      </c>
      <c r="C55" s="221" t="s">
        <v>724</v>
      </c>
      <c r="D55" s="221" t="s">
        <v>675</v>
      </c>
      <c r="E55" s="221" t="s">
        <v>282</v>
      </c>
      <c r="F55" s="233">
        <v>7800000000</v>
      </c>
      <c r="G55" s="233">
        <v>0</v>
      </c>
      <c r="H55" s="233">
        <f t="shared" si="5"/>
        <v>7800000000</v>
      </c>
      <c r="I55" s="222" t="s">
        <v>287</v>
      </c>
    </row>
    <row r="56" spans="1:9" s="185" customFormat="1" ht="67" customHeight="1" x14ac:dyDescent="0.2">
      <c r="A56" s="220" t="s">
        <v>493</v>
      </c>
      <c r="B56" s="232" t="s">
        <v>659</v>
      </c>
      <c r="C56" s="221" t="s">
        <v>138</v>
      </c>
      <c r="D56" s="221" t="s">
        <v>752</v>
      </c>
      <c r="E56" s="221" t="s">
        <v>282</v>
      </c>
      <c r="F56" s="233">
        <v>4140000000</v>
      </c>
      <c r="G56" s="233">
        <v>27600000000</v>
      </c>
      <c r="H56" s="233">
        <f t="shared" si="5"/>
        <v>31740000000</v>
      </c>
      <c r="I56" s="222" t="s">
        <v>720</v>
      </c>
    </row>
    <row r="57" spans="1:9" s="185" customFormat="1" ht="82" customHeight="1" x14ac:dyDescent="0.2">
      <c r="A57" s="220" t="s">
        <v>292</v>
      </c>
      <c r="B57" s="232" t="s">
        <v>676</v>
      </c>
      <c r="C57" s="221" t="s">
        <v>138</v>
      </c>
      <c r="D57" s="221" t="s">
        <v>754</v>
      </c>
      <c r="E57" s="221" t="s">
        <v>282</v>
      </c>
      <c r="F57" s="233">
        <v>180000000</v>
      </c>
      <c r="G57" s="233">
        <v>1020000000</v>
      </c>
      <c r="H57" s="233">
        <f t="shared" si="5"/>
        <v>1200000000</v>
      </c>
      <c r="I57" s="222" t="s">
        <v>720</v>
      </c>
    </row>
    <row r="58" spans="1:9" s="185" customFormat="1" ht="60" customHeight="1" x14ac:dyDescent="0.2">
      <c r="A58" s="220" t="s">
        <v>300</v>
      </c>
      <c r="B58" s="232" t="s">
        <v>755</v>
      </c>
      <c r="C58" s="221" t="s">
        <v>739</v>
      </c>
      <c r="D58" s="221" t="s">
        <v>756</v>
      </c>
      <c r="E58" s="221" t="s">
        <v>282</v>
      </c>
      <c r="F58" s="233">
        <v>98000000</v>
      </c>
      <c r="G58" s="233">
        <v>0</v>
      </c>
      <c r="H58" s="233">
        <f t="shared" si="5"/>
        <v>98000000</v>
      </c>
      <c r="I58" s="222" t="s">
        <v>287</v>
      </c>
    </row>
    <row r="59" spans="1:9" s="185" customFormat="1" ht="60" customHeight="1" x14ac:dyDescent="0.2">
      <c r="A59" s="220" t="s">
        <v>300</v>
      </c>
      <c r="B59" s="232" t="s">
        <v>757</v>
      </c>
      <c r="C59" s="221" t="s">
        <v>739</v>
      </c>
      <c r="D59" s="221" t="s">
        <v>758</v>
      </c>
      <c r="E59" s="221" t="s">
        <v>282</v>
      </c>
      <c r="F59" s="233">
        <v>76000000</v>
      </c>
      <c r="G59" s="233">
        <v>0</v>
      </c>
      <c r="H59" s="233">
        <f t="shared" si="5"/>
        <v>76000000</v>
      </c>
      <c r="I59" s="222" t="s">
        <v>287</v>
      </c>
    </row>
    <row r="60" spans="1:9" s="185" customFormat="1" ht="73" customHeight="1" x14ac:dyDescent="0.2">
      <c r="A60" s="220" t="s">
        <v>300</v>
      </c>
      <c r="B60" s="232" t="s">
        <v>759</v>
      </c>
      <c r="C60" s="221" t="s">
        <v>739</v>
      </c>
      <c r="D60" s="221" t="s">
        <v>760</v>
      </c>
      <c r="E60" s="221" t="s">
        <v>282</v>
      </c>
      <c r="F60" s="233">
        <v>76000000</v>
      </c>
      <c r="G60" s="233">
        <v>0</v>
      </c>
      <c r="H60" s="233">
        <f t="shared" si="5"/>
        <v>76000000</v>
      </c>
      <c r="I60" s="222" t="s">
        <v>287</v>
      </c>
    </row>
    <row r="61" spans="1:9" s="185" customFormat="1" ht="81" customHeight="1" x14ac:dyDescent="0.2">
      <c r="A61" s="220" t="s">
        <v>279</v>
      </c>
      <c r="B61" s="232" t="s">
        <v>706</v>
      </c>
      <c r="C61" s="221" t="s">
        <v>702</v>
      </c>
      <c r="D61" s="221" t="s">
        <v>707</v>
      </c>
      <c r="E61" s="221" t="s">
        <v>746</v>
      </c>
      <c r="F61" s="233">
        <v>6550000000</v>
      </c>
      <c r="G61" s="233">
        <v>4000000000</v>
      </c>
      <c r="H61" s="233">
        <f t="shared" si="5"/>
        <v>10550000000</v>
      </c>
      <c r="I61" s="220" t="s">
        <v>720</v>
      </c>
    </row>
    <row r="62" spans="1:9" s="185" customFormat="1" ht="41" customHeight="1" x14ac:dyDescent="0.2">
      <c r="A62" s="220" t="s">
        <v>279</v>
      </c>
      <c r="B62" s="232" t="s">
        <v>761</v>
      </c>
      <c r="C62" s="221" t="s">
        <v>171</v>
      </c>
      <c r="D62" s="221" t="s">
        <v>762</v>
      </c>
      <c r="E62" s="221" t="s">
        <v>282</v>
      </c>
      <c r="F62" s="233">
        <v>210000000</v>
      </c>
      <c r="G62" s="233">
        <v>1190000000</v>
      </c>
      <c r="H62" s="233">
        <v>720000000</v>
      </c>
      <c r="I62" s="222" t="s">
        <v>720</v>
      </c>
    </row>
    <row r="63" spans="1:9" s="185" customFormat="1" ht="50.25" customHeight="1" x14ac:dyDescent="0.2">
      <c r="A63" s="220" t="s">
        <v>300</v>
      </c>
      <c r="B63" s="232" t="s">
        <v>763</v>
      </c>
      <c r="C63" s="221" t="s">
        <v>171</v>
      </c>
      <c r="D63" s="221" t="s">
        <v>764</v>
      </c>
      <c r="E63" s="221" t="s">
        <v>746</v>
      </c>
      <c r="F63" s="233">
        <v>90000000</v>
      </c>
      <c r="G63" s="233">
        <v>0</v>
      </c>
      <c r="H63" s="234">
        <v>720000000</v>
      </c>
      <c r="I63" s="221" t="s">
        <v>287</v>
      </c>
    </row>
    <row r="64" spans="1:9" s="185" customFormat="1" ht="44" customHeight="1" x14ac:dyDescent="0.2">
      <c r="A64" s="220" t="s">
        <v>488</v>
      </c>
      <c r="B64" s="232" t="s">
        <v>765</v>
      </c>
      <c r="C64" s="221" t="s">
        <v>745</v>
      </c>
      <c r="D64" s="221" t="s">
        <v>766</v>
      </c>
      <c r="E64" s="221" t="s">
        <v>282</v>
      </c>
      <c r="F64" s="233">
        <v>99000000</v>
      </c>
      <c r="G64" s="233">
        <v>0</v>
      </c>
      <c r="H64" s="233">
        <v>720000000</v>
      </c>
      <c r="I64" s="221" t="s">
        <v>287</v>
      </c>
    </row>
    <row r="65" spans="1:9" s="185" customFormat="1" ht="44" customHeight="1" x14ac:dyDescent="0.2">
      <c r="A65" s="220" t="s">
        <v>488</v>
      </c>
      <c r="B65" s="232" t="s">
        <v>767</v>
      </c>
      <c r="C65" s="221" t="s">
        <v>745</v>
      </c>
      <c r="D65" s="221" t="s">
        <v>768</v>
      </c>
      <c r="E65" s="221" t="s">
        <v>282</v>
      </c>
      <c r="F65" s="233">
        <v>99000000</v>
      </c>
      <c r="G65" s="233">
        <v>0</v>
      </c>
      <c r="H65" s="233">
        <v>720000000</v>
      </c>
      <c r="I65" s="221" t="s">
        <v>287</v>
      </c>
    </row>
    <row r="66" spans="1:9" s="185" customFormat="1" ht="44" customHeight="1" x14ac:dyDescent="0.2">
      <c r="A66" s="220" t="s">
        <v>488</v>
      </c>
      <c r="B66" s="232" t="s">
        <v>769</v>
      </c>
      <c r="C66" s="221" t="s">
        <v>745</v>
      </c>
      <c r="D66" s="221" t="s">
        <v>770</v>
      </c>
      <c r="E66" s="221" t="s">
        <v>282</v>
      </c>
      <c r="F66" s="233">
        <v>99000000</v>
      </c>
      <c r="G66" s="233">
        <v>0</v>
      </c>
      <c r="H66" s="233">
        <v>720000000</v>
      </c>
      <c r="I66" s="221" t="s">
        <v>287</v>
      </c>
    </row>
    <row r="67" spans="1:9" s="185" customFormat="1" ht="44" customHeight="1" x14ac:dyDescent="0.2">
      <c r="A67" s="220" t="s">
        <v>488</v>
      </c>
      <c r="B67" s="232" t="s">
        <v>771</v>
      </c>
      <c r="C67" s="221" t="s">
        <v>745</v>
      </c>
      <c r="D67" s="221" t="s">
        <v>772</v>
      </c>
      <c r="E67" s="221" t="s">
        <v>282</v>
      </c>
      <c r="F67" s="233">
        <v>99000000</v>
      </c>
      <c r="G67" s="233">
        <v>0</v>
      </c>
      <c r="H67" s="233">
        <v>720000000</v>
      </c>
      <c r="I67" s="221" t="s">
        <v>287</v>
      </c>
    </row>
    <row r="68" spans="1:9" s="185" customFormat="1" ht="44" customHeight="1" x14ac:dyDescent="0.2">
      <c r="A68" s="220" t="s">
        <v>488</v>
      </c>
      <c r="B68" s="232" t="s">
        <v>773</v>
      </c>
      <c r="C68" s="221" t="s">
        <v>745</v>
      </c>
      <c r="D68" s="221" t="s">
        <v>774</v>
      </c>
      <c r="E68" s="221" t="s">
        <v>282</v>
      </c>
      <c r="F68" s="233">
        <v>99000000</v>
      </c>
      <c r="G68" s="233">
        <v>0</v>
      </c>
      <c r="H68" s="233">
        <v>720000000</v>
      </c>
      <c r="I68" s="221" t="s">
        <v>287</v>
      </c>
    </row>
    <row r="69" spans="1:9" s="185" customFormat="1" ht="35" customHeight="1" x14ac:dyDescent="0.2">
      <c r="A69" s="220" t="s">
        <v>279</v>
      </c>
      <c r="B69" s="232" t="s">
        <v>775</v>
      </c>
      <c r="C69" s="221" t="s">
        <v>739</v>
      </c>
      <c r="D69" s="221" t="s">
        <v>776</v>
      </c>
      <c r="E69" s="221" t="s">
        <v>282</v>
      </c>
      <c r="F69" s="233">
        <v>138000000</v>
      </c>
      <c r="G69" s="233">
        <v>1380000000</v>
      </c>
      <c r="H69" s="233">
        <v>33000000000</v>
      </c>
      <c r="I69" s="222" t="s">
        <v>720</v>
      </c>
    </row>
    <row r="70" spans="1:9" s="185" customFormat="1" ht="15" thickBot="1" x14ac:dyDescent="0.25">
      <c r="B70" s="283"/>
      <c r="C70" s="201"/>
      <c r="D70" s="201"/>
      <c r="E70" s="201"/>
      <c r="F70" s="271"/>
      <c r="G70" s="271"/>
      <c r="H70" s="271"/>
      <c r="I70" s="272"/>
    </row>
    <row r="71" spans="1:9" x14ac:dyDescent="0.2">
      <c r="A71" s="279"/>
      <c r="B71" s="276"/>
      <c r="C71" s="194"/>
      <c r="D71" s="284"/>
      <c r="E71" s="276"/>
      <c r="F71" s="195">
        <f>SUBTOTAL(9,F2:F69)</f>
        <v>67521941222</v>
      </c>
      <c r="G71" s="195">
        <f>SUBTOTAL(9,G2:G69)</f>
        <v>44266835200</v>
      </c>
      <c r="H71" s="195">
        <f>SUBTOTAL(9,H2:H69)</f>
        <v>146325776422</v>
      </c>
    </row>
    <row r="72" spans="1:9" x14ac:dyDescent="0.2">
      <c r="A72" s="272"/>
      <c r="B72" s="277"/>
      <c r="C72" s="194"/>
      <c r="D72" s="285"/>
      <c r="E72" s="278"/>
    </row>
    <row r="73" spans="1:9" x14ac:dyDescent="0.2">
      <c r="A73" s="272"/>
      <c r="B73" s="277"/>
      <c r="C73" s="194"/>
      <c r="D73" s="285"/>
      <c r="E73" s="278"/>
      <c r="F73" s="196"/>
      <c r="H73" s="196"/>
    </row>
    <row r="74" spans="1:9" x14ac:dyDescent="0.2">
      <c r="A74" s="272"/>
      <c r="B74" s="277"/>
      <c r="C74" s="194"/>
      <c r="D74" s="285"/>
      <c r="E74" s="278"/>
      <c r="F74" s="426"/>
      <c r="H74" s="200"/>
    </row>
    <row r="75" spans="1:9" x14ac:dyDescent="0.2">
      <c r="A75" s="272"/>
      <c r="B75" s="277"/>
      <c r="C75" s="194"/>
      <c r="D75" s="285"/>
      <c r="E75" s="278"/>
      <c r="F75" s="196"/>
      <c r="G75" s="197"/>
      <c r="H75" s="200"/>
    </row>
    <row r="76" spans="1:9" x14ac:dyDescent="0.2">
      <c r="E76" s="188"/>
      <c r="F76" s="186"/>
      <c r="G76" s="197"/>
      <c r="H76" s="200"/>
    </row>
    <row r="77" spans="1:9" s="187" customFormat="1" x14ac:dyDescent="0.2">
      <c r="C77" s="287"/>
      <c r="D77" s="287"/>
      <c r="E77" s="189"/>
      <c r="F77" s="273"/>
      <c r="G77" s="274"/>
      <c r="H77" s="200"/>
      <c r="I77" s="198"/>
    </row>
    <row r="78" spans="1:9" s="187" customFormat="1" x14ac:dyDescent="0.2">
      <c r="C78" s="287"/>
      <c r="D78" s="287"/>
      <c r="E78" s="189"/>
      <c r="F78" s="200"/>
      <c r="G78" s="274"/>
      <c r="H78" s="200"/>
      <c r="I78" s="198"/>
    </row>
    <row r="79" spans="1:9" x14ac:dyDescent="0.2">
      <c r="F79" s="200"/>
      <c r="G79" s="200"/>
    </row>
    <row r="80" spans="1:9" x14ac:dyDescent="0.2">
      <c r="F80" s="200"/>
      <c r="G80" s="199"/>
    </row>
    <row r="81" spans="6:7" x14ac:dyDescent="0.2">
      <c r="F81" s="200"/>
      <c r="G81" s="199"/>
    </row>
    <row r="82" spans="6:7" x14ac:dyDescent="0.2">
      <c r="F82" s="200"/>
      <c r="G82" s="199"/>
    </row>
    <row r="83" spans="6:7" x14ac:dyDescent="0.2">
      <c r="F83" s="200"/>
      <c r="G83" s="199"/>
    </row>
    <row r="84" spans="6:7" x14ac:dyDescent="0.2">
      <c r="F84" s="200"/>
      <c r="G84" s="199"/>
    </row>
    <row r="85" spans="6:7" x14ac:dyDescent="0.2">
      <c r="F85" s="200"/>
      <c r="G85" s="199"/>
    </row>
    <row r="86" spans="6:7" x14ac:dyDescent="0.2">
      <c r="F86" s="200"/>
      <c r="G86" s="199"/>
    </row>
    <row r="87" spans="6:7" x14ac:dyDescent="0.2">
      <c r="F87" s="200"/>
      <c r="G87" s="199"/>
    </row>
    <row r="88" spans="6:7" x14ac:dyDescent="0.2">
      <c r="F88" s="200"/>
      <c r="G88" s="199"/>
    </row>
    <row r="91" spans="6:7" x14ac:dyDescent="0.2">
      <c r="G91" s="191">
        <f>SUBTOTAL(9,G30:G69)</f>
        <v>41270023200</v>
      </c>
    </row>
  </sheetData>
  <autoFilter ref="A1:I69" xr:uid="{9958DC40-DB19-47ED-8765-0793FA5DFF28}"/>
  <phoneticPr fontId="44" type="noConversion"/>
  <printOptions horizontalCentered="1"/>
  <pageMargins left="0.59055118110236227" right="0.59055118110236227" top="0.59055118110236227" bottom="0.59055118110236227" header="0.31496062992125984" footer="0.31496062992125984"/>
  <pageSetup paperSize="66" scale="6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C558B-E764-6E43-9992-F445BFBE7521}">
  <dimension ref="A1:H466"/>
  <sheetViews>
    <sheetView workbookViewId="0">
      <selection activeCell="C23" sqref="C23"/>
    </sheetView>
  </sheetViews>
  <sheetFormatPr baseColWidth="10" defaultColWidth="11.5" defaultRowHeight="15" x14ac:dyDescent="0.2"/>
  <cols>
    <col min="1" max="1" width="18.33203125" customWidth="1"/>
    <col min="2" max="2" width="61.33203125" bestFit="1" customWidth="1"/>
    <col min="3" max="3" width="60.1640625" bestFit="1" customWidth="1"/>
    <col min="5" max="5" width="22" bestFit="1" customWidth="1"/>
    <col min="6" max="6" width="149.33203125" bestFit="1" customWidth="1"/>
    <col min="7" max="7" width="149.33203125" style="182" bestFit="1" customWidth="1"/>
    <col min="8" max="8" width="13.6640625" bestFit="1" customWidth="1"/>
  </cols>
  <sheetData>
    <row r="1" spans="1:8" x14ac:dyDescent="0.2">
      <c r="A1" s="183" t="s">
        <v>233</v>
      </c>
      <c r="B1" t="s">
        <v>692</v>
      </c>
    </row>
    <row r="2" spans="1:8" x14ac:dyDescent="0.2">
      <c r="A2" s="183" t="s">
        <v>777</v>
      </c>
      <c r="B2" t="s">
        <v>692</v>
      </c>
    </row>
    <row r="3" spans="1:8" x14ac:dyDescent="0.2">
      <c r="G3"/>
    </row>
    <row r="4" spans="1:8" x14ac:dyDescent="0.2">
      <c r="A4" s="183" t="s">
        <v>226</v>
      </c>
      <c r="B4" s="183" t="s">
        <v>228</v>
      </c>
      <c r="C4" s="183" t="s">
        <v>695</v>
      </c>
      <c r="D4" s="183" t="s">
        <v>235</v>
      </c>
      <c r="E4" s="183" t="s">
        <v>778</v>
      </c>
      <c r="F4" s="183" t="s">
        <v>710</v>
      </c>
      <c r="G4" s="183" t="s">
        <v>779</v>
      </c>
      <c r="H4" s="182" t="s">
        <v>780</v>
      </c>
    </row>
    <row r="5" spans="1:8" x14ac:dyDescent="0.2">
      <c r="A5">
        <v>1</v>
      </c>
      <c r="B5" t="s">
        <v>202</v>
      </c>
      <c r="C5" t="s">
        <v>696</v>
      </c>
      <c r="D5" t="s">
        <v>380</v>
      </c>
      <c r="E5" t="s">
        <v>720</v>
      </c>
      <c r="F5" t="s">
        <v>720</v>
      </c>
      <c r="G5" t="s">
        <v>781</v>
      </c>
      <c r="H5" s="182">
        <v>800000000</v>
      </c>
    </row>
    <row r="6" spans="1:8" x14ac:dyDescent="0.2">
      <c r="D6" t="s">
        <v>370</v>
      </c>
      <c r="E6" t="s">
        <v>35</v>
      </c>
      <c r="F6" t="s">
        <v>720</v>
      </c>
      <c r="G6" t="s">
        <v>782</v>
      </c>
      <c r="H6" s="182">
        <v>630000000</v>
      </c>
    </row>
    <row r="7" spans="1:8" x14ac:dyDescent="0.2">
      <c r="D7" t="s">
        <v>358</v>
      </c>
      <c r="E7" t="s">
        <v>35</v>
      </c>
      <c r="F7" t="s">
        <v>720</v>
      </c>
      <c r="G7" t="s">
        <v>783</v>
      </c>
      <c r="H7" s="182">
        <v>1060000000</v>
      </c>
    </row>
    <row r="8" spans="1:8" x14ac:dyDescent="0.2">
      <c r="D8" t="s">
        <v>373</v>
      </c>
      <c r="E8" t="s">
        <v>35</v>
      </c>
      <c r="F8" t="s">
        <v>720</v>
      </c>
      <c r="G8" t="s">
        <v>784</v>
      </c>
      <c r="H8" s="182">
        <v>1000000000</v>
      </c>
    </row>
    <row r="9" spans="1:8" x14ac:dyDescent="0.2">
      <c r="B9" t="s">
        <v>203</v>
      </c>
      <c r="C9" t="s">
        <v>701</v>
      </c>
      <c r="D9" t="s">
        <v>402</v>
      </c>
      <c r="E9" t="s">
        <v>720</v>
      </c>
      <c r="F9" t="s">
        <v>720</v>
      </c>
      <c r="G9" t="s">
        <v>785</v>
      </c>
      <c r="H9" s="182">
        <v>1000000000</v>
      </c>
    </row>
    <row r="10" spans="1:8" x14ac:dyDescent="0.2">
      <c r="D10" t="s">
        <v>404</v>
      </c>
      <c r="E10" t="s">
        <v>720</v>
      </c>
      <c r="F10" t="s">
        <v>720</v>
      </c>
      <c r="G10" t="s">
        <v>785</v>
      </c>
      <c r="H10" s="182">
        <v>200000000</v>
      </c>
    </row>
    <row r="11" spans="1:8" x14ac:dyDescent="0.2">
      <c r="B11" t="s">
        <v>204</v>
      </c>
      <c r="C11" t="s">
        <v>697</v>
      </c>
      <c r="D11" t="s">
        <v>421</v>
      </c>
      <c r="E11" t="s">
        <v>720</v>
      </c>
      <c r="F11" t="s">
        <v>720</v>
      </c>
      <c r="G11" t="s">
        <v>786</v>
      </c>
      <c r="H11" s="182">
        <v>2000000000</v>
      </c>
    </row>
    <row r="12" spans="1:8" x14ac:dyDescent="0.2">
      <c r="B12" t="s">
        <v>205</v>
      </c>
      <c r="C12" t="s">
        <v>698</v>
      </c>
      <c r="D12" t="s">
        <v>428</v>
      </c>
      <c r="E12" t="s">
        <v>720</v>
      </c>
      <c r="F12" t="s">
        <v>720</v>
      </c>
      <c r="G12" t="s">
        <v>787</v>
      </c>
      <c r="H12" s="182">
        <v>360000000</v>
      </c>
    </row>
    <row r="13" spans="1:8" x14ac:dyDescent="0.2">
      <c r="D13" t="s">
        <v>442</v>
      </c>
      <c r="E13" t="s">
        <v>35</v>
      </c>
      <c r="F13" t="s">
        <v>720</v>
      </c>
      <c r="G13" t="s">
        <v>788</v>
      </c>
      <c r="H13" s="182">
        <v>400000000</v>
      </c>
    </row>
    <row r="14" spans="1:8" x14ac:dyDescent="0.2">
      <c r="D14" t="s">
        <v>453</v>
      </c>
      <c r="E14" t="s">
        <v>720</v>
      </c>
      <c r="F14" t="s">
        <v>720</v>
      </c>
      <c r="G14" t="s">
        <v>789</v>
      </c>
      <c r="H14" s="182">
        <v>800000000</v>
      </c>
    </row>
    <row r="15" spans="1:8" x14ac:dyDescent="0.2">
      <c r="B15" t="s">
        <v>206</v>
      </c>
      <c r="C15" t="s">
        <v>699</v>
      </c>
      <c r="D15" t="s">
        <v>462</v>
      </c>
      <c r="E15" t="s">
        <v>720</v>
      </c>
      <c r="F15" t="s">
        <v>720</v>
      </c>
      <c r="G15" t="s">
        <v>790</v>
      </c>
      <c r="H15" s="182">
        <v>400000000</v>
      </c>
    </row>
    <row r="16" spans="1:8" x14ac:dyDescent="0.2">
      <c r="B16" t="s">
        <v>207</v>
      </c>
      <c r="C16" t="s">
        <v>702</v>
      </c>
      <c r="D16" t="s">
        <v>703</v>
      </c>
      <c r="E16" t="s">
        <v>720</v>
      </c>
      <c r="F16" t="s">
        <v>720</v>
      </c>
      <c r="G16" t="s">
        <v>791</v>
      </c>
      <c r="H16" s="182">
        <v>300000000</v>
      </c>
    </row>
    <row r="17" spans="1:8" x14ac:dyDescent="0.2">
      <c r="A17">
        <v>2</v>
      </c>
      <c r="B17" t="s">
        <v>210</v>
      </c>
      <c r="C17" t="s">
        <v>138</v>
      </c>
      <c r="D17" t="s">
        <v>530</v>
      </c>
      <c r="E17" t="s">
        <v>720</v>
      </c>
      <c r="F17" t="s">
        <v>720</v>
      </c>
      <c r="G17" t="s">
        <v>792</v>
      </c>
      <c r="H17" s="182">
        <v>400000000</v>
      </c>
    </row>
    <row r="18" spans="1:8" x14ac:dyDescent="0.2">
      <c r="D18" t="s">
        <v>515</v>
      </c>
      <c r="E18" t="s">
        <v>720</v>
      </c>
      <c r="F18" t="s">
        <v>720</v>
      </c>
      <c r="G18" t="s">
        <v>793</v>
      </c>
      <c r="H18" s="182">
        <v>2655000000</v>
      </c>
    </row>
    <row r="19" spans="1:8" x14ac:dyDescent="0.2">
      <c r="G19" t="s">
        <v>794</v>
      </c>
      <c r="H19" s="182">
        <v>845000000</v>
      </c>
    </row>
    <row r="20" spans="1:8" x14ac:dyDescent="0.2">
      <c r="D20" t="s">
        <v>521</v>
      </c>
      <c r="E20" t="s">
        <v>720</v>
      </c>
      <c r="F20" t="s">
        <v>720</v>
      </c>
      <c r="G20" t="s">
        <v>795</v>
      </c>
      <c r="H20" s="182">
        <v>18276303080</v>
      </c>
    </row>
    <row r="21" spans="1:8" x14ac:dyDescent="0.2">
      <c r="B21" t="s">
        <v>211</v>
      </c>
      <c r="C21" t="s">
        <v>705</v>
      </c>
      <c r="D21" t="s">
        <v>653</v>
      </c>
      <c r="E21" t="s">
        <v>35</v>
      </c>
      <c r="F21" t="s">
        <v>720</v>
      </c>
      <c r="G21" t="s">
        <v>796</v>
      </c>
      <c r="H21" s="182">
        <v>5300000000</v>
      </c>
    </row>
    <row r="22" spans="1:8" x14ac:dyDescent="0.2">
      <c r="B22" t="s">
        <v>212</v>
      </c>
      <c r="C22" t="s">
        <v>700</v>
      </c>
      <c r="D22" t="s">
        <v>542</v>
      </c>
      <c r="E22" t="s">
        <v>720</v>
      </c>
      <c r="F22" t="s">
        <v>35</v>
      </c>
      <c r="G22" t="s">
        <v>785</v>
      </c>
      <c r="H22" s="182">
        <v>350000000</v>
      </c>
    </row>
    <row r="23" spans="1:8" x14ac:dyDescent="0.2">
      <c r="D23" t="s">
        <v>671</v>
      </c>
      <c r="E23" t="s">
        <v>720</v>
      </c>
      <c r="F23" t="s">
        <v>720</v>
      </c>
      <c r="G23" t="s">
        <v>785</v>
      </c>
      <c r="H23" s="182">
        <v>70000000</v>
      </c>
    </row>
    <row r="24" spans="1:8" x14ac:dyDescent="0.2">
      <c r="B24" t="s">
        <v>213</v>
      </c>
      <c r="C24" t="s">
        <v>739</v>
      </c>
      <c r="D24" t="s">
        <v>748</v>
      </c>
      <c r="E24" t="s">
        <v>720</v>
      </c>
      <c r="F24" t="s">
        <v>720</v>
      </c>
      <c r="G24" t="s">
        <v>797</v>
      </c>
      <c r="H24" s="182">
        <v>7500000000</v>
      </c>
    </row>
    <row r="25" spans="1:8" x14ac:dyDescent="0.2">
      <c r="D25" t="s">
        <v>749</v>
      </c>
      <c r="E25" t="s">
        <v>720</v>
      </c>
      <c r="F25" t="s">
        <v>720</v>
      </c>
      <c r="G25" t="s">
        <v>797</v>
      </c>
      <c r="H25" s="182">
        <v>5000000000</v>
      </c>
    </row>
    <row r="26" spans="1:8" x14ac:dyDescent="0.2">
      <c r="B26" t="s">
        <v>214</v>
      </c>
      <c r="C26" t="s">
        <v>741</v>
      </c>
      <c r="D26" t="s">
        <v>557</v>
      </c>
      <c r="E26" t="s">
        <v>35</v>
      </c>
      <c r="F26" t="s">
        <v>690</v>
      </c>
      <c r="G26" t="s">
        <v>798</v>
      </c>
      <c r="H26" s="182">
        <v>720000000</v>
      </c>
    </row>
    <row r="27" spans="1:8" x14ac:dyDescent="0.2">
      <c r="A27">
        <v>3</v>
      </c>
      <c r="B27" t="s">
        <v>217</v>
      </c>
      <c r="C27" t="s">
        <v>743</v>
      </c>
      <c r="D27" t="s">
        <v>580</v>
      </c>
      <c r="E27" t="s">
        <v>35</v>
      </c>
      <c r="F27" t="s">
        <v>720</v>
      </c>
      <c r="G27" t="s">
        <v>799</v>
      </c>
      <c r="H27" s="182">
        <v>450000000</v>
      </c>
    </row>
    <row r="28" spans="1:8" x14ac:dyDescent="0.2">
      <c r="D28" t="s">
        <v>673</v>
      </c>
      <c r="E28" t="s">
        <v>35</v>
      </c>
      <c r="F28" t="s">
        <v>720</v>
      </c>
      <c r="G28" t="s">
        <v>800</v>
      </c>
      <c r="H28" s="182">
        <v>500000000</v>
      </c>
    </row>
    <row r="29" spans="1:8" x14ac:dyDescent="0.2">
      <c r="B29" t="s">
        <v>218</v>
      </c>
      <c r="C29" t="s">
        <v>724</v>
      </c>
      <c r="D29" t="s">
        <v>675</v>
      </c>
      <c r="E29" t="s">
        <v>690</v>
      </c>
      <c r="F29" t="s">
        <v>720</v>
      </c>
      <c r="G29" t="s">
        <v>801</v>
      </c>
      <c r="H29" s="182">
        <v>4000000000</v>
      </c>
    </row>
    <row r="30" spans="1:8" x14ac:dyDescent="0.2">
      <c r="A30">
        <v>4</v>
      </c>
      <c r="B30" t="s">
        <v>219</v>
      </c>
      <c r="C30" t="s">
        <v>745</v>
      </c>
      <c r="D30" t="s">
        <v>603</v>
      </c>
      <c r="E30" t="s">
        <v>690</v>
      </c>
      <c r="F30" t="s">
        <v>690</v>
      </c>
      <c r="G30" t="s">
        <v>802</v>
      </c>
      <c r="H30" s="182">
        <v>228294000</v>
      </c>
    </row>
    <row r="31" spans="1:8" x14ac:dyDescent="0.2">
      <c r="D31" t="s">
        <v>605</v>
      </c>
      <c r="E31" t="s">
        <v>690</v>
      </c>
      <c r="F31" t="s">
        <v>690</v>
      </c>
      <c r="G31" t="s">
        <v>802</v>
      </c>
      <c r="H31" s="182">
        <v>228294000</v>
      </c>
    </row>
    <row r="32" spans="1:8" x14ac:dyDescent="0.2">
      <c r="D32" t="s">
        <v>611</v>
      </c>
      <c r="E32" t="s">
        <v>690</v>
      </c>
      <c r="F32" t="s">
        <v>690</v>
      </c>
      <c r="G32" t="s">
        <v>802</v>
      </c>
      <c r="H32" s="182">
        <v>228294000</v>
      </c>
    </row>
    <row r="33" spans="1:8" x14ac:dyDescent="0.2">
      <c r="D33" t="s">
        <v>609</v>
      </c>
      <c r="E33" t="s">
        <v>690</v>
      </c>
      <c r="F33" t="s">
        <v>690</v>
      </c>
      <c r="G33" t="s">
        <v>802</v>
      </c>
      <c r="H33" s="182">
        <v>228294000</v>
      </c>
    </row>
    <row r="34" spans="1:8" x14ac:dyDescent="0.2">
      <c r="B34" t="s">
        <v>614</v>
      </c>
      <c r="C34" t="s">
        <v>171</v>
      </c>
      <c r="D34" t="s">
        <v>622</v>
      </c>
      <c r="E34" t="s">
        <v>720</v>
      </c>
      <c r="F34" t="s">
        <v>720</v>
      </c>
      <c r="G34" t="s">
        <v>803</v>
      </c>
      <c r="H34" s="182">
        <v>720000000</v>
      </c>
    </row>
    <row r="35" spans="1:8" x14ac:dyDescent="0.2">
      <c r="D35" t="s">
        <v>626</v>
      </c>
      <c r="E35" t="s">
        <v>690</v>
      </c>
      <c r="F35" t="s">
        <v>690</v>
      </c>
      <c r="G35" t="s">
        <v>804</v>
      </c>
      <c r="H35" s="182">
        <v>720000000</v>
      </c>
    </row>
    <row r="36" spans="1:8" x14ac:dyDescent="0.2">
      <c r="B36" t="s">
        <v>220</v>
      </c>
      <c r="C36" t="s">
        <v>704</v>
      </c>
      <c r="D36" t="s">
        <v>635</v>
      </c>
      <c r="E36" t="s">
        <v>690</v>
      </c>
      <c r="F36" t="s">
        <v>690</v>
      </c>
      <c r="G36" t="s">
        <v>805</v>
      </c>
      <c r="H36" s="182">
        <v>120000000</v>
      </c>
    </row>
    <row r="37" spans="1:8" x14ac:dyDescent="0.2">
      <c r="A37" t="s">
        <v>691</v>
      </c>
      <c r="G37"/>
      <c r="H37" s="182">
        <v>57489479080</v>
      </c>
    </row>
    <row r="38" spans="1:8" x14ac:dyDescent="0.2">
      <c r="G38"/>
    </row>
    <row r="39" spans="1:8" x14ac:dyDescent="0.2">
      <c r="G39"/>
    </row>
    <row r="40" spans="1:8" x14ac:dyDescent="0.2">
      <c r="G40"/>
    </row>
    <row r="41" spans="1:8" x14ac:dyDescent="0.2">
      <c r="G41"/>
    </row>
    <row r="42" spans="1:8" x14ac:dyDescent="0.2">
      <c r="G42"/>
    </row>
    <row r="43" spans="1:8" x14ac:dyDescent="0.2">
      <c r="G43"/>
    </row>
    <row r="44" spans="1:8" x14ac:dyDescent="0.2">
      <c r="G44"/>
    </row>
    <row r="45" spans="1:8" x14ac:dyDescent="0.2">
      <c r="G45"/>
    </row>
    <row r="46" spans="1:8" x14ac:dyDescent="0.2">
      <c r="G46"/>
    </row>
    <row r="47" spans="1:8" x14ac:dyDescent="0.2">
      <c r="G47"/>
    </row>
    <row r="48" spans="1:8" x14ac:dyDescent="0.2">
      <c r="G48"/>
    </row>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row r="284" customFormat="1" x14ac:dyDescent="0.2"/>
    <row r="285" customFormat="1" x14ac:dyDescent="0.2"/>
    <row r="286" customFormat="1" x14ac:dyDescent="0.2"/>
    <row r="287" customFormat="1" x14ac:dyDescent="0.2"/>
    <row r="288" customFormat="1" x14ac:dyDescent="0.2"/>
    <row r="289" customFormat="1" x14ac:dyDescent="0.2"/>
    <row r="290" customFormat="1" x14ac:dyDescent="0.2"/>
    <row r="291" customFormat="1" x14ac:dyDescent="0.2"/>
    <row r="292" customFormat="1" x14ac:dyDescent="0.2"/>
    <row r="293" customFormat="1" x14ac:dyDescent="0.2"/>
    <row r="294" customFormat="1" x14ac:dyDescent="0.2"/>
    <row r="295" customFormat="1" x14ac:dyDescent="0.2"/>
    <row r="296" customFormat="1" x14ac:dyDescent="0.2"/>
    <row r="297" customFormat="1" x14ac:dyDescent="0.2"/>
    <row r="298" customFormat="1" x14ac:dyDescent="0.2"/>
    <row r="299" customFormat="1" x14ac:dyDescent="0.2"/>
    <row r="300" customFormat="1" x14ac:dyDescent="0.2"/>
    <row r="301" customFormat="1" x14ac:dyDescent="0.2"/>
    <row r="302" customFormat="1" x14ac:dyDescent="0.2"/>
    <row r="303" customFormat="1" x14ac:dyDescent="0.2"/>
    <row r="304" customFormat="1" x14ac:dyDescent="0.2"/>
    <row r="305" customFormat="1" x14ac:dyDescent="0.2"/>
    <row r="306" customFormat="1" x14ac:dyDescent="0.2"/>
    <row r="307" customFormat="1" x14ac:dyDescent="0.2"/>
    <row r="308" customFormat="1" x14ac:dyDescent="0.2"/>
    <row r="309" customFormat="1" x14ac:dyDescent="0.2"/>
    <row r="310" customFormat="1" x14ac:dyDescent="0.2"/>
    <row r="311" customFormat="1" x14ac:dyDescent="0.2"/>
    <row r="312" customFormat="1" x14ac:dyDescent="0.2"/>
    <row r="313" customFormat="1" x14ac:dyDescent="0.2"/>
    <row r="314" customFormat="1" x14ac:dyDescent="0.2"/>
    <row r="315" customFormat="1" x14ac:dyDescent="0.2"/>
    <row r="316" customFormat="1" x14ac:dyDescent="0.2"/>
    <row r="317" customFormat="1" x14ac:dyDescent="0.2"/>
    <row r="318" customFormat="1" x14ac:dyDescent="0.2"/>
    <row r="319" customFormat="1" x14ac:dyDescent="0.2"/>
    <row r="320" customFormat="1" x14ac:dyDescent="0.2"/>
    <row r="321" customFormat="1" x14ac:dyDescent="0.2"/>
    <row r="322" customFormat="1" x14ac:dyDescent="0.2"/>
    <row r="323" customFormat="1" x14ac:dyDescent="0.2"/>
    <row r="324" customFormat="1" x14ac:dyDescent="0.2"/>
    <row r="325" customFormat="1" x14ac:dyDescent="0.2"/>
    <row r="326" customFormat="1" x14ac:dyDescent="0.2"/>
    <row r="327" customFormat="1" x14ac:dyDescent="0.2"/>
    <row r="328" customFormat="1" x14ac:dyDescent="0.2"/>
    <row r="329" customFormat="1" x14ac:dyDescent="0.2"/>
    <row r="330" customFormat="1" x14ac:dyDescent="0.2"/>
    <row r="331" customFormat="1" x14ac:dyDescent="0.2"/>
    <row r="332" customFormat="1" x14ac:dyDescent="0.2"/>
    <row r="333" customFormat="1" x14ac:dyDescent="0.2"/>
    <row r="334" customFormat="1" x14ac:dyDescent="0.2"/>
    <row r="335" customFormat="1" x14ac:dyDescent="0.2"/>
    <row r="336" customFormat="1" x14ac:dyDescent="0.2"/>
    <row r="337" customFormat="1" x14ac:dyDescent="0.2"/>
    <row r="338" customFormat="1" x14ac:dyDescent="0.2"/>
    <row r="339" customFormat="1" x14ac:dyDescent="0.2"/>
    <row r="340" customFormat="1" x14ac:dyDescent="0.2"/>
    <row r="341" customFormat="1" x14ac:dyDescent="0.2"/>
    <row r="342" customFormat="1" x14ac:dyDescent="0.2"/>
    <row r="343" customFormat="1" x14ac:dyDescent="0.2"/>
    <row r="344" customFormat="1" x14ac:dyDescent="0.2"/>
    <row r="345" customFormat="1" x14ac:dyDescent="0.2"/>
    <row r="346" customFormat="1" x14ac:dyDescent="0.2"/>
    <row r="347" customFormat="1" x14ac:dyDescent="0.2"/>
    <row r="348" customFormat="1" x14ac:dyDescent="0.2"/>
    <row r="349" customFormat="1" x14ac:dyDescent="0.2"/>
    <row r="350" customFormat="1" x14ac:dyDescent="0.2"/>
    <row r="351" customFormat="1" x14ac:dyDescent="0.2"/>
    <row r="352" customFormat="1" x14ac:dyDescent="0.2"/>
    <row r="353" customFormat="1" x14ac:dyDescent="0.2"/>
    <row r="354" customFormat="1" x14ac:dyDescent="0.2"/>
    <row r="355" customFormat="1" x14ac:dyDescent="0.2"/>
    <row r="356" customFormat="1" x14ac:dyDescent="0.2"/>
    <row r="357" customFormat="1" x14ac:dyDescent="0.2"/>
    <row r="358" customFormat="1" x14ac:dyDescent="0.2"/>
    <row r="359" customFormat="1" x14ac:dyDescent="0.2"/>
    <row r="360" customFormat="1" x14ac:dyDescent="0.2"/>
    <row r="361" customFormat="1" x14ac:dyDescent="0.2"/>
    <row r="362" customFormat="1" x14ac:dyDescent="0.2"/>
    <row r="363" customFormat="1" x14ac:dyDescent="0.2"/>
    <row r="364" customFormat="1" x14ac:dyDescent="0.2"/>
    <row r="365" customFormat="1" x14ac:dyDescent="0.2"/>
    <row r="366" customFormat="1" x14ac:dyDescent="0.2"/>
    <row r="367" customFormat="1" x14ac:dyDescent="0.2"/>
    <row r="368" customFormat="1" x14ac:dyDescent="0.2"/>
    <row r="369" customFormat="1" x14ac:dyDescent="0.2"/>
    <row r="370" customFormat="1" x14ac:dyDescent="0.2"/>
    <row r="371" customFormat="1" x14ac:dyDescent="0.2"/>
    <row r="372" customFormat="1" x14ac:dyDescent="0.2"/>
    <row r="373" customFormat="1" x14ac:dyDescent="0.2"/>
    <row r="374" customFormat="1" x14ac:dyDescent="0.2"/>
    <row r="375" customFormat="1" x14ac:dyDescent="0.2"/>
    <row r="376" customFormat="1" x14ac:dyDescent="0.2"/>
    <row r="377" customFormat="1" x14ac:dyDescent="0.2"/>
    <row r="378" customFormat="1" x14ac:dyDescent="0.2"/>
    <row r="379" customFormat="1" x14ac:dyDescent="0.2"/>
    <row r="380" customFormat="1" x14ac:dyDescent="0.2"/>
    <row r="381" customFormat="1" x14ac:dyDescent="0.2"/>
    <row r="382" customFormat="1" x14ac:dyDescent="0.2"/>
    <row r="383" customFormat="1" x14ac:dyDescent="0.2"/>
    <row r="384" customFormat="1" x14ac:dyDescent="0.2"/>
    <row r="385" customFormat="1" x14ac:dyDescent="0.2"/>
    <row r="386" customFormat="1" x14ac:dyDescent="0.2"/>
    <row r="387" customFormat="1" x14ac:dyDescent="0.2"/>
    <row r="388" customFormat="1" x14ac:dyDescent="0.2"/>
    <row r="389" customFormat="1" x14ac:dyDescent="0.2"/>
    <row r="390" customFormat="1" x14ac:dyDescent="0.2"/>
    <row r="391" customFormat="1" x14ac:dyDescent="0.2"/>
    <row r="392" customFormat="1" x14ac:dyDescent="0.2"/>
    <row r="393" customFormat="1" x14ac:dyDescent="0.2"/>
    <row r="394" customFormat="1" x14ac:dyDescent="0.2"/>
    <row r="395" customFormat="1" x14ac:dyDescent="0.2"/>
    <row r="396" customFormat="1" x14ac:dyDescent="0.2"/>
    <row r="397" customFormat="1" x14ac:dyDescent="0.2"/>
    <row r="398" customFormat="1" x14ac:dyDescent="0.2"/>
    <row r="399" customFormat="1" x14ac:dyDescent="0.2"/>
    <row r="400" customFormat="1" x14ac:dyDescent="0.2"/>
    <row r="401" customFormat="1" x14ac:dyDescent="0.2"/>
    <row r="402" customFormat="1" x14ac:dyDescent="0.2"/>
    <row r="403" customFormat="1" x14ac:dyDescent="0.2"/>
    <row r="404" customFormat="1" x14ac:dyDescent="0.2"/>
    <row r="405" customFormat="1" x14ac:dyDescent="0.2"/>
    <row r="406" customFormat="1" x14ac:dyDescent="0.2"/>
    <row r="407" customFormat="1" x14ac:dyDescent="0.2"/>
    <row r="408" customFormat="1" x14ac:dyDescent="0.2"/>
    <row r="409" customFormat="1" x14ac:dyDescent="0.2"/>
    <row r="410" customFormat="1" x14ac:dyDescent="0.2"/>
    <row r="411" customFormat="1" x14ac:dyDescent="0.2"/>
    <row r="412" customFormat="1" x14ac:dyDescent="0.2"/>
    <row r="413" customFormat="1" x14ac:dyDescent="0.2"/>
    <row r="414" customFormat="1" x14ac:dyDescent="0.2"/>
    <row r="415" customFormat="1" x14ac:dyDescent="0.2"/>
    <row r="416" customFormat="1" x14ac:dyDescent="0.2"/>
    <row r="417" customFormat="1" x14ac:dyDescent="0.2"/>
    <row r="418" customFormat="1" x14ac:dyDescent="0.2"/>
    <row r="419" customFormat="1" x14ac:dyDescent="0.2"/>
    <row r="420" customFormat="1" x14ac:dyDescent="0.2"/>
    <row r="421" customFormat="1" x14ac:dyDescent="0.2"/>
    <row r="422" customFormat="1" x14ac:dyDescent="0.2"/>
    <row r="423" customFormat="1" x14ac:dyDescent="0.2"/>
    <row r="424" customFormat="1" x14ac:dyDescent="0.2"/>
    <row r="425" customFormat="1" x14ac:dyDescent="0.2"/>
    <row r="426" customFormat="1" x14ac:dyDescent="0.2"/>
    <row r="427" customFormat="1" x14ac:dyDescent="0.2"/>
    <row r="428" customFormat="1" x14ac:dyDescent="0.2"/>
    <row r="429" customFormat="1" x14ac:dyDescent="0.2"/>
    <row r="430" customFormat="1" x14ac:dyDescent="0.2"/>
    <row r="431" customFormat="1" x14ac:dyDescent="0.2"/>
    <row r="432" customFormat="1" x14ac:dyDescent="0.2"/>
    <row r="433" customFormat="1" x14ac:dyDescent="0.2"/>
    <row r="434" customFormat="1" x14ac:dyDescent="0.2"/>
    <row r="435" customFormat="1" x14ac:dyDescent="0.2"/>
    <row r="436" customFormat="1" x14ac:dyDescent="0.2"/>
    <row r="437" customFormat="1" x14ac:dyDescent="0.2"/>
    <row r="438" customFormat="1" x14ac:dyDescent="0.2"/>
    <row r="439" customFormat="1" x14ac:dyDescent="0.2"/>
    <row r="440" customFormat="1" x14ac:dyDescent="0.2"/>
    <row r="441" customFormat="1" x14ac:dyDescent="0.2"/>
    <row r="442" customFormat="1" x14ac:dyDescent="0.2"/>
    <row r="443" customFormat="1" x14ac:dyDescent="0.2"/>
    <row r="444" customFormat="1" x14ac:dyDescent="0.2"/>
    <row r="445" customFormat="1" x14ac:dyDescent="0.2"/>
    <row r="446" customFormat="1" x14ac:dyDescent="0.2"/>
    <row r="447" customFormat="1" x14ac:dyDescent="0.2"/>
    <row r="448" customFormat="1" x14ac:dyDescent="0.2"/>
    <row r="449" customFormat="1" x14ac:dyDescent="0.2"/>
    <row r="450" customFormat="1" x14ac:dyDescent="0.2"/>
    <row r="451" customFormat="1" x14ac:dyDescent="0.2"/>
    <row r="452" customFormat="1" x14ac:dyDescent="0.2"/>
    <row r="453" customFormat="1" x14ac:dyDescent="0.2"/>
    <row r="454" customFormat="1" x14ac:dyDescent="0.2"/>
    <row r="455" customFormat="1" x14ac:dyDescent="0.2"/>
    <row r="456" customFormat="1" x14ac:dyDescent="0.2"/>
    <row r="457" customFormat="1" x14ac:dyDescent="0.2"/>
    <row r="458" customFormat="1" x14ac:dyDescent="0.2"/>
    <row r="459" customFormat="1" x14ac:dyDescent="0.2"/>
    <row r="460" customFormat="1" x14ac:dyDescent="0.2"/>
    <row r="461" customFormat="1" x14ac:dyDescent="0.2"/>
    <row r="462" customFormat="1" x14ac:dyDescent="0.2"/>
    <row r="463" customFormat="1" x14ac:dyDescent="0.2"/>
    <row r="464" customFormat="1" x14ac:dyDescent="0.2"/>
    <row r="465" customFormat="1" x14ac:dyDescent="0.2"/>
    <row r="466" customFormat="1"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FF0F4-8ADE-7543-B901-9C3FE6E88552}">
  <dimension ref="A1:H464"/>
  <sheetViews>
    <sheetView topLeftCell="A2" workbookViewId="0">
      <selection activeCell="D50" sqref="D50"/>
    </sheetView>
  </sheetViews>
  <sheetFormatPr baseColWidth="10" defaultColWidth="10.83203125" defaultRowHeight="15" x14ac:dyDescent="0.2"/>
  <cols>
    <col min="1" max="1" width="6.1640625" style="12" customWidth="1"/>
    <col min="2" max="2" width="8.6640625" style="12" customWidth="1"/>
    <col min="3" max="3" width="39.83203125" style="265" customWidth="1"/>
    <col min="4" max="4" width="77.83203125" style="79" customWidth="1"/>
    <col min="5" max="5" width="21" style="12" customWidth="1"/>
    <col min="6" max="6" width="12" style="12" customWidth="1"/>
    <col min="7" max="7" width="17" style="12" customWidth="1"/>
    <col min="8" max="8" width="41" style="202" customWidth="1"/>
    <col min="9" max="16384" width="10.83203125" style="203"/>
  </cols>
  <sheetData>
    <row r="1" spans="1:8" x14ac:dyDescent="0.2">
      <c r="H1" s="79"/>
    </row>
    <row r="2" spans="1:8" s="79" customFormat="1" ht="64" x14ac:dyDescent="0.2">
      <c r="A2" s="266" t="s">
        <v>226</v>
      </c>
      <c r="B2" s="266" t="s">
        <v>228</v>
      </c>
      <c r="C2" s="266" t="s">
        <v>806</v>
      </c>
      <c r="D2" s="266" t="s">
        <v>807</v>
      </c>
      <c r="E2" s="267" t="s">
        <v>808</v>
      </c>
      <c r="F2" s="266" t="s">
        <v>709</v>
      </c>
      <c r="G2" s="266" t="s">
        <v>710</v>
      </c>
      <c r="H2" s="266" t="s">
        <v>779</v>
      </c>
    </row>
    <row r="3" spans="1:8" ht="48" hidden="1" x14ac:dyDescent="0.2">
      <c r="A3" s="12">
        <v>1</v>
      </c>
      <c r="B3" s="12" t="s">
        <v>202</v>
      </c>
      <c r="C3" s="418" t="s">
        <v>696</v>
      </c>
      <c r="D3" s="268" t="s">
        <v>380</v>
      </c>
      <c r="E3" s="269">
        <v>800000000</v>
      </c>
      <c r="F3" s="270" t="s">
        <v>720</v>
      </c>
      <c r="G3" s="270" t="s">
        <v>720</v>
      </c>
      <c r="H3" s="268" t="s">
        <v>809</v>
      </c>
    </row>
    <row r="4" spans="1:8" ht="32" hidden="1" x14ac:dyDescent="0.2">
      <c r="C4" s="419"/>
      <c r="D4" s="79" t="s">
        <v>370</v>
      </c>
      <c r="E4" s="264">
        <v>630000000</v>
      </c>
      <c r="F4" s="12" t="s">
        <v>35</v>
      </c>
      <c r="G4" s="12" t="s">
        <v>720</v>
      </c>
      <c r="H4" s="79"/>
    </row>
    <row r="5" spans="1:8" ht="32" hidden="1" x14ac:dyDescent="0.2">
      <c r="C5" s="419"/>
      <c r="D5" s="79" t="s">
        <v>358</v>
      </c>
      <c r="E5" s="264">
        <v>1060000000</v>
      </c>
      <c r="F5" s="12" t="s">
        <v>35</v>
      </c>
      <c r="G5" s="12" t="s">
        <v>720</v>
      </c>
      <c r="H5" s="79"/>
    </row>
    <row r="6" spans="1:8" ht="16" hidden="1" x14ac:dyDescent="0.2">
      <c r="C6" s="419"/>
      <c r="D6" s="79" t="s">
        <v>373</v>
      </c>
      <c r="E6" s="264">
        <v>1000000000</v>
      </c>
      <c r="F6" s="12" t="s">
        <v>35</v>
      </c>
      <c r="G6" s="12" t="s">
        <v>720</v>
      </c>
      <c r="H6" s="79"/>
    </row>
    <row r="7" spans="1:8" ht="16" hidden="1" x14ac:dyDescent="0.2">
      <c r="B7" s="12" t="s">
        <v>203</v>
      </c>
      <c r="C7" s="418" t="s">
        <v>701</v>
      </c>
      <c r="D7" s="268" t="s">
        <v>402</v>
      </c>
      <c r="E7" s="269">
        <v>1000000000</v>
      </c>
      <c r="F7" s="270" t="s">
        <v>720</v>
      </c>
      <c r="G7" s="270" t="s">
        <v>720</v>
      </c>
      <c r="H7" s="268" t="s">
        <v>810</v>
      </c>
    </row>
    <row r="8" spans="1:8" ht="16" hidden="1" x14ac:dyDescent="0.2">
      <c r="C8" s="418"/>
      <c r="D8" s="268" t="s">
        <v>404</v>
      </c>
      <c r="E8" s="269">
        <v>200000000</v>
      </c>
      <c r="F8" s="270" t="s">
        <v>720</v>
      </c>
      <c r="G8" s="270" t="s">
        <v>720</v>
      </c>
      <c r="H8" s="268" t="s">
        <v>810</v>
      </c>
    </row>
    <row r="9" spans="1:8" ht="16" hidden="1" x14ac:dyDescent="0.2">
      <c r="B9" s="12" t="s">
        <v>204</v>
      </c>
      <c r="C9" s="265" t="s">
        <v>697</v>
      </c>
      <c r="D9" s="79" t="s">
        <v>421</v>
      </c>
      <c r="E9" s="264">
        <v>2000000000</v>
      </c>
      <c r="F9" s="12" t="s">
        <v>720</v>
      </c>
      <c r="G9" s="12" t="s">
        <v>720</v>
      </c>
      <c r="H9" s="79"/>
    </row>
    <row r="10" spans="1:8" ht="16" hidden="1" x14ac:dyDescent="0.2">
      <c r="B10" s="12" t="s">
        <v>205</v>
      </c>
      <c r="C10" s="418" t="s">
        <v>698</v>
      </c>
      <c r="D10" s="268" t="s">
        <v>428</v>
      </c>
      <c r="E10" s="269">
        <v>360000000</v>
      </c>
      <c r="F10" s="270" t="s">
        <v>720</v>
      </c>
      <c r="G10" s="270" t="s">
        <v>720</v>
      </c>
      <c r="H10" s="268" t="s">
        <v>810</v>
      </c>
    </row>
    <row r="11" spans="1:8" ht="32" hidden="1" x14ac:dyDescent="0.2">
      <c r="C11" s="418"/>
      <c r="D11" s="268" t="s">
        <v>442</v>
      </c>
      <c r="E11" s="269">
        <v>400000000</v>
      </c>
      <c r="F11" s="270" t="s">
        <v>35</v>
      </c>
      <c r="G11" s="270" t="s">
        <v>720</v>
      </c>
      <c r="H11" s="268" t="s">
        <v>810</v>
      </c>
    </row>
    <row r="12" spans="1:8" ht="16" hidden="1" x14ac:dyDescent="0.2">
      <c r="C12" s="419"/>
      <c r="D12" s="79" t="s">
        <v>453</v>
      </c>
      <c r="E12" s="264">
        <v>800000000</v>
      </c>
      <c r="F12" s="12" t="s">
        <v>720</v>
      </c>
      <c r="G12" s="12" t="s">
        <v>720</v>
      </c>
      <c r="H12" s="79"/>
    </row>
    <row r="13" spans="1:8" ht="16" hidden="1" x14ac:dyDescent="0.2">
      <c r="B13" s="12" t="s">
        <v>206</v>
      </c>
      <c r="C13" s="265" t="s">
        <v>699</v>
      </c>
      <c r="D13" s="79" t="s">
        <v>462</v>
      </c>
      <c r="E13" s="264">
        <v>400000000</v>
      </c>
      <c r="F13" s="12" t="s">
        <v>720</v>
      </c>
      <c r="G13" s="12" t="s">
        <v>720</v>
      </c>
      <c r="H13" s="79"/>
    </row>
    <row r="14" spans="1:8" ht="16" hidden="1" x14ac:dyDescent="0.2">
      <c r="B14" s="12" t="s">
        <v>207</v>
      </c>
      <c r="C14" s="265" t="s">
        <v>702</v>
      </c>
      <c r="D14" s="79" t="s">
        <v>703</v>
      </c>
      <c r="E14" s="264">
        <v>300000000</v>
      </c>
      <c r="F14" s="12" t="s">
        <v>720</v>
      </c>
      <c r="G14" s="12" t="s">
        <v>720</v>
      </c>
      <c r="H14" s="79"/>
    </row>
    <row r="15" spans="1:8" ht="16" hidden="1" x14ac:dyDescent="0.2">
      <c r="A15" s="12">
        <v>2</v>
      </c>
      <c r="B15" s="12" t="s">
        <v>210</v>
      </c>
      <c r="C15" s="419" t="s">
        <v>138</v>
      </c>
      <c r="D15" s="79" t="s">
        <v>530</v>
      </c>
      <c r="E15" s="264">
        <v>400000000</v>
      </c>
      <c r="F15" s="12" t="s">
        <v>720</v>
      </c>
      <c r="G15" s="12" t="s">
        <v>720</v>
      </c>
      <c r="H15" s="79"/>
    </row>
    <row r="16" spans="1:8" ht="16" hidden="1" x14ac:dyDescent="0.2">
      <c r="C16" s="419"/>
      <c r="D16" s="79" t="s">
        <v>515</v>
      </c>
      <c r="E16" s="264">
        <v>2655000000</v>
      </c>
      <c r="F16" s="12" t="s">
        <v>720</v>
      </c>
      <c r="G16" s="12" t="s">
        <v>720</v>
      </c>
      <c r="H16" s="79"/>
    </row>
    <row r="17" spans="1:8" hidden="1" x14ac:dyDescent="0.2">
      <c r="C17" s="419"/>
      <c r="E17" s="264">
        <v>845000000</v>
      </c>
      <c r="H17" s="79"/>
    </row>
    <row r="18" spans="1:8" ht="16" hidden="1" x14ac:dyDescent="0.2">
      <c r="C18" s="419"/>
      <c r="D18" s="79" t="s">
        <v>521</v>
      </c>
      <c r="E18" s="264">
        <v>18276303080</v>
      </c>
      <c r="F18" s="12" t="s">
        <v>720</v>
      </c>
      <c r="G18" s="12" t="s">
        <v>720</v>
      </c>
      <c r="H18" s="79"/>
    </row>
    <row r="19" spans="1:8" ht="32" hidden="1" x14ac:dyDescent="0.2">
      <c r="B19" s="12" t="s">
        <v>211</v>
      </c>
      <c r="C19" s="265" t="s">
        <v>811</v>
      </c>
      <c r="D19" s="79" t="s">
        <v>653</v>
      </c>
      <c r="E19" s="264">
        <v>5300000000</v>
      </c>
      <c r="F19" s="12" t="s">
        <v>35</v>
      </c>
      <c r="G19" s="12" t="s">
        <v>720</v>
      </c>
      <c r="H19" s="79"/>
    </row>
    <row r="20" spans="1:8" ht="16" hidden="1" x14ac:dyDescent="0.2">
      <c r="B20" s="12" t="s">
        <v>212</v>
      </c>
      <c r="C20" s="418" t="s">
        <v>700</v>
      </c>
      <c r="D20" s="268" t="s">
        <v>542</v>
      </c>
      <c r="E20" s="269">
        <v>350000000</v>
      </c>
      <c r="F20" s="270" t="s">
        <v>720</v>
      </c>
      <c r="G20" s="270" t="s">
        <v>35</v>
      </c>
      <c r="H20" s="268" t="s">
        <v>810</v>
      </c>
    </row>
    <row r="21" spans="1:8" ht="16" hidden="1" x14ac:dyDescent="0.2">
      <c r="C21" s="418"/>
      <c r="D21" s="268" t="s">
        <v>671</v>
      </c>
      <c r="E21" s="269">
        <v>70000000</v>
      </c>
      <c r="F21" s="270" t="s">
        <v>720</v>
      </c>
      <c r="G21" s="270" t="s">
        <v>720</v>
      </c>
      <c r="H21" s="268" t="s">
        <v>810</v>
      </c>
    </row>
    <row r="22" spans="1:8" ht="32" hidden="1" x14ac:dyDescent="0.2">
      <c r="B22" s="12" t="s">
        <v>213</v>
      </c>
      <c r="C22" s="418" t="s">
        <v>739</v>
      </c>
      <c r="D22" s="268" t="s">
        <v>748</v>
      </c>
      <c r="E22" s="269">
        <v>7500000000</v>
      </c>
      <c r="F22" s="270" t="s">
        <v>720</v>
      </c>
      <c r="G22" s="270" t="s">
        <v>720</v>
      </c>
      <c r="H22" s="268" t="s">
        <v>797</v>
      </c>
    </row>
    <row r="23" spans="1:8" ht="32" hidden="1" x14ac:dyDescent="0.2">
      <c r="C23" s="418"/>
      <c r="D23" s="268" t="s">
        <v>749</v>
      </c>
      <c r="E23" s="269">
        <v>5000000000</v>
      </c>
      <c r="F23" s="270" t="s">
        <v>720</v>
      </c>
      <c r="G23" s="270" t="s">
        <v>720</v>
      </c>
      <c r="H23" s="268" t="s">
        <v>797</v>
      </c>
    </row>
    <row r="24" spans="1:8" ht="32" hidden="1" x14ac:dyDescent="0.2">
      <c r="B24" s="12" t="s">
        <v>214</v>
      </c>
      <c r="C24" s="265" t="s">
        <v>741</v>
      </c>
      <c r="D24" s="79" t="s">
        <v>557</v>
      </c>
      <c r="E24" s="264">
        <v>720000000</v>
      </c>
      <c r="F24" s="12" t="s">
        <v>35</v>
      </c>
      <c r="G24" s="12" t="s">
        <v>690</v>
      </c>
      <c r="H24" s="79"/>
    </row>
    <row r="25" spans="1:8" ht="16" x14ac:dyDescent="0.2">
      <c r="A25" s="12">
        <v>3</v>
      </c>
      <c r="B25" s="12" t="s">
        <v>217</v>
      </c>
      <c r="C25" s="419" t="s">
        <v>743</v>
      </c>
      <c r="D25" s="79" t="s">
        <v>580</v>
      </c>
      <c r="E25" s="264">
        <v>450000000</v>
      </c>
      <c r="F25" s="12" t="s">
        <v>35</v>
      </c>
      <c r="G25" s="12" t="s">
        <v>720</v>
      </c>
      <c r="H25" s="79"/>
    </row>
    <row r="26" spans="1:8" ht="32" x14ac:dyDescent="0.2">
      <c r="C26" s="419"/>
      <c r="D26" s="79" t="s">
        <v>673</v>
      </c>
      <c r="E26" s="264">
        <v>500000000</v>
      </c>
      <c r="F26" s="12" t="s">
        <v>35</v>
      </c>
      <c r="G26" s="12" t="s">
        <v>720</v>
      </c>
      <c r="H26" s="79"/>
    </row>
    <row r="27" spans="1:8" ht="16" x14ac:dyDescent="0.2">
      <c r="B27" s="12" t="s">
        <v>218</v>
      </c>
      <c r="C27" s="265" t="s">
        <v>724</v>
      </c>
      <c r="D27" s="79" t="s">
        <v>675</v>
      </c>
      <c r="E27" s="264">
        <v>4000000000</v>
      </c>
      <c r="F27" s="12" t="s">
        <v>690</v>
      </c>
      <c r="G27" s="12" t="s">
        <v>720</v>
      </c>
      <c r="H27" s="79"/>
    </row>
    <row r="28" spans="1:8" ht="16" x14ac:dyDescent="0.2">
      <c r="A28" s="12">
        <v>4</v>
      </c>
      <c r="B28" s="12" t="s">
        <v>219</v>
      </c>
      <c r="C28" s="265" t="s">
        <v>745</v>
      </c>
      <c r="D28" s="79" t="s">
        <v>603</v>
      </c>
      <c r="E28" s="264">
        <v>228294000</v>
      </c>
      <c r="F28" s="12" t="s">
        <v>690</v>
      </c>
      <c r="G28" s="12" t="s">
        <v>690</v>
      </c>
      <c r="H28" s="79"/>
    </row>
    <row r="29" spans="1:8" ht="16" x14ac:dyDescent="0.2">
      <c r="D29" s="79" t="s">
        <v>605</v>
      </c>
      <c r="E29" s="264">
        <v>228294000</v>
      </c>
      <c r="F29" s="12" t="s">
        <v>690</v>
      </c>
      <c r="G29" s="12" t="s">
        <v>690</v>
      </c>
      <c r="H29" s="79"/>
    </row>
    <row r="30" spans="1:8" ht="16" x14ac:dyDescent="0.2">
      <c r="D30" s="79" t="s">
        <v>611</v>
      </c>
      <c r="E30" s="264">
        <v>228294000</v>
      </c>
      <c r="F30" s="12" t="s">
        <v>690</v>
      </c>
      <c r="G30" s="12" t="s">
        <v>690</v>
      </c>
      <c r="H30" s="79"/>
    </row>
    <row r="31" spans="1:8" ht="16" x14ac:dyDescent="0.2">
      <c r="D31" s="79" t="s">
        <v>609</v>
      </c>
      <c r="E31" s="264">
        <v>228294000</v>
      </c>
      <c r="F31" s="12" t="s">
        <v>690</v>
      </c>
      <c r="G31" s="12" t="s">
        <v>690</v>
      </c>
      <c r="H31" s="79"/>
    </row>
    <row r="32" spans="1:8" ht="16" x14ac:dyDescent="0.2">
      <c r="B32" s="12" t="s">
        <v>614</v>
      </c>
      <c r="C32" s="265" t="s">
        <v>171</v>
      </c>
      <c r="D32" s="79" t="s">
        <v>622</v>
      </c>
      <c r="E32" s="264">
        <v>720000000</v>
      </c>
      <c r="F32" s="12" t="s">
        <v>720</v>
      </c>
      <c r="G32" s="12" t="s">
        <v>720</v>
      </c>
      <c r="H32" s="79"/>
    </row>
    <row r="33" spans="1:8" ht="16" x14ac:dyDescent="0.2">
      <c r="D33" s="79" t="s">
        <v>626</v>
      </c>
      <c r="E33" s="264">
        <v>720000000</v>
      </c>
      <c r="F33" s="12" t="s">
        <v>690</v>
      </c>
      <c r="G33" s="12" t="s">
        <v>690</v>
      </c>
      <c r="H33" s="79"/>
    </row>
    <row r="34" spans="1:8" ht="16" x14ac:dyDescent="0.2">
      <c r="B34" s="12" t="s">
        <v>220</v>
      </c>
      <c r="C34" s="265" t="s">
        <v>704</v>
      </c>
      <c r="D34" s="79" t="s">
        <v>635</v>
      </c>
      <c r="E34" s="264">
        <v>120000000</v>
      </c>
      <c r="F34" s="12" t="s">
        <v>690</v>
      </c>
      <c r="G34" s="12" t="s">
        <v>690</v>
      </c>
      <c r="H34" s="79"/>
    </row>
    <row r="35" spans="1:8" x14ac:dyDescent="0.2">
      <c r="A35" s="12" t="s">
        <v>691</v>
      </c>
      <c r="E35" s="264">
        <v>57489479080</v>
      </c>
      <c r="H35" s="79"/>
    </row>
    <row r="36" spans="1:8" x14ac:dyDescent="0.2">
      <c r="H36" s="79"/>
    </row>
    <row r="37" spans="1:8" x14ac:dyDescent="0.2">
      <c r="H37" s="79"/>
    </row>
    <row r="38" spans="1:8" x14ac:dyDescent="0.2">
      <c r="H38" s="79"/>
    </row>
    <row r="39" spans="1:8" x14ac:dyDescent="0.2">
      <c r="H39" s="79"/>
    </row>
    <row r="40" spans="1:8" x14ac:dyDescent="0.2">
      <c r="H40" s="79"/>
    </row>
    <row r="41" spans="1:8" x14ac:dyDescent="0.2">
      <c r="H41" s="79"/>
    </row>
    <row r="42" spans="1:8" x14ac:dyDescent="0.2">
      <c r="H42" s="79"/>
    </row>
    <row r="43" spans="1:8" x14ac:dyDescent="0.2">
      <c r="H43" s="79"/>
    </row>
    <row r="44" spans="1:8" x14ac:dyDescent="0.2">
      <c r="H44" s="79"/>
    </row>
    <row r="45" spans="1:8" x14ac:dyDescent="0.2">
      <c r="H45" s="79"/>
    </row>
    <row r="46" spans="1:8" x14ac:dyDescent="0.2">
      <c r="H46" s="79"/>
    </row>
    <row r="47" spans="1:8" x14ac:dyDescent="0.2">
      <c r="H47" s="79"/>
    </row>
    <row r="48" spans="1:8" x14ac:dyDescent="0.2">
      <c r="H48" s="79"/>
    </row>
    <row r="49" spans="8:8" x14ac:dyDescent="0.2">
      <c r="H49" s="79"/>
    </row>
    <row r="50" spans="8:8" x14ac:dyDescent="0.2">
      <c r="H50" s="79"/>
    </row>
    <row r="51" spans="8:8" x14ac:dyDescent="0.2">
      <c r="H51" s="79"/>
    </row>
    <row r="52" spans="8:8" x14ac:dyDescent="0.2">
      <c r="H52" s="79"/>
    </row>
    <row r="53" spans="8:8" x14ac:dyDescent="0.2">
      <c r="H53" s="79"/>
    </row>
    <row r="54" spans="8:8" x14ac:dyDescent="0.2">
      <c r="H54" s="79"/>
    </row>
    <row r="55" spans="8:8" x14ac:dyDescent="0.2">
      <c r="H55" s="79"/>
    </row>
    <row r="56" spans="8:8" x14ac:dyDescent="0.2">
      <c r="H56" s="79"/>
    </row>
    <row r="57" spans="8:8" x14ac:dyDescent="0.2">
      <c r="H57" s="79"/>
    </row>
    <row r="58" spans="8:8" x14ac:dyDescent="0.2">
      <c r="H58" s="79"/>
    </row>
    <row r="59" spans="8:8" x14ac:dyDescent="0.2">
      <c r="H59" s="79"/>
    </row>
    <row r="60" spans="8:8" x14ac:dyDescent="0.2">
      <c r="H60" s="79"/>
    </row>
    <row r="61" spans="8:8" x14ac:dyDescent="0.2">
      <c r="H61" s="79"/>
    </row>
    <row r="62" spans="8:8" x14ac:dyDescent="0.2">
      <c r="H62" s="79"/>
    </row>
    <row r="63" spans="8:8" x14ac:dyDescent="0.2">
      <c r="H63" s="79"/>
    </row>
    <row r="64" spans="8:8" x14ac:dyDescent="0.2">
      <c r="H64" s="79"/>
    </row>
    <row r="65" spans="8:8" x14ac:dyDescent="0.2">
      <c r="H65" s="79"/>
    </row>
    <row r="66" spans="8:8" x14ac:dyDescent="0.2">
      <c r="H66" s="79"/>
    </row>
    <row r="67" spans="8:8" x14ac:dyDescent="0.2">
      <c r="H67" s="79"/>
    </row>
    <row r="68" spans="8:8" x14ac:dyDescent="0.2">
      <c r="H68" s="79"/>
    </row>
    <row r="69" spans="8:8" x14ac:dyDescent="0.2">
      <c r="H69" s="79"/>
    </row>
    <row r="70" spans="8:8" x14ac:dyDescent="0.2">
      <c r="H70" s="79"/>
    </row>
    <row r="71" spans="8:8" x14ac:dyDescent="0.2">
      <c r="H71" s="79"/>
    </row>
    <row r="72" spans="8:8" x14ac:dyDescent="0.2">
      <c r="H72" s="79"/>
    </row>
    <row r="73" spans="8:8" x14ac:dyDescent="0.2">
      <c r="H73" s="79"/>
    </row>
    <row r="74" spans="8:8" x14ac:dyDescent="0.2">
      <c r="H74" s="79"/>
    </row>
    <row r="75" spans="8:8" x14ac:dyDescent="0.2">
      <c r="H75" s="79"/>
    </row>
    <row r="76" spans="8:8" x14ac:dyDescent="0.2">
      <c r="H76" s="79"/>
    </row>
    <row r="77" spans="8:8" x14ac:dyDescent="0.2">
      <c r="H77" s="79"/>
    </row>
    <row r="78" spans="8:8" x14ac:dyDescent="0.2">
      <c r="H78" s="79"/>
    </row>
    <row r="79" spans="8:8" x14ac:dyDescent="0.2">
      <c r="H79" s="79"/>
    </row>
    <row r="80" spans="8:8" x14ac:dyDescent="0.2">
      <c r="H80" s="79"/>
    </row>
    <row r="81" spans="8:8" x14ac:dyDescent="0.2">
      <c r="H81" s="79"/>
    </row>
    <row r="82" spans="8:8" x14ac:dyDescent="0.2">
      <c r="H82" s="79"/>
    </row>
    <row r="83" spans="8:8" x14ac:dyDescent="0.2">
      <c r="H83" s="79"/>
    </row>
    <row r="84" spans="8:8" x14ac:dyDescent="0.2">
      <c r="H84" s="79"/>
    </row>
    <row r="85" spans="8:8" x14ac:dyDescent="0.2">
      <c r="H85" s="79"/>
    </row>
    <row r="86" spans="8:8" x14ac:dyDescent="0.2">
      <c r="H86" s="79"/>
    </row>
    <row r="87" spans="8:8" x14ac:dyDescent="0.2">
      <c r="H87" s="79"/>
    </row>
    <row r="88" spans="8:8" x14ac:dyDescent="0.2">
      <c r="H88" s="79"/>
    </row>
    <row r="89" spans="8:8" x14ac:dyDescent="0.2">
      <c r="H89" s="79"/>
    </row>
    <row r="90" spans="8:8" x14ac:dyDescent="0.2">
      <c r="H90" s="79"/>
    </row>
    <row r="91" spans="8:8" x14ac:dyDescent="0.2">
      <c r="H91" s="79"/>
    </row>
    <row r="92" spans="8:8" x14ac:dyDescent="0.2">
      <c r="H92" s="79"/>
    </row>
    <row r="93" spans="8:8" x14ac:dyDescent="0.2">
      <c r="H93" s="79"/>
    </row>
    <row r="94" spans="8:8" x14ac:dyDescent="0.2">
      <c r="H94" s="79"/>
    </row>
    <row r="95" spans="8:8" x14ac:dyDescent="0.2">
      <c r="H95" s="79"/>
    </row>
    <row r="96" spans="8:8" x14ac:dyDescent="0.2">
      <c r="H96" s="79"/>
    </row>
    <row r="97" spans="8:8" x14ac:dyDescent="0.2">
      <c r="H97" s="79"/>
    </row>
    <row r="98" spans="8:8" x14ac:dyDescent="0.2">
      <c r="H98" s="79"/>
    </row>
    <row r="99" spans="8:8" x14ac:dyDescent="0.2">
      <c r="H99" s="79"/>
    </row>
    <row r="100" spans="8:8" x14ac:dyDescent="0.2">
      <c r="H100" s="79"/>
    </row>
    <row r="101" spans="8:8" x14ac:dyDescent="0.2">
      <c r="H101" s="79"/>
    </row>
    <row r="102" spans="8:8" x14ac:dyDescent="0.2">
      <c r="H102" s="79"/>
    </row>
    <row r="103" spans="8:8" x14ac:dyDescent="0.2">
      <c r="H103" s="79"/>
    </row>
    <row r="104" spans="8:8" x14ac:dyDescent="0.2">
      <c r="H104" s="79"/>
    </row>
    <row r="105" spans="8:8" x14ac:dyDescent="0.2">
      <c r="H105" s="79"/>
    </row>
    <row r="106" spans="8:8" x14ac:dyDescent="0.2">
      <c r="H106" s="79"/>
    </row>
    <row r="107" spans="8:8" x14ac:dyDescent="0.2">
      <c r="H107" s="79"/>
    </row>
    <row r="108" spans="8:8" x14ac:dyDescent="0.2">
      <c r="H108" s="79"/>
    </row>
    <row r="109" spans="8:8" x14ac:dyDescent="0.2">
      <c r="H109" s="79"/>
    </row>
    <row r="110" spans="8:8" x14ac:dyDescent="0.2">
      <c r="H110" s="79"/>
    </row>
    <row r="111" spans="8:8" x14ac:dyDescent="0.2">
      <c r="H111" s="79"/>
    </row>
    <row r="112" spans="8:8" x14ac:dyDescent="0.2">
      <c r="H112" s="79"/>
    </row>
    <row r="113" spans="8:8" x14ac:dyDescent="0.2">
      <c r="H113" s="79"/>
    </row>
    <row r="114" spans="8:8" x14ac:dyDescent="0.2">
      <c r="H114" s="79"/>
    </row>
    <row r="115" spans="8:8" x14ac:dyDescent="0.2">
      <c r="H115" s="79"/>
    </row>
    <row r="116" spans="8:8" x14ac:dyDescent="0.2">
      <c r="H116" s="79"/>
    </row>
    <row r="117" spans="8:8" x14ac:dyDescent="0.2">
      <c r="H117" s="79"/>
    </row>
    <row r="118" spans="8:8" x14ac:dyDescent="0.2">
      <c r="H118" s="79"/>
    </row>
    <row r="119" spans="8:8" x14ac:dyDescent="0.2">
      <c r="H119" s="79"/>
    </row>
    <row r="120" spans="8:8" x14ac:dyDescent="0.2">
      <c r="H120" s="79"/>
    </row>
    <row r="121" spans="8:8" x14ac:dyDescent="0.2">
      <c r="H121" s="79"/>
    </row>
    <row r="122" spans="8:8" x14ac:dyDescent="0.2">
      <c r="H122" s="79"/>
    </row>
    <row r="123" spans="8:8" x14ac:dyDescent="0.2">
      <c r="H123" s="79"/>
    </row>
    <row r="124" spans="8:8" x14ac:dyDescent="0.2">
      <c r="H124" s="79"/>
    </row>
    <row r="125" spans="8:8" x14ac:dyDescent="0.2">
      <c r="H125" s="79"/>
    </row>
    <row r="126" spans="8:8" x14ac:dyDescent="0.2">
      <c r="H126" s="79"/>
    </row>
    <row r="127" spans="8:8" x14ac:dyDescent="0.2">
      <c r="H127" s="79"/>
    </row>
    <row r="128" spans="8:8" x14ac:dyDescent="0.2">
      <c r="H128" s="79"/>
    </row>
    <row r="129" spans="8:8" x14ac:dyDescent="0.2">
      <c r="H129" s="79"/>
    </row>
    <row r="130" spans="8:8" x14ac:dyDescent="0.2">
      <c r="H130" s="79"/>
    </row>
    <row r="131" spans="8:8" x14ac:dyDescent="0.2">
      <c r="H131" s="79"/>
    </row>
    <row r="132" spans="8:8" x14ac:dyDescent="0.2">
      <c r="H132" s="79"/>
    </row>
    <row r="133" spans="8:8" x14ac:dyDescent="0.2">
      <c r="H133" s="79"/>
    </row>
    <row r="134" spans="8:8" x14ac:dyDescent="0.2">
      <c r="H134" s="79"/>
    </row>
    <row r="135" spans="8:8" x14ac:dyDescent="0.2">
      <c r="H135" s="79"/>
    </row>
    <row r="136" spans="8:8" x14ac:dyDescent="0.2">
      <c r="H136" s="79"/>
    </row>
    <row r="137" spans="8:8" x14ac:dyDescent="0.2">
      <c r="H137" s="79"/>
    </row>
    <row r="138" spans="8:8" x14ac:dyDescent="0.2">
      <c r="H138" s="79"/>
    </row>
    <row r="139" spans="8:8" x14ac:dyDescent="0.2">
      <c r="H139" s="79"/>
    </row>
    <row r="140" spans="8:8" x14ac:dyDescent="0.2">
      <c r="H140" s="79"/>
    </row>
    <row r="141" spans="8:8" x14ac:dyDescent="0.2">
      <c r="H141" s="79"/>
    </row>
    <row r="142" spans="8:8" x14ac:dyDescent="0.2">
      <c r="H142" s="79"/>
    </row>
    <row r="143" spans="8:8" x14ac:dyDescent="0.2">
      <c r="H143" s="79"/>
    </row>
    <row r="144" spans="8:8" x14ac:dyDescent="0.2">
      <c r="H144" s="79"/>
    </row>
    <row r="145" spans="8:8" x14ac:dyDescent="0.2">
      <c r="H145" s="79"/>
    </row>
    <row r="146" spans="8:8" x14ac:dyDescent="0.2">
      <c r="H146" s="79"/>
    </row>
    <row r="147" spans="8:8" x14ac:dyDescent="0.2">
      <c r="H147" s="79"/>
    </row>
    <row r="148" spans="8:8" x14ac:dyDescent="0.2">
      <c r="H148" s="79"/>
    </row>
    <row r="149" spans="8:8" x14ac:dyDescent="0.2">
      <c r="H149" s="79"/>
    </row>
    <row r="150" spans="8:8" x14ac:dyDescent="0.2">
      <c r="H150" s="79"/>
    </row>
    <row r="151" spans="8:8" x14ac:dyDescent="0.2">
      <c r="H151" s="79"/>
    </row>
    <row r="152" spans="8:8" x14ac:dyDescent="0.2">
      <c r="H152" s="79"/>
    </row>
    <row r="153" spans="8:8" x14ac:dyDescent="0.2">
      <c r="H153" s="79"/>
    </row>
    <row r="154" spans="8:8" x14ac:dyDescent="0.2">
      <c r="H154" s="79"/>
    </row>
    <row r="155" spans="8:8" x14ac:dyDescent="0.2">
      <c r="H155" s="79"/>
    </row>
    <row r="156" spans="8:8" x14ac:dyDescent="0.2">
      <c r="H156" s="79"/>
    </row>
    <row r="157" spans="8:8" x14ac:dyDescent="0.2">
      <c r="H157" s="79"/>
    </row>
    <row r="158" spans="8:8" x14ac:dyDescent="0.2">
      <c r="H158" s="79"/>
    </row>
    <row r="159" spans="8:8" x14ac:dyDescent="0.2">
      <c r="H159" s="79"/>
    </row>
    <row r="160" spans="8:8" x14ac:dyDescent="0.2">
      <c r="H160" s="79"/>
    </row>
    <row r="161" spans="8:8" x14ac:dyDescent="0.2">
      <c r="H161" s="79"/>
    </row>
    <row r="162" spans="8:8" x14ac:dyDescent="0.2">
      <c r="H162" s="79"/>
    </row>
    <row r="163" spans="8:8" x14ac:dyDescent="0.2">
      <c r="H163" s="79"/>
    </row>
    <row r="164" spans="8:8" x14ac:dyDescent="0.2">
      <c r="H164" s="79"/>
    </row>
    <row r="165" spans="8:8" x14ac:dyDescent="0.2">
      <c r="H165" s="79"/>
    </row>
    <row r="166" spans="8:8" x14ac:dyDescent="0.2">
      <c r="H166" s="79"/>
    </row>
    <row r="167" spans="8:8" x14ac:dyDescent="0.2">
      <c r="H167" s="79"/>
    </row>
    <row r="168" spans="8:8" x14ac:dyDescent="0.2">
      <c r="H168" s="79"/>
    </row>
    <row r="169" spans="8:8" x14ac:dyDescent="0.2">
      <c r="H169" s="79"/>
    </row>
    <row r="170" spans="8:8" x14ac:dyDescent="0.2">
      <c r="H170" s="79"/>
    </row>
    <row r="171" spans="8:8" x14ac:dyDescent="0.2">
      <c r="H171" s="79"/>
    </row>
    <row r="172" spans="8:8" x14ac:dyDescent="0.2">
      <c r="H172" s="79"/>
    </row>
    <row r="173" spans="8:8" x14ac:dyDescent="0.2">
      <c r="H173" s="79"/>
    </row>
    <row r="174" spans="8:8" x14ac:dyDescent="0.2">
      <c r="H174" s="79"/>
    </row>
    <row r="175" spans="8:8" x14ac:dyDescent="0.2">
      <c r="H175" s="79"/>
    </row>
    <row r="176" spans="8:8" x14ac:dyDescent="0.2">
      <c r="H176" s="79"/>
    </row>
    <row r="177" spans="8:8" x14ac:dyDescent="0.2">
      <c r="H177" s="79"/>
    </row>
    <row r="178" spans="8:8" x14ac:dyDescent="0.2">
      <c r="H178" s="79"/>
    </row>
    <row r="179" spans="8:8" x14ac:dyDescent="0.2">
      <c r="H179" s="79"/>
    </row>
    <row r="180" spans="8:8" x14ac:dyDescent="0.2">
      <c r="H180" s="79"/>
    </row>
    <row r="181" spans="8:8" x14ac:dyDescent="0.2">
      <c r="H181" s="79"/>
    </row>
    <row r="182" spans="8:8" x14ac:dyDescent="0.2">
      <c r="H182" s="79"/>
    </row>
    <row r="183" spans="8:8" x14ac:dyDescent="0.2">
      <c r="H183" s="79"/>
    </row>
    <row r="184" spans="8:8" x14ac:dyDescent="0.2">
      <c r="H184" s="79"/>
    </row>
    <row r="185" spans="8:8" x14ac:dyDescent="0.2">
      <c r="H185" s="79"/>
    </row>
    <row r="186" spans="8:8" x14ac:dyDescent="0.2">
      <c r="H186" s="79"/>
    </row>
    <row r="187" spans="8:8" x14ac:dyDescent="0.2">
      <c r="H187" s="79"/>
    </row>
    <row r="188" spans="8:8" x14ac:dyDescent="0.2">
      <c r="H188" s="79"/>
    </row>
    <row r="189" spans="8:8" x14ac:dyDescent="0.2">
      <c r="H189" s="79"/>
    </row>
    <row r="190" spans="8:8" x14ac:dyDescent="0.2">
      <c r="H190" s="79"/>
    </row>
    <row r="191" spans="8:8" x14ac:dyDescent="0.2">
      <c r="H191" s="79"/>
    </row>
    <row r="192" spans="8:8" x14ac:dyDescent="0.2">
      <c r="H192" s="79"/>
    </row>
    <row r="193" spans="8:8" x14ac:dyDescent="0.2">
      <c r="H193" s="79"/>
    </row>
    <row r="194" spans="8:8" x14ac:dyDescent="0.2">
      <c r="H194" s="79"/>
    </row>
    <row r="195" spans="8:8" x14ac:dyDescent="0.2">
      <c r="H195" s="79"/>
    </row>
    <row r="196" spans="8:8" x14ac:dyDescent="0.2">
      <c r="H196" s="79"/>
    </row>
    <row r="197" spans="8:8" x14ac:dyDescent="0.2">
      <c r="H197" s="79"/>
    </row>
    <row r="198" spans="8:8" x14ac:dyDescent="0.2">
      <c r="H198" s="79"/>
    </row>
    <row r="199" spans="8:8" x14ac:dyDescent="0.2">
      <c r="H199" s="79"/>
    </row>
    <row r="200" spans="8:8" x14ac:dyDescent="0.2">
      <c r="H200" s="79"/>
    </row>
    <row r="201" spans="8:8" x14ac:dyDescent="0.2">
      <c r="H201" s="79"/>
    </row>
    <row r="202" spans="8:8" x14ac:dyDescent="0.2">
      <c r="H202" s="79"/>
    </row>
    <row r="203" spans="8:8" x14ac:dyDescent="0.2">
      <c r="H203" s="79"/>
    </row>
    <row r="204" spans="8:8" x14ac:dyDescent="0.2">
      <c r="H204" s="79"/>
    </row>
    <row r="205" spans="8:8" x14ac:dyDescent="0.2">
      <c r="H205" s="79"/>
    </row>
    <row r="206" spans="8:8" x14ac:dyDescent="0.2">
      <c r="H206" s="79"/>
    </row>
    <row r="207" spans="8:8" x14ac:dyDescent="0.2">
      <c r="H207" s="79"/>
    </row>
    <row r="208" spans="8:8" x14ac:dyDescent="0.2">
      <c r="H208" s="79"/>
    </row>
    <row r="209" spans="8:8" x14ac:dyDescent="0.2">
      <c r="H209" s="79"/>
    </row>
    <row r="210" spans="8:8" x14ac:dyDescent="0.2">
      <c r="H210" s="79"/>
    </row>
    <row r="211" spans="8:8" x14ac:dyDescent="0.2">
      <c r="H211" s="79"/>
    </row>
    <row r="212" spans="8:8" x14ac:dyDescent="0.2">
      <c r="H212" s="79"/>
    </row>
    <row r="213" spans="8:8" x14ac:dyDescent="0.2">
      <c r="H213" s="79"/>
    </row>
    <row r="214" spans="8:8" x14ac:dyDescent="0.2">
      <c r="H214" s="79"/>
    </row>
    <row r="215" spans="8:8" x14ac:dyDescent="0.2">
      <c r="H215" s="79"/>
    </row>
    <row r="216" spans="8:8" x14ac:dyDescent="0.2">
      <c r="H216" s="79"/>
    </row>
    <row r="217" spans="8:8" x14ac:dyDescent="0.2">
      <c r="H217" s="79"/>
    </row>
    <row r="218" spans="8:8" x14ac:dyDescent="0.2">
      <c r="H218" s="79"/>
    </row>
    <row r="219" spans="8:8" x14ac:dyDescent="0.2">
      <c r="H219" s="79"/>
    </row>
    <row r="220" spans="8:8" x14ac:dyDescent="0.2">
      <c r="H220" s="79"/>
    </row>
    <row r="221" spans="8:8" x14ac:dyDescent="0.2">
      <c r="H221" s="79"/>
    </row>
    <row r="222" spans="8:8" x14ac:dyDescent="0.2">
      <c r="H222" s="79"/>
    </row>
    <row r="223" spans="8:8" x14ac:dyDescent="0.2">
      <c r="H223" s="79"/>
    </row>
    <row r="224" spans="8:8" x14ac:dyDescent="0.2">
      <c r="H224" s="79"/>
    </row>
    <row r="225" spans="8:8" x14ac:dyDescent="0.2">
      <c r="H225" s="79"/>
    </row>
    <row r="226" spans="8:8" x14ac:dyDescent="0.2">
      <c r="H226" s="79"/>
    </row>
    <row r="227" spans="8:8" x14ac:dyDescent="0.2">
      <c r="H227" s="79"/>
    </row>
    <row r="228" spans="8:8" x14ac:dyDescent="0.2">
      <c r="H228" s="79"/>
    </row>
    <row r="229" spans="8:8" x14ac:dyDescent="0.2">
      <c r="H229" s="79"/>
    </row>
    <row r="230" spans="8:8" x14ac:dyDescent="0.2">
      <c r="H230" s="79"/>
    </row>
    <row r="231" spans="8:8" x14ac:dyDescent="0.2">
      <c r="H231" s="79"/>
    </row>
    <row r="232" spans="8:8" x14ac:dyDescent="0.2">
      <c r="H232" s="79"/>
    </row>
    <row r="233" spans="8:8" x14ac:dyDescent="0.2">
      <c r="H233" s="79"/>
    </row>
    <row r="234" spans="8:8" x14ac:dyDescent="0.2">
      <c r="H234" s="79"/>
    </row>
    <row r="235" spans="8:8" x14ac:dyDescent="0.2">
      <c r="H235" s="79"/>
    </row>
    <row r="236" spans="8:8" x14ac:dyDescent="0.2">
      <c r="H236" s="79"/>
    </row>
    <row r="237" spans="8:8" x14ac:dyDescent="0.2">
      <c r="H237" s="79"/>
    </row>
    <row r="238" spans="8:8" x14ac:dyDescent="0.2">
      <c r="H238" s="79"/>
    </row>
    <row r="239" spans="8:8" x14ac:dyDescent="0.2">
      <c r="H239" s="79"/>
    </row>
    <row r="240" spans="8:8" x14ac:dyDescent="0.2">
      <c r="H240" s="79"/>
    </row>
    <row r="241" spans="8:8" x14ac:dyDescent="0.2">
      <c r="H241" s="79"/>
    </row>
    <row r="242" spans="8:8" x14ac:dyDescent="0.2">
      <c r="H242" s="79"/>
    </row>
    <row r="243" spans="8:8" x14ac:dyDescent="0.2">
      <c r="H243" s="79"/>
    </row>
    <row r="244" spans="8:8" x14ac:dyDescent="0.2">
      <c r="H244" s="79"/>
    </row>
    <row r="245" spans="8:8" x14ac:dyDescent="0.2">
      <c r="H245" s="79"/>
    </row>
    <row r="246" spans="8:8" x14ac:dyDescent="0.2">
      <c r="H246" s="79"/>
    </row>
    <row r="247" spans="8:8" x14ac:dyDescent="0.2">
      <c r="H247" s="79"/>
    </row>
    <row r="248" spans="8:8" x14ac:dyDescent="0.2">
      <c r="H248" s="79"/>
    </row>
    <row r="249" spans="8:8" x14ac:dyDescent="0.2">
      <c r="H249" s="79"/>
    </row>
    <row r="250" spans="8:8" x14ac:dyDescent="0.2">
      <c r="H250" s="79"/>
    </row>
    <row r="251" spans="8:8" x14ac:dyDescent="0.2">
      <c r="H251" s="79"/>
    </row>
    <row r="252" spans="8:8" x14ac:dyDescent="0.2">
      <c r="H252" s="79"/>
    </row>
    <row r="253" spans="8:8" x14ac:dyDescent="0.2">
      <c r="H253" s="79"/>
    </row>
    <row r="254" spans="8:8" x14ac:dyDescent="0.2">
      <c r="H254" s="79"/>
    </row>
    <row r="255" spans="8:8" x14ac:dyDescent="0.2">
      <c r="H255" s="79"/>
    </row>
    <row r="256" spans="8:8" x14ac:dyDescent="0.2">
      <c r="H256" s="79"/>
    </row>
    <row r="257" spans="8:8" x14ac:dyDescent="0.2">
      <c r="H257" s="79"/>
    </row>
    <row r="258" spans="8:8" x14ac:dyDescent="0.2">
      <c r="H258" s="79"/>
    </row>
    <row r="259" spans="8:8" x14ac:dyDescent="0.2">
      <c r="H259" s="79"/>
    </row>
    <row r="260" spans="8:8" x14ac:dyDescent="0.2">
      <c r="H260" s="79"/>
    </row>
    <row r="261" spans="8:8" x14ac:dyDescent="0.2">
      <c r="H261" s="79"/>
    </row>
    <row r="262" spans="8:8" x14ac:dyDescent="0.2">
      <c r="H262" s="79"/>
    </row>
    <row r="263" spans="8:8" x14ac:dyDescent="0.2">
      <c r="H263" s="79"/>
    </row>
    <row r="264" spans="8:8" x14ac:dyDescent="0.2">
      <c r="H264" s="79"/>
    </row>
    <row r="265" spans="8:8" x14ac:dyDescent="0.2">
      <c r="H265" s="79"/>
    </row>
    <row r="266" spans="8:8" x14ac:dyDescent="0.2">
      <c r="H266" s="79"/>
    </row>
    <row r="267" spans="8:8" x14ac:dyDescent="0.2">
      <c r="H267" s="79"/>
    </row>
    <row r="268" spans="8:8" x14ac:dyDescent="0.2">
      <c r="H268" s="79"/>
    </row>
    <row r="269" spans="8:8" x14ac:dyDescent="0.2">
      <c r="H269" s="79"/>
    </row>
    <row r="270" spans="8:8" x14ac:dyDescent="0.2">
      <c r="H270" s="79"/>
    </row>
    <row r="271" spans="8:8" x14ac:dyDescent="0.2">
      <c r="H271" s="79"/>
    </row>
    <row r="272" spans="8:8" x14ac:dyDescent="0.2">
      <c r="H272" s="79"/>
    </row>
    <row r="273" spans="8:8" x14ac:dyDescent="0.2">
      <c r="H273" s="79"/>
    </row>
    <row r="274" spans="8:8" x14ac:dyDescent="0.2">
      <c r="H274" s="79"/>
    </row>
    <row r="275" spans="8:8" x14ac:dyDescent="0.2">
      <c r="H275" s="79"/>
    </row>
    <row r="276" spans="8:8" x14ac:dyDescent="0.2">
      <c r="H276" s="79"/>
    </row>
    <row r="277" spans="8:8" x14ac:dyDescent="0.2">
      <c r="H277" s="79"/>
    </row>
    <row r="278" spans="8:8" x14ac:dyDescent="0.2">
      <c r="H278" s="79"/>
    </row>
    <row r="279" spans="8:8" x14ac:dyDescent="0.2">
      <c r="H279" s="79"/>
    </row>
    <row r="280" spans="8:8" x14ac:dyDescent="0.2">
      <c r="H280" s="79"/>
    </row>
    <row r="281" spans="8:8" x14ac:dyDescent="0.2">
      <c r="H281" s="79"/>
    </row>
    <row r="282" spans="8:8" x14ac:dyDescent="0.2">
      <c r="H282" s="79"/>
    </row>
    <row r="283" spans="8:8" x14ac:dyDescent="0.2">
      <c r="H283" s="79"/>
    </row>
    <row r="284" spans="8:8" x14ac:dyDescent="0.2">
      <c r="H284" s="79"/>
    </row>
    <row r="285" spans="8:8" x14ac:dyDescent="0.2">
      <c r="H285" s="79"/>
    </row>
    <row r="286" spans="8:8" x14ac:dyDescent="0.2">
      <c r="H286" s="79"/>
    </row>
    <row r="287" spans="8:8" x14ac:dyDescent="0.2">
      <c r="H287" s="79"/>
    </row>
    <row r="288" spans="8:8" x14ac:dyDescent="0.2">
      <c r="H288" s="79"/>
    </row>
    <row r="289" spans="8:8" x14ac:dyDescent="0.2">
      <c r="H289" s="79"/>
    </row>
    <row r="290" spans="8:8" x14ac:dyDescent="0.2">
      <c r="H290" s="79"/>
    </row>
    <row r="291" spans="8:8" x14ac:dyDescent="0.2">
      <c r="H291" s="79"/>
    </row>
    <row r="292" spans="8:8" x14ac:dyDescent="0.2">
      <c r="H292" s="79"/>
    </row>
    <row r="293" spans="8:8" x14ac:dyDescent="0.2">
      <c r="H293" s="79"/>
    </row>
    <row r="294" spans="8:8" x14ac:dyDescent="0.2">
      <c r="H294" s="79"/>
    </row>
    <row r="295" spans="8:8" x14ac:dyDescent="0.2">
      <c r="H295" s="79"/>
    </row>
    <row r="296" spans="8:8" x14ac:dyDescent="0.2">
      <c r="H296" s="79"/>
    </row>
    <row r="297" spans="8:8" x14ac:dyDescent="0.2">
      <c r="H297" s="79"/>
    </row>
    <row r="298" spans="8:8" x14ac:dyDescent="0.2">
      <c r="H298" s="79"/>
    </row>
    <row r="299" spans="8:8" x14ac:dyDescent="0.2">
      <c r="H299" s="79"/>
    </row>
    <row r="300" spans="8:8" x14ac:dyDescent="0.2">
      <c r="H300" s="79"/>
    </row>
    <row r="301" spans="8:8" x14ac:dyDescent="0.2">
      <c r="H301" s="79"/>
    </row>
    <row r="302" spans="8:8" x14ac:dyDescent="0.2">
      <c r="H302" s="79"/>
    </row>
    <row r="303" spans="8:8" x14ac:dyDescent="0.2">
      <c r="H303" s="79"/>
    </row>
    <row r="304" spans="8:8" x14ac:dyDescent="0.2">
      <c r="H304" s="79"/>
    </row>
    <row r="305" spans="8:8" x14ac:dyDescent="0.2">
      <c r="H305" s="79"/>
    </row>
    <row r="306" spans="8:8" x14ac:dyDescent="0.2">
      <c r="H306" s="79"/>
    </row>
    <row r="307" spans="8:8" x14ac:dyDescent="0.2">
      <c r="H307" s="79"/>
    </row>
    <row r="308" spans="8:8" x14ac:dyDescent="0.2">
      <c r="H308" s="79"/>
    </row>
    <row r="309" spans="8:8" x14ac:dyDescent="0.2">
      <c r="H309" s="79"/>
    </row>
    <row r="310" spans="8:8" x14ac:dyDescent="0.2">
      <c r="H310" s="79"/>
    </row>
    <row r="311" spans="8:8" x14ac:dyDescent="0.2">
      <c r="H311" s="79"/>
    </row>
    <row r="312" spans="8:8" x14ac:dyDescent="0.2">
      <c r="H312" s="79"/>
    </row>
    <row r="313" spans="8:8" x14ac:dyDescent="0.2">
      <c r="H313" s="79"/>
    </row>
    <row r="314" spans="8:8" x14ac:dyDescent="0.2">
      <c r="H314" s="79"/>
    </row>
    <row r="315" spans="8:8" x14ac:dyDescent="0.2">
      <c r="H315" s="79"/>
    </row>
    <row r="316" spans="8:8" x14ac:dyDescent="0.2">
      <c r="H316" s="79"/>
    </row>
    <row r="317" spans="8:8" x14ac:dyDescent="0.2">
      <c r="H317" s="79"/>
    </row>
    <row r="318" spans="8:8" x14ac:dyDescent="0.2">
      <c r="H318" s="79"/>
    </row>
    <row r="319" spans="8:8" x14ac:dyDescent="0.2">
      <c r="H319" s="79"/>
    </row>
    <row r="320" spans="8:8" x14ac:dyDescent="0.2">
      <c r="H320" s="79"/>
    </row>
    <row r="321" spans="8:8" x14ac:dyDescent="0.2">
      <c r="H321" s="79"/>
    </row>
    <row r="322" spans="8:8" x14ac:dyDescent="0.2">
      <c r="H322" s="79"/>
    </row>
    <row r="323" spans="8:8" x14ac:dyDescent="0.2">
      <c r="H323" s="79"/>
    </row>
    <row r="324" spans="8:8" x14ac:dyDescent="0.2">
      <c r="H324" s="79"/>
    </row>
    <row r="325" spans="8:8" x14ac:dyDescent="0.2">
      <c r="H325" s="79"/>
    </row>
    <row r="326" spans="8:8" x14ac:dyDescent="0.2">
      <c r="H326" s="79"/>
    </row>
    <row r="327" spans="8:8" x14ac:dyDescent="0.2">
      <c r="H327" s="79"/>
    </row>
    <row r="328" spans="8:8" x14ac:dyDescent="0.2">
      <c r="H328" s="79"/>
    </row>
    <row r="329" spans="8:8" x14ac:dyDescent="0.2">
      <c r="H329" s="79"/>
    </row>
    <row r="330" spans="8:8" x14ac:dyDescent="0.2">
      <c r="H330" s="79"/>
    </row>
    <row r="331" spans="8:8" x14ac:dyDescent="0.2">
      <c r="H331" s="79"/>
    </row>
    <row r="332" spans="8:8" x14ac:dyDescent="0.2">
      <c r="H332" s="79"/>
    </row>
    <row r="333" spans="8:8" x14ac:dyDescent="0.2">
      <c r="H333" s="79"/>
    </row>
    <row r="334" spans="8:8" x14ac:dyDescent="0.2">
      <c r="H334" s="79"/>
    </row>
    <row r="335" spans="8:8" x14ac:dyDescent="0.2">
      <c r="H335" s="79"/>
    </row>
    <row r="336" spans="8:8" x14ac:dyDescent="0.2">
      <c r="H336" s="79"/>
    </row>
    <row r="337" spans="8:8" x14ac:dyDescent="0.2">
      <c r="H337" s="79"/>
    </row>
    <row r="338" spans="8:8" x14ac:dyDescent="0.2">
      <c r="H338" s="79"/>
    </row>
    <row r="339" spans="8:8" x14ac:dyDescent="0.2">
      <c r="H339" s="79"/>
    </row>
    <row r="340" spans="8:8" x14ac:dyDescent="0.2">
      <c r="H340" s="79"/>
    </row>
    <row r="341" spans="8:8" x14ac:dyDescent="0.2">
      <c r="H341" s="79"/>
    </row>
    <row r="342" spans="8:8" x14ac:dyDescent="0.2">
      <c r="H342" s="79"/>
    </row>
    <row r="343" spans="8:8" x14ac:dyDescent="0.2">
      <c r="H343" s="79"/>
    </row>
    <row r="344" spans="8:8" x14ac:dyDescent="0.2">
      <c r="H344" s="79"/>
    </row>
    <row r="345" spans="8:8" x14ac:dyDescent="0.2">
      <c r="H345" s="79"/>
    </row>
    <row r="346" spans="8:8" x14ac:dyDescent="0.2">
      <c r="H346" s="79"/>
    </row>
    <row r="347" spans="8:8" x14ac:dyDescent="0.2">
      <c r="H347" s="79"/>
    </row>
    <row r="348" spans="8:8" x14ac:dyDescent="0.2">
      <c r="H348" s="79"/>
    </row>
    <row r="349" spans="8:8" x14ac:dyDescent="0.2">
      <c r="H349" s="79"/>
    </row>
    <row r="350" spans="8:8" x14ac:dyDescent="0.2">
      <c r="H350" s="79"/>
    </row>
    <row r="351" spans="8:8" x14ac:dyDescent="0.2">
      <c r="H351" s="79"/>
    </row>
    <row r="352" spans="8:8" x14ac:dyDescent="0.2">
      <c r="H352" s="79"/>
    </row>
    <row r="353" spans="8:8" x14ac:dyDescent="0.2">
      <c r="H353" s="79"/>
    </row>
    <row r="354" spans="8:8" x14ac:dyDescent="0.2">
      <c r="H354" s="79"/>
    </row>
    <row r="355" spans="8:8" x14ac:dyDescent="0.2">
      <c r="H355" s="79"/>
    </row>
    <row r="356" spans="8:8" x14ac:dyDescent="0.2">
      <c r="H356" s="79"/>
    </row>
    <row r="357" spans="8:8" x14ac:dyDescent="0.2">
      <c r="H357" s="79"/>
    </row>
    <row r="358" spans="8:8" x14ac:dyDescent="0.2">
      <c r="H358" s="79"/>
    </row>
    <row r="359" spans="8:8" x14ac:dyDescent="0.2">
      <c r="H359" s="79"/>
    </row>
    <row r="360" spans="8:8" x14ac:dyDescent="0.2">
      <c r="H360" s="79"/>
    </row>
    <row r="361" spans="8:8" x14ac:dyDescent="0.2">
      <c r="H361" s="79"/>
    </row>
    <row r="362" spans="8:8" x14ac:dyDescent="0.2">
      <c r="H362" s="79"/>
    </row>
    <row r="363" spans="8:8" x14ac:dyDescent="0.2">
      <c r="H363" s="79"/>
    </row>
    <row r="364" spans="8:8" x14ac:dyDescent="0.2">
      <c r="H364" s="79"/>
    </row>
    <row r="365" spans="8:8" x14ac:dyDescent="0.2">
      <c r="H365" s="79"/>
    </row>
    <row r="366" spans="8:8" x14ac:dyDescent="0.2">
      <c r="H366" s="79"/>
    </row>
    <row r="367" spans="8:8" x14ac:dyDescent="0.2">
      <c r="H367" s="79"/>
    </row>
    <row r="368" spans="8:8" x14ac:dyDescent="0.2">
      <c r="H368" s="79"/>
    </row>
    <row r="369" spans="8:8" x14ac:dyDescent="0.2">
      <c r="H369" s="79"/>
    </row>
    <row r="370" spans="8:8" x14ac:dyDescent="0.2">
      <c r="H370" s="79"/>
    </row>
    <row r="371" spans="8:8" x14ac:dyDescent="0.2">
      <c r="H371" s="79"/>
    </row>
    <row r="372" spans="8:8" x14ac:dyDescent="0.2">
      <c r="H372" s="79"/>
    </row>
    <row r="373" spans="8:8" x14ac:dyDescent="0.2">
      <c r="H373" s="79"/>
    </row>
    <row r="374" spans="8:8" x14ac:dyDescent="0.2">
      <c r="H374" s="79"/>
    </row>
    <row r="375" spans="8:8" x14ac:dyDescent="0.2">
      <c r="H375" s="79"/>
    </row>
    <row r="376" spans="8:8" x14ac:dyDescent="0.2">
      <c r="H376" s="79"/>
    </row>
    <row r="377" spans="8:8" x14ac:dyDescent="0.2">
      <c r="H377" s="79"/>
    </row>
    <row r="378" spans="8:8" x14ac:dyDescent="0.2">
      <c r="H378" s="79"/>
    </row>
    <row r="379" spans="8:8" x14ac:dyDescent="0.2">
      <c r="H379" s="79"/>
    </row>
    <row r="380" spans="8:8" x14ac:dyDescent="0.2">
      <c r="H380" s="79"/>
    </row>
    <row r="381" spans="8:8" x14ac:dyDescent="0.2">
      <c r="H381" s="79"/>
    </row>
    <row r="382" spans="8:8" x14ac:dyDescent="0.2">
      <c r="H382" s="79"/>
    </row>
    <row r="383" spans="8:8" x14ac:dyDescent="0.2">
      <c r="H383" s="79"/>
    </row>
    <row r="384" spans="8:8" x14ac:dyDescent="0.2">
      <c r="H384" s="79"/>
    </row>
    <row r="385" spans="8:8" x14ac:dyDescent="0.2">
      <c r="H385" s="79"/>
    </row>
    <row r="386" spans="8:8" x14ac:dyDescent="0.2">
      <c r="H386" s="79"/>
    </row>
    <row r="387" spans="8:8" x14ac:dyDescent="0.2">
      <c r="H387" s="79"/>
    </row>
    <row r="388" spans="8:8" x14ac:dyDescent="0.2">
      <c r="H388" s="79"/>
    </row>
    <row r="389" spans="8:8" x14ac:dyDescent="0.2">
      <c r="H389" s="79"/>
    </row>
    <row r="390" spans="8:8" x14ac:dyDescent="0.2">
      <c r="H390" s="79"/>
    </row>
    <row r="391" spans="8:8" x14ac:dyDescent="0.2">
      <c r="H391" s="79"/>
    </row>
    <row r="392" spans="8:8" x14ac:dyDescent="0.2">
      <c r="H392" s="79"/>
    </row>
    <row r="393" spans="8:8" x14ac:dyDescent="0.2">
      <c r="H393" s="79"/>
    </row>
    <row r="394" spans="8:8" x14ac:dyDescent="0.2">
      <c r="H394" s="79"/>
    </row>
    <row r="395" spans="8:8" x14ac:dyDescent="0.2">
      <c r="H395" s="79"/>
    </row>
    <row r="396" spans="8:8" x14ac:dyDescent="0.2">
      <c r="H396" s="79"/>
    </row>
    <row r="397" spans="8:8" x14ac:dyDescent="0.2">
      <c r="H397" s="79"/>
    </row>
    <row r="398" spans="8:8" x14ac:dyDescent="0.2">
      <c r="H398" s="79"/>
    </row>
    <row r="399" spans="8:8" x14ac:dyDescent="0.2">
      <c r="H399" s="79"/>
    </row>
    <row r="400" spans="8:8" x14ac:dyDescent="0.2">
      <c r="H400" s="79"/>
    </row>
    <row r="401" spans="8:8" x14ac:dyDescent="0.2">
      <c r="H401" s="79"/>
    </row>
    <row r="402" spans="8:8" x14ac:dyDescent="0.2">
      <c r="H402" s="79"/>
    </row>
    <row r="403" spans="8:8" x14ac:dyDescent="0.2">
      <c r="H403" s="79"/>
    </row>
    <row r="404" spans="8:8" x14ac:dyDescent="0.2">
      <c r="H404" s="79"/>
    </row>
    <row r="405" spans="8:8" x14ac:dyDescent="0.2">
      <c r="H405" s="79"/>
    </row>
    <row r="406" spans="8:8" x14ac:dyDescent="0.2">
      <c r="H406" s="79"/>
    </row>
    <row r="407" spans="8:8" x14ac:dyDescent="0.2">
      <c r="H407" s="79"/>
    </row>
    <row r="408" spans="8:8" x14ac:dyDescent="0.2">
      <c r="H408" s="79"/>
    </row>
    <row r="409" spans="8:8" x14ac:dyDescent="0.2">
      <c r="H409" s="79"/>
    </row>
    <row r="410" spans="8:8" x14ac:dyDescent="0.2">
      <c r="H410" s="79"/>
    </row>
    <row r="411" spans="8:8" x14ac:dyDescent="0.2">
      <c r="H411" s="79"/>
    </row>
    <row r="412" spans="8:8" x14ac:dyDescent="0.2">
      <c r="H412" s="79"/>
    </row>
    <row r="413" spans="8:8" x14ac:dyDescent="0.2">
      <c r="H413" s="79"/>
    </row>
    <row r="414" spans="8:8" x14ac:dyDescent="0.2">
      <c r="H414" s="79"/>
    </row>
    <row r="415" spans="8:8" x14ac:dyDescent="0.2">
      <c r="H415" s="79"/>
    </row>
    <row r="416" spans="8:8" x14ac:dyDescent="0.2">
      <c r="H416" s="79"/>
    </row>
    <row r="417" spans="8:8" x14ac:dyDescent="0.2">
      <c r="H417" s="79"/>
    </row>
    <row r="418" spans="8:8" x14ac:dyDescent="0.2">
      <c r="H418" s="79"/>
    </row>
    <row r="419" spans="8:8" x14ac:dyDescent="0.2">
      <c r="H419" s="79"/>
    </row>
    <row r="420" spans="8:8" x14ac:dyDescent="0.2">
      <c r="H420" s="79"/>
    </row>
    <row r="421" spans="8:8" x14ac:dyDescent="0.2">
      <c r="H421" s="79"/>
    </row>
    <row r="422" spans="8:8" x14ac:dyDescent="0.2">
      <c r="H422" s="79"/>
    </row>
    <row r="423" spans="8:8" x14ac:dyDescent="0.2">
      <c r="H423" s="79"/>
    </row>
    <row r="424" spans="8:8" x14ac:dyDescent="0.2">
      <c r="H424" s="79"/>
    </row>
    <row r="425" spans="8:8" x14ac:dyDescent="0.2">
      <c r="H425" s="79"/>
    </row>
    <row r="426" spans="8:8" x14ac:dyDescent="0.2">
      <c r="H426" s="79"/>
    </row>
    <row r="427" spans="8:8" x14ac:dyDescent="0.2">
      <c r="H427" s="79"/>
    </row>
    <row r="428" spans="8:8" x14ac:dyDescent="0.2">
      <c r="H428" s="79"/>
    </row>
    <row r="429" spans="8:8" x14ac:dyDescent="0.2">
      <c r="H429" s="79"/>
    </row>
    <row r="430" spans="8:8" x14ac:dyDescent="0.2">
      <c r="H430" s="79"/>
    </row>
    <row r="431" spans="8:8" x14ac:dyDescent="0.2">
      <c r="H431" s="79"/>
    </row>
    <row r="432" spans="8:8" x14ac:dyDescent="0.2">
      <c r="H432" s="79"/>
    </row>
    <row r="433" spans="8:8" x14ac:dyDescent="0.2">
      <c r="H433" s="79"/>
    </row>
    <row r="434" spans="8:8" x14ac:dyDescent="0.2">
      <c r="H434" s="79"/>
    </row>
    <row r="435" spans="8:8" x14ac:dyDescent="0.2">
      <c r="H435" s="79"/>
    </row>
    <row r="436" spans="8:8" x14ac:dyDescent="0.2">
      <c r="H436" s="79"/>
    </row>
    <row r="437" spans="8:8" x14ac:dyDescent="0.2">
      <c r="H437" s="79"/>
    </row>
    <row r="438" spans="8:8" x14ac:dyDescent="0.2">
      <c r="H438" s="79"/>
    </row>
    <row r="439" spans="8:8" x14ac:dyDescent="0.2">
      <c r="H439" s="79"/>
    </row>
    <row r="440" spans="8:8" x14ac:dyDescent="0.2">
      <c r="H440" s="79"/>
    </row>
    <row r="441" spans="8:8" x14ac:dyDescent="0.2">
      <c r="H441" s="79"/>
    </row>
    <row r="442" spans="8:8" x14ac:dyDescent="0.2">
      <c r="H442" s="79"/>
    </row>
    <row r="443" spans="8:8" x14ac:dyDescent="0.2">
      <c r="H443" s="79"/>
    </row>
    <row r="444" spans="8:8" x14ac:dyDescent="0.2">
      <c r="H444" s="79"/>
    </row>
    <row r="445" spans="8:8" x14ac:dyDescent="0.2">
      <c r="H445" s="79"/>
    </row>
    <row r="446" spans="8:8" x14ac:dyDescent="0.2">
      <c r="H446" s="79"/>
    </row>
    <row r="447" spans="8:8" x14ac:dyDescent="0.2">
      <c r="H447" s="79"/>
    </row>
    <row r="448" spans="8:8" x14ac:dyDescent="0.2">
      <c r="H448" s="79"/>
    </row>
    <row r="449" spans="8:8" x14ac:dyDescent="0.2">
      <c r="H449" s="79"/>
    </row>
    <row r="450" spans="8:8" x14ac:dyDescent="0.2">
      <c r="H450" s="79"/>
    </row>
    <row r="451" spans="8:8" x14ac:dyDescent="0.2">
      <c r="H451" s="79"/>
    </row>
    <row r="452" spans="8:8" x14ac:dyDescent="0.2">
      <c r="H452" s="79"/>
    </row>
    <row r="453" spans="8:8" x14ac:dyDescent="0.2">
      <c r="H453" s="79"/>
    </row>
    <row r="454" spans="8:8" x14ac:dyDescent="0.2">
      <c r="H454" s="79"/>
    </row>
    <row r="455" spans="8:8" x14ac:dyDescent="0.2">
      <c r="H455" s="79"/>
    </row>
    <row r="456" spans="8:8" x14ac:dyDescent="0.2">
      <c r="H456" s="79"/>
    </row>
    <row r="457" spans="8:8" x14ac:dyDescent="0.2">
      <c r="H457" s="79"/>
    </row>
    <row r="458" spans="8:8" x14ac:dyDescent="0.2">
      <c r="H458" s="79"/>
    </row>
    <row r="459" spans="8:8" x14ac:dyDescent="0.2">
      <c r="H459" s="79"/>
    </row>
    <row r="460" spans="8:8" x14ac:dyDescent="0.2">
      <c r="H460" s="79"/>
    </row>
    <row r="461" spans="8:8" x14ac:dyDescent="0.2">
      <c r="H461" s="79"/>
    </row>
    <row r="462" spans="8:8" x14ac:dyDescent="0.2">
      <c r="H462" s="79"/>
    </row>
    <row r="463" spans="8:8" x14ac:dyDescent="0.2">
      <c r="H463" s="79"/>
    </row>
    <row r="464" spans="8:8" x14ac:dyDescent="0.2">
      <c r="H464" s="79"/>
    </row>
  </sheetData>
  <autoFilter ref="A2:H35" xr:uid="{1CDFF0F4-8ADE-7543-B901-9C3FE6E88552}"/>
  <mergeCells count="7">
    <mergeCell ref="C22:C23"/>
    <mergeCell ref="C25:C26"/>
    <mergeCell ref="C7:C8"/>
    <mergeCell ref="C3:C6"/>
    <mergeCell ref="C10:C12"/>
    <mergeCell ref="C15:C18"/>
    <mergeCell ref="C20:C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E113A-2E38-0244-9C36-F4C175AE464F}">
  <dimension ref="A1:AL122"/>
  <sheetViews>
    <sheetView showGridLines="0" topLeftCell="E1" workbookViewId="0">
      <pane xSplit="5" ySplit="8" topLeftCell="AA9" activePane="bottomRight" state="frozen"/>
      <selection pane="topRight" activeCell="J1" sqref="J1"/>
      <selection pane="bottomLeft" activeCell="E9" sqref="E9"/>
      <selection pane="bottomRight" activeCell="H28" sqref="H28"/>
    </sheetView>
  </sheetViews>
  <sheetFormatPr baseColWidth="10" defaultColWidth="9.1640625" defaultRowHeight="15" outlineLevelCol="1" x14ac:dyDescent="0.2"/>
  <cols>
    <col min="1" max="4" width="8.83203125" hidden="1" customWidth="1" outlineLevel="1"/>
    <col min="5" max="5" width="9.1640625" collapsed="1"/>
    <col min="7" max="7" width="22.6640625" style="78" customWidth="1"/>
    <col min="8" max="8" width="133.6640625" bestFit="1" customWidth="1"/>
    <col min="9" max="9" width="19.1640625" bestFit="1" customWidth="1"/>
    <col min="10" max="10" width="14.83203125" hidden="1" customWidth="1"/>
    <col min="11" max="11" width="10.5" hidden="1" customWidth="1"/>
    <col min="12" max="15" width="15.83203125" customWidth="1"/>
    <col min="16" max="16" width="15.83203125" hidden="1" customWidth="1" outlineLevel="1"/>
    <col min="17" max="17" width="15.83203125" customWidth="1" collapsed="1"/>
    <col min="18" max="18" width="15.83203125" customWidth="1"/>
    <col min="19" max="20" width="15.83203125" hidden="1" customWidth="1" outlineLevel="1"/>
    <col min="21" max="21" width="10.6640625" hidden="1" customWidth="1" outlineLevel="1"/>
    <col min="22" max="22" width="15.83203125" hidden="1" customWidth="1" outlineLevel="1"/>
    <col min="23" max="23" width="15.83203125" customWidth="1" collapsed="1"/>
    <col min="24" max="24" width="15.83203125" customWidth="1"/>
    <col min="25" max="25" width="15.83203125" hidden="1" customWidth="1" outlineLevel="1"/>
    <col min="26" max="26" width="15.83203125" customWidth="1" collapsed="1"/>
    <col min="27" max="27" width="15.83203125" customWidth="1"/>
    <col min="28" max="28" width="15.83203125" hidden="1" customWidth="1" outlineLevel="1"/>
    <col min="29" max="29" width="15.83203125" customWidth="1" collapsed="1"/>
    <col min="30" max="30" width="50.6640625" customWidth="1"/>
    <col min="31" max="31" width="14.83203125" bestFit="1" customWidth="1" collapsed="1"/>
    <col min="32" max="32" width="17" bestFit="1" customWidth="1" collapsed="1"/>
    <col min="33" max="33" width="5.5" bestFit="1" customWidth="1"/>
    <col min="34" max="34" width="18.1640625" bestFit="1" customWidth="1"/>
    <col min="35" max="35" width="163.83203125" bestFit="1" customWidth="1"/>
    <col min="38" max="38" width="22.5" customWidth="1"/>
  </cols>
  <sheetData>
    <row r="1" spans="1:38" ht="30" customHeight="1" x14ac:dyDescent="0.2">
      <c r="A1" s="87" t="s">
        <v>221</v>
      </c>
      <c r="B1" s="87" t="s">
        <v>222</v>
      </c>
      <c r="C1" s="87" t="s">
        <v>223</v>
      </c>
      <c r="D1" s="87" t="s">
        <v>224</v>
      </c>
      <c r="E1" s="87" t="s">
        <v>225</v>
      </c>
      <c r="F1" s="87" t="s">
        <v>233</v>
      </c>
      <c r="G1" s="87" t="s">
        <v>234</v>
      </c>
      <c r="H1" s="88" t="s">
        <v>515</v>
      </c>
      <c r="I1" s="89" t="s">
        <v>236</v>
      </c>
      <c r="J1" s="90" t="s">
        <v>237</v>
      </c>
      <c r="K1" s="87" t="s">
        <v>831</v>
      </c>
      <c r="L1" s="87" t="s">
        <v>832</v>
      </c>
      <c r="M1" s="87" t="s">
        <v>833</v>
      </c>
      <c r="N1" s="87" t="s">
        <v>242</v>
      </c>
      <c r="O1" s="91" t="s">
        <v>243</v>
      </c>
      <c r="P1" s="91" t="s">
        <v>244</v>
      </c>
      <c r="Q1" s="87" t="s">
        <v>245</v>
      </c>
      <c r="R1" s="91" t="s">
        <v>246</v>
      </c>
      <c r="S1" s="91" t="s">
        <v>247</v>
      </c>
      <c r="T1" s="92" t="s">
        <v>834</v>
      </c>
      <c r="U1" s="92" t="s">
        <v>249</v>
      </c>
      <c r="V1" s="93" t="s">
        <v>835</v>
      </c>
      <c r="W1" s="94" t="s">
        <v>251</v>
      </c>
      <c r="X1" s="95" t="s">
        <v>252</v>
      </c>
      <c r="Y1" s="92" t="s">
        <v>836</v>
      </c>
      <c r="Z1" s="87" t="s">
        <v>254</v>
      </c>
      <c r="AA1" s="91" t="s">
        <v>255</v>
      </c>
      <c r="AB1" s="92" t="s">
        <v>837</v>
      </c>
      <c r="AC1" s="87" t="s">
        <v>257</v>
      </c>
      <c r="AD1" s="87" t="s">
        <v>838</v>
      </c>
      <c r="AE1" s="87" t="s">
        <v>259</v>
      </c>
      <c r="AF1" s="87" t="s">
        <v>260</v>
      </c>
      <c r="AG1" s="87" t="s">
        <v>839</v>
      </c>
      <c r="AH1" s="87" t="s">
        <v>227</v>
      </c>
      <c r="AI1" s="152" t="s">
        <v>918</v>
      </c>
    </row>
    <row r="2" spans="1:38" ht="15" customHeight="1" x14ac:dyDescent="0.2">
      <c r="A2" s="96" t="s">
        <v>271</v>
      </c>
      <c r="B2" s="97" t="s">
        <v>272</v>
      </c>
      <c r="C2" s="97" t="s">
        <v>273</v>
      </c>
      <c r="D2" s="97" t="s">
        <v>274</v>
      </c>
      <c r="E2" s="96">
        <v>1</v>
      </c>
      <c r="F2" s="96" t="s">
        <v>279</v>
      </c>
      <c r="G2" s="96" t="s">
        <v>280</v>
      </c>
      <c r="H2" s="98" t="s">
        <v>281</v>
      </c>
      <c r="I2" s="99" t="s">
        <v>282</v>
      </c>
      <c r="J2" s="100" t="s">
        <v>283</v>
      </c>
      <c r="K2" s="101" t="s">
        <v>840</v>
      </c>
      <c r="L2" s="102">
        <v>0</v>
      </c>
      <c r="M2" s="103">
        <f t="shared" ref="M2:M65" si="0">L2</f>
        <v>0</v>
      </c>
      <c r="N2" s="104">
        <v>45352</v>
      </c>
      <c r="O2" s="105">
        <f t="shared" ref="O2:O19" si="1">N2</f>
        <v>45352</v>
      </c>
      <c r="P2" s="105" t="str">
        <f t="shared" ref="P2:P65" si="2">IF(N2&lt;O2,"Tarde","A tiempo")</f>
        <v>A tiempo</v>
      </c>
      <c r="Q2" s="105">
        <v>45444</v>
      </c>
      <c r="R2" s="105">
        <f t="shared" ref="R2:R65" si="3">Q2</f>
        <v>45444</v>
      </c>
      <c r="S2" s="105" t="str">
        <f t="shared" ref="S2:S65" si="4">IF(Q2&lt;R2,"Tarde","A tiempo")</f>
        <v>A tiempo</v>
      </c>
      <c r="T2" s="97">
        <f t="shared" ref="T2:T65" si="5">IFERROR(R2-O2, "")</f>
        <v>92</v>
      </c>
      <c r="U2" s="106">
        <v>145</v>
      </c>
      <c r="V2" s="107" t="str">
        <f t="shared" ref="V2:V65" si="6">IF(T2&lt;U2,"Cumple","No cumple")</f>
        <v>Cumple</v>
      </c>
      <c r="W2" s="108">
        <v>45488</v>
      </c>
      <c r="X2" s="109">
        <f t="shared" ref="X2:X36" si="7">W2</f>
        <v>45488</v>
      </c>
      <c r="Y2" s="97">
        <f t="shared" ref="Y2:Y65" si="8">IFERROR(X2-R2, "")</f>
        <v>44</v>
      </c>
      <c r="Z2" s="104">
        <v>45657</v>
      </c>
      <c r="AA2" s="105">
        <f t="shared" ref="AA2:AA65" si="9">Z2</f>
        <v>45657</v>
      </c>
      <c r="AB2" s="97">
        <f t="shared" ref="AB2:AB65" si="10">IFERROR(AA2-Z2, "")</f>
        <v>0</v>
      </c>
      <c r="AC2" s="110" t="s">
        <v>841</v>
      </c>
      <c r="AD2" s="111" t="s">
        <v>919</v>
      </c>
      <c r="AE2" s="111"/>
      <c r="AF2" s="111"/>
      <c r="AG2" s="111" t="s">
        <v>842</v>
      </c>
      <c r="AH2" s="111" t="s">
        <v>843</v>
      </c>
      <c r="AL2" s="112" t="s">
        <v>282</v>
      </c>
    </row>
    <row r="3" spans="1:38" ht="15" customHeight="1" x14ac:dyDescent="0.2">
      <c r="A3" s="96" t="s">
        <v>271</v>
      </c>
      <c r="B3" s="97" t="s">
        <v>272</v>
      </c>
      <c r="C3" s="97" t="s">
        <v>273</v>
      </c>
      <c r="D3" s="97" t="s">
        <v>274</v>
      </c>
      <c r="E3" s="96">
        <v>2</v>
      </c>
      <c r="F3" s="96" t="s">
        <v>292</v>
      </c>
      <c r="G3" s="96" t="s">
        <v>293</v>
      </c>
      <c r="H3" s="98" t="s">
        <v>294</v>
      </c>
      <c r="I3" s="99" t="s">
        <v>282</v>
      </c>
      <c r="J3" s="100" t="s">
        <v>283</v>
      </c>
      <c r="K3" s="101" t="s">
        <v>840</v>
      </c>
      <c r="L3" s="102">
        <v>0</v>
      </c>
      <c r="M3" s="103">
        <f t="shared" si="0"/>
        <v>0</v>
      </c>
      <c r="N3" s="104">
        <v>45352</v>
      </c>
      <c r="O3" s="105">
        <f t="shared" si="1"/>
        <v>45352</v>
      </c>
      <c r="P3" s="105" t="str">
        <f t="shared" si="2"/>
        <v>A tiempo</v>
      </c>
      <c r="Q3" s="105">
        <v>45444</v>
      </c>
      <c r="R3" s="105">
        <f t="shared" si="3"/>
        <v>45444</v>
      </c>
      <c r="S3" s="105" t="str">
        <f t="shared" si="4"/>
        <v>A tiempo</v>
      </c>
      <c r="T3" s="97">
        <f t="shared" si="5"/>
        <v>92</v>
      </c>
      <c r="U3" s="106">
        <v>125</v>
      </c>
      <c r="V3" s="107" t="str">
        <f t="shared" si="6"/>
        <v>Cumple</v>
      </c>
      <c r="W3" s="108">
        <v>45488</v>
      </c>
      <c r="X3" s="109">
        <f t="shared" si="7"/>
        <v>45488</v>
      </c>
      <c r="Y3" s="97">
        <f t="shared" si="8"/>
        <v>44</v>
      </c>
      <c r="Z3" s="104">
        <v>45657</v>
      </c>
      <c r="AA3" s="105">
        <f t="shared" si="9"/>
        <v>45657</v>
      </c>
      <c r="AB3" s="97">
        <f t="shared" si="10"/>
        <v>0</v>
      </c>
      <c r="AC3" s="110" t="s">
        <v>841</v>
      </c>
      <c r="AD3" s="111" t="s">
        <v>919</v>
      </c>
      <c r="AE3" s="111"/>
      <c r="AF3" s="111"/>
      <c r="AG3" s="111" t="s">
        <v>842</v>
      </c>
      <c r="AH3" s="111" t="s">
        <v>843</v>
      </c>
      <c r="AL3" s="113" t="s">
        <v>844</v>
      </c>
    </row>
    <row r="4" spans="1:38" ht="15" customHeight="1" x14ac:dyDescent="0.2">
      <c r="A4" s="96" t="s">
        <v>271</v>
      </c>
      <c r="B4" s="97" t="s">
        <v>272</v>
      </c>
      <c r="C4" s="97" t="s">
        <v>273</v>
      </c>
      <c r="D4" s="97" t="s">
        <v>274</v>
      </c>
      <c r="E4" s="96">
        <v>3</v>
      </c>
      <c r="F4" s="96" t="s">
        <v>292</v>
      </c>
      <c r="G4" s="96" t="s">
        <v>295</v>
      </c>
      <c r="H4" s="98" t="s">
        <v>296</v>
      </c>
      <c r="I4" s="99" t="s">
        <v>282</v>
      </c>
      <c r="J4" s="100" t="s">
        <v>283</v>
      </c>
      <c r="K4" s="101" t="s">
        <v>840</v>
      </c>
      <c r="L4" s="102">
        <v>0</v>
      </c>
      <c r="M4" s="103">
        <f t="shared" si="0"/>
        <v>0</v>
      </c>
      <c r="N4" s="104">
        <v>45352</v>
      </c>
      <c r="O4" s="105">
        <f t="shared" si="1"/>
        <v>45352</v>
      </c>
      <c r="P4" s="105" t="str">
        <f t="shared" si="2"/>
        <v>A tiempo</v>
      </c>
      <c r="Q4" s="105">
        <v>45444</v>
      </c>
      <c r="R4" s="105">
        <f t="shared" si="3"/>
        <v>45444</v>
      </c>
      <c r="S4" s="105" t="str">
        <f t="shared" si="4"/>
        <v>A tiempo</v>
      </c>
      <c r="T4" s="97">
        <f t="shared" si="5"/>
        <v>92</v>
      </c>
      <c r="U4" s="106">
        <v>125</v>
      </c>
      <c r="V4" s="107" t="str">
        <f t="shared" si="6"/>
        <v>Cumple</v>
      </c>
      <c r="W4" s="108">
        <v>45488</v>
      </c>
      <c r="X4" s="109">
        <f t="shared" si="7"/>
        <v>45488</v>
      </c>
      <c r="Y4" s="97">
        <f t="shared" si="8"/>
        <v>44</v>
      </c>
      <c r="Z4" s="104">
        <v>45657</v>
      </c>
      <c r="AA4" s="105">
        <f t="shared" si="9"/>
        <v>45657</v>
      </c>
      <c r="AB4" s="97">
        <f t="shared" si="10"/>
        <v>0</v>
      </c>
      <c r="AC4" s="110" t="s">
        <v>841</v>
      </c>
      <c r="AD4" s="111" t="s">
        <v>919</v>
      </c>
      <c r="AE4" s="111"/>
      <c r="AF4" s="111"/>
      <c r="AG4" s="111" t="s">
        <v>842</v>
      </c>
      <c r="AH4" s="111" t="s">
        <v>843</v>
      </c>
      <c r="AL4" s="114" t="s">
        <v>454</v>
      </c>
    </row>
    <row r="5" spans="1:38" ht="15" customHeight="1" x14ac:dyDescent="0.2">
      <c r="A5" s="96" t="s">
        <v>271</v>
      </c>
      <c r="B5" s="97" t="s">
        <v>272</v>
      </c>
      <c r="C5" s="97" t="s">
        <v>273</v>
      </c>
      <c r="D5" s="97" t="s">
        <v>274</v>
      </c>
      <c r="E5" s="96">
        <v>4</v>
      </c>
      <c r="F5" s="96" t="s">
        <v>300</v>
      </c>
      <c r="G5" s="96" t="s">
        <v>301</v>
      </c>
      <c r="H5" s="96" t="s">
        <v>845</v>
      </c>
      <c r="I5" s="99" t="s">
        <v>282</v>
      </c>
      <c r="J5" s="100" t="s">
        <v>283</v>
      </c>
      <c r="K5" s="101" t="s">
        <v>840</v>
      </c>
      <c r="L5" s="102">
        <v>46829.54</v>
      </c>
      <c r="M5" s="103">
        <f t="shared" si="0"/>
        <v>46829.54</v>
      </c>
      <c r="N5" s="104">
        <v>44669</v>
      </c>
      <c r="O5" s="105">
        <f t="shared" si="1"/>
        <v>44669</v>
      </c>
      <c r="P5" s="105" t="str">
        <f t="shared" si="2"/>
        <v>A tiempo</v>
      </c>
      <c r="Q5" s="105">
        <v>44697</v>
      </c>
      <c r="R5" s="105">
        <f t="shared" si="3"/>
        <v>44697</v>
      </c>
      <c r="S5" s="105" t="str">
        <f t="shared" si="4"/>
        <v>A tiempo</v>
      </c>
      <c r="T5" s="97">
        <f t="shared" si="5"/>
        <v>28</v>
      </c>
      <c r="U5" s="106">
        <v>20</v>
      </c>
      <c r="V5" s="107" t="str">
        <f t="shared" si="6"/>
        <v>No cumple</v>
      </c>
      <c r="W5" s="108">
        <v>44712</v>
      </c>
      <c r="X5" s="109">
        <f t="shared" si="7"/>
        <v>44712</v>
      </c>
      <c r="Y5" s="97">
        <f t="shared" si="8"/>
        <v>15</v>
      </c>
      <c r="Z5" s="104">
        <v>44926</v>
      </c>
      <c r="AA5" s="105">
        <f t="shared" si="9"/>
        <v>44926</v>
      </c>
      <c r="AB5" s="97">
        <f t="shared" si="10"/>
        <v>0</v>
      </c>
      <c r="AC5" s="110" t="s">
        <v>371</v>
      </c>
      <c r="AD5" s="111"/>
      <c r="AE5" s="111"/>
      <c r="AF5" s="111"/>
      <c r="AG5" s="111" t="s">
        <v>842</v>
      </c>
      <c r="AH5" s="111" t="s">
        <v>843</v>
      </c>
      <c r="AL5" s="115" t="s">
        <v>846</v>
      </c>
    </row>
    <row r="6" spans="1:38" ht="15" customHeight="1" x14ac:dyDescent="0.2">
      <c r="A6" s="96" t="s">
        <v>271</v>
      </c>
      <c r="B6" s="97" t="s">
        <v>272</v>
      </c>
      <c r="C6" s="97" t="s">
        <v>273</v>
      </c>
      <c r="D6" s="97" t="s">
        <v>274</v>
      </c>
      <c r="E6" s="96">
        <v>5</v>
      </c>
      <c r="F6" s="96" t="s">
        <v>279</v>
      </c>
      <c r="G6" s="96" t="s">
        <v>307</v>
      </c>
      <c r="H6" s="98" t="s">
        <v>308</v>
      </c>
      <c r="I6" s="99" t="s">
        <v>309</v>
      </c>
      <c r="J6" s="100" t="s">
        <v>283</v>
      </c>
      <c r="K6" s="101" t="s">
        <v>840</v>
      </c>
      <c r="L6" s="102">
        <v>0</v>
      </c>
      <c r="M6" s="103">
        <f t="shared" si="0"/>
        <v>0</v>
      </c>
      <c r="N6" s="104">
        <v>44621</v>
      </c>
      <c r="O6" s="105">
        <f t="shared" si="1"/>
        <v>44621</v>
      </c>
      <c r="P6" s="105" t="str">
        <f t="shared" si="2"/>
        <v>A tiempo</v>
      </c>
      <c r="Q6" s="105">
        <f>+W6-15</f>
        <v>44790</v>
      </c>
      <c r="R6" s="105">
        <f t="shared" si="3"/>
        <v>44790</v>
      </c>
      <c r="S6" s="105" t="str">
        <f t="shared" si="4"/>
        <v>A tiempo</v>
      </c>
      <c r="T6" s="97">
        <f t="shared" si="5"/>
        <v>169</v>
      </c>
      <c r="U6" s="106">
        <v>145</v>
      </c>
      <c r="V6" s="107" t="str">
        <f t="shared" si="6"/>
        <v>No cumple</v>
      </c>
      <c r="W6" s="108">
        <v>44805</v>
      </c>
      <c r="X6" s="109">
        <f t="shared" si="7"/>
        <v>44805</v>
      </c>
      <c r="Y6" s="97">
        <f t="shared" si="8"/>
        <v>15</v>
      </c>
      <c r="Z6" s="104">
        <v>45199</v>
      </c>
      <c r="AA6" s="105">
        <f t="shared" si="9"/>
        <v>45199</v>
      </c>
      <c r="AB6" s="97">
        <f t="shared" si="10"/>
        <v>0</v>
      </c>
      <c r="AC6" s="110">
        <v>2022</v>
      </c>
      <c r="AD6" s="111" t="s">
        <v>712</v>
      </c>
      <c r="AE6" s="111"/>
      <c r="AF6" s="111"/>
      <c r="AG6" s="111" t="s">
        <v>847</v>
      </c>
      <c r="AH6" s="111" t="s">
        <v>843</v>
      </c>
      <c r="AI6" s="153" t="s">
        <v>920</v>
      </c>
      <c r="AL6" s="116" t="s">
        <v>309</v>
      </c>
    </row>
    <row r="7" spans="1:38" ht="15" customHeight="1" x14ac:dyDescent="0.2">
      <c r="A7" s="96" t="s">
        <v>271</v>
      </c>
      <c r="B7" s="97" t="s">
        <v>272</v>
      </c>
      <c r="C7" s="97" t="s">
        <v>273</v>
      </c>
      <c r="D7" s="97" t="s">
        <v>274</v>
      </c>
      <c r="E7" s="96">
        <v>6</v>
      </c>
      <c r="F7" s="96" t="s">
        <v>279</v>
      </c>
      <c r="G7" s="96" t="s">
        <v>317</v>
      </c>
      <c r="H7" s="98" t="s">
        <v>848</v>
      </c>
      <c r="I7" s="99" t="s">
        <v>282</v>
      </c>
      <c r="J7" s="100" t="s">
        <v>283</v>
      </c>
      <c r="K7" s="101" t="s">
        <v>840</v>
      </c>
      <c r="L7" s="117">
        <v>0</v>
      </c>
      <c r="M7" s="103">
        <f t="shared" si="0"/>
        <v>0</v>
      </c>
      <c r="N7" s="104">
        <v>45352</v>
      </c>
      <c r="O7" s="105">
        <f t="shared" si="1"/>
        <v>45352</v>
      </c>
      <c r="P7" s="105" t="str">
        <f t="shared" si="2"/>
        <v>A tiempo</v>
      </c>
      <c r="Q7" s="105">
        <v>45444</v>
      </c>
      <c r="R7" s="105">
        <f t="shared" si="3"/>
        <v>45444</v>
      </c>
      <c r="S7" s="105" t="str">
        <f t="shared" si="4"/>
        <v>A tiempo</v>
      </c>
      <c r="T7" s="97">
        <f t="shared" si="5"/>
        <v>92</v>
      </c>
      <c r="U7" s="106">
        <v>145</v>
      </c>
      <c r="V7" s="107" t="str">
        <f t="shared" si="6"/>
        <v>Cumple</v>
      </c>
      <c r="W7" s="108">
        <v>45488</v>
      </c>
      <c r="X7" s="109">
        <f t="shared" si="7"/>
        <v>45488</v>
      </c>
      <c r="Y7" s="97">
        <f t="shared" si="8"/>
        <v>44</v>
      </c>
      <c r="Z7" s="104">
        <v>45657</v>
      </c>
      <c r="AA7" s="105">
        <f t="shared" si="9"/>
        <v>45657</v>
      </c>
      <c r="AB7" s="97">
        <f t="shared" si="10"/>
        <v>0</v>
      </c>
      <c r="AC7" s="110" t="s">
        <v>841</v>
      </c>
      <c r="AD7" s="111" t="s">
        <v>919</v>
      </c>
      <c r="AE7" s="111"/>
      <c r="AF7" s="111"/>
      <c r="AG7" s="111" t="s">
        <v>847</v>
      </c>
      <c r="AH7" s="111" t="s">
        <v>843</v>
      </c>
    </row>
    <row r="8" spans="1:38" ht="15" customHeight="1" x14ac:dyDescent="0.2">
      <c r="A8" s="96" t="s">
        <v>271</v>
      </c>
      <c r="B8" s="97" t="s">
        <v>272</v>
      </c>
      <c r="C8" s="97" t="s">
        <v>273</v>
      </c>
      <c r="D8" s="97" t="s">
        <v>274</v>
      </c>
      <c r="E8" s="96">
        <v>7</v>
      </c>
      <c r="F8" s="96" t="s">
        <v>300</v>
      </c>
      <c r="G8" s="96" t="s">
        <v>321</v>
      </c>
      <c r="H8" s="96" t="s">
        <v>849</v>
      </c>
      <c r="I8" s="99" t="s">
        <v>282</v>
      </c>
      <c r="J8" s="100" t="s">
        <v>283</v>
      </c>
      <c r="K8" s="101" t="s">
        <v>840</v>
      </c>
      <c r="L8" s="117">
        <v>46829.54</v>
      </c>
      <c r="M8" s="103">
        <f t="shared" si="0"/>
        <v>46829.54</v>
      </c>
      <c r="N8" s="104">
        <v>44669</v>
      </c>
      <c r="O8" s="105">
        <f t="shared" si="1"/>
        <v>44669</v>
      </c>
      <c r="P8" s="105" t="str">
        <f t="shared" si="2"/>
        <v>A tiempo</v>
      </c>
      <c r="Q8" s="105">
        <v>44697</v>
      </c>
      <c r="R8" s="105">
        <f t="shared" si="3"/>
        <v>44697</v>
      </c>
      <c r="S8" s="105" t="str">
        <f t="shared" si="4"/>
        <v>A tiempo</v>
      </c>
      <c r="T8" s="97">
        <f t="shared" si="5"/>
        <v>28</v>
      </c>
      <c r="U8" s="106">
        <v>20</v>
      </c>
      <c r="V8" s="107" t="str">
        <f t="shared" si="6"/>
        <v>No cumple</v>
      </c>
      <c r="W8" s="108">
        <v>44712</v>
      </c>
      <c r="X8" s="109">
        <f t="shared" si="7"/>
        <v>44712</v>
      </c>
      <c r="Y8" s="97">
        <f t="shared" si="8"/>
        <v>15</v>
      </c>
      <c r="Z8" s="104">
        <v>44926</v>
      </c>
      <c r="AA8" s="105">
        <f t="shared" si="9"/>
        <v>44926</v>
      </c>
      <c r="AB8" s="97">
        <f t="shared" si="10"/>
        <v>0</v>
      </c>
      <c r="AC8" s="110" t="s">
        <v>371</v>
      </c>
      <c r="AD8" s="111" t="s">
        <v>892</v>
      </c>
      <c r="AE8" s="111"/>
      <c r="AF8" s="111"/>
      <c r="AG8" s="111" t="s">
        <v>847</v>
      </c>
      <c r="AH8" s="111" t="s">
        <v>843</v>
      </c>
    </row>
    <row r="9" spans="1:38" ht="15" customHeight="1" x14ac:dyDescent="0.2">
      <c r="A9" s="96" t="s">
        <v>271</v>
      </c>
      <c r="B9" s="97" t="s">
        <v>272</v>
      </c>
      <c r="C9" s="97" t="s">
        <v>273</v>
      </c>
      <c r="D9" s="97" t="s">
        <v>274</v>
      </c>
      <c r="E9" s="96">
        <v>8</v>
      </c>
      <c r="F9" s="96" t="s">
        <v>300</v>
      </c>
      <c r="G9" s="96" t="s">
        <v>324</v>
      </c>
      <c r="H9" s="98" t="s">
        <v>325</v>
      </c>
      <c r="I9" s="99" t="s">
        <v>282</v>
      </c>
      <c r="J9" s="100" t="s">
        <v>283</v>
      </c>
      <c r="K9" s="101" t="s">
        <v>840</v>
      </c>
      <c r="L9" s="117">
        <v>31929.23</v>
      </c>
      <c r="M9" s="103">
        <f t="shared" si="0"/>
        <v>31929.23</v>
      </c>
      <c r="N9" s="104">
        <v>44669</v>
      </c>
      <c r="O9" s="105">
        <f t="shared" si="1"/>
        <v>44669</v>
      </c>
      <c r="P9" s="105" t="str">
        <f t="shared" si="2"/>
        <v>A tiempo</v>
      </c>
      <c r="Q9" s="105">
        <v>44697</v>
      </c>
      <c r="R9" s="105">
        <f t="shared" si="3"/>
        <v>44697</v>
      </c>
      <c r="S9" s="105" t="str">
        <f t="shared" si="4"/>
        <v>A tiempo</v>
      </c>
      <c r="T9" s="97">
        <f t="shared" si="5"/>
        <v>28</v>
      </c>
      <c r="U9" s="106">
        <v>20</v>
      </c>
      <c r="V9" s="107" t="str">
        <f t="shared" si="6"/>
        <v>No cumple</v>
      </c>
      <c r="W9" s="108">
        <v>44712</v>
      </c>
      <c r="X9" s="109">
        <f t="shared" si="7"/>
        <v>44712</v>
      </c>
      <c r="Y9" s="97">
        <f t="shared" si="8"/>
        <v>15</v>
      </c>
      <c r="Z9" s="104">
        <v>44926</v>
      </c>
      <c r="AA9" s="105">
        <f t="shared" si="9"/>
        <v>44926</v>
      </c>
      <c r="AB9" s="97">
        <f t="shared" si="10"/>
        <v>0</v>
      </c>
      <c r="AC9" s="110" t="s">
        <v>371</v>
      </c>
      <c r="AD9" s="111" t="s">
        <v>892</v>
      </c>
      <c r="AE9" s="111"/>
      <c r="AF9" s="111"/>
      <c r="AG9" s="111" t="s">
        <v>847</v>
      </c>
      <c r="AH9" s="111" t="s">
        <v>843</v>
      </c>
    </row>
    <row r="10" spans="1:38" ht="15" customHeight="1" x14ac:dyDescent="0.2">
      <c r="A10" s="96" t="s">
        <v>271</v>
      </c>
      <c r="B10" s="97" t="s">
        <v>272</v>
      </c>
      <c r="C10" s="97" t="s">
        <v>273</v>
      </c>
      <c r="D10" s="97" t="s">
        <v>274</v>
      </c>
      <c r="E10" s="96">
        <v>9</v>
      </c>
      <c r="F10" s="96" t="s">
        <v>300</v>
      </c>
      <c r="G10" s="96" t="s">
        <v>327</v>
      </c>
      <c r="H10" s="98" t="s">
        <v>328</v>
      </c>
      <c r="I10" s="99" t="s">
        <v>282</v>
      </c>
      <c r="J10" s="100" t="s">
        <v>283</v>
      </c>
      <c r="K10" s="101" t="s">
        <v>840</v>
      </c>
      <c r="L10" s="117">
        <v>31929.23</v>
      </c>
      <c r="M10" s="103">
        <f t="shared" si="0"/>
        <v>31929.23</v>
      </c>
      <c r="N10" s="104">
        <v>44669</v>
      </c>
      <c r="O10" s="105">
        <f t="shared" si="1"/>
        <v>44669</v>
      </c>
      <c r="P10" s="105" t="str">
        <f t="shared" si="2"/>
        <v>A tiempo</v>
      </c>
      <c r="Q10" s="105">
        <v>44697</v>
      </c>
      <c r="R10" s="105">
        <f t="shared" si="3"/>
        <v>44697</v>
      </c>
      <c r="S10" s="105" t="str">
        <f t="shared" si="4"/>
        <v>A tiempo</v>
      </c>
      <c r="T10" s="97">
        <f t="shared" si="5"/>
        <v>28</v>
      </c>
      <c r="U10" s="106">
        <v>20</v>
      </c>
      <c r="V10" s="107" t="str">
        <f t="shared" si="6"/>
        <v>No cumple</v>
      </c>
      <c r="W10" s="108">
        <v>44712</v>
      </c>
      <c r="X10" s="109">
        <f t="shared" si="7"/>
        <v>44712</v>
      </c>
      <c r="Y10" s="97">
        <f t="shared" si="8"/>
        <v>15</v>
      </c>
      <c r="Z10" s="104">
        <v>44926</v>
      </c>
      <c r="AA10" s="105">
        <f t="shared" si="9"/>
        <v>44926</v>
      </c>
      <c r="AB10" s="97">
        <f t="shared" si="10"/>
        <v>0</v>
      </c>
      <c r="AC10" s="110" t="s">
        <v>371</v>
      </c>
      <c r="AD10" s="111" t="s">
        <v>892</v>
      </c>
      <c r="AE10" s="111"/>
      <c r="AF10" s="111"/>
      <c r="AG10" s="111" t="s">
        <v>847</v>
      </c>
      <c r="AH10" s="111" t="s">
        <v>843</v>
      </c>
    </row>
    <row r="11" spans="1:38" ht="15" customHeight="1" x14ac:dyDescent="0.2">
      <c r="A11" s="96" t="s">
        <v>271</v>
      </c>
      <c r="B11" s="97" t="s">
        <v>272</v>
      </c>
      <c r="C11" s="97" t="s">
        <v>273</v>
      </c>
      <c r="D11" s="97" t="s">
        <v>274</v>
      </c>
      <c r="E11" s="96">
        <v>10</v>
      </c>
      <c r="F11" s="96" t="s">
        <v>300</v>
      </c>
      <c r="G11" s="96" t="s">
        <v>329</v>
      </c>
      <c r="H11" s="98" t="s">
        <v>330</v>
      </c>
      <c r="I11" s="99" t="s">
        <v>282</v>
      </c>
      <c r="J11" s="100" t="s">
        <v>283</v>
      </c>
      <c r="K11" s="101" t="s">
        <v>840</v>
      </c>
      <c r="L11" s="117">
        <v>23954.54</v>
      </c>
      <c r="M11" s="103">
        <f t="shared" si="0"/>
        <v>23954.54</v>
      </c>
      <c r="N11" s="104">
        <v>44669</v>
      </c>
      <c r="O11" s="105">
        <f t="shared" si="1"/>
        <v>44669</v>
      </c>
      <c r="P11" s="105" t="str">
        <f t="shared" si="2"/>
        <v>A tiempo</v>
      </c>
      <c r="Q11" s="105">
        <v>44697</v>
      </c>
      <c r="R11" s="105">
        <f t="shared" si="3"/>
        <v>44697</v>
      </c>
      <c r="S11" s="105" t="str">
        <f t="shared" si="4"/>
        <v>A tiempo</v>
      </c>
      <c r="T11" s="97">
        <f t="shared" si="5"/>
        <v>28</v>
      </c>
      <c r="U11" s="106">
        <v>20</v>
      </c>
      <c r="V11" s="107" t="str">
        <f t="shared" si="6"/>
        <v>No cumple</v>
      </c>
      <c r="W11" s="108">
        <v>44712</v>
      </c>
      <c r="X11" s="109">
        <f t="shared" si="7"/>
        <v>44712</v>
      </c>
      <c r="Y11" s="97">
        <f t="shared" si="8"/>
        <v>15</v>
      </c>
      <c r="Z11" s="104">
        <v>44926</v>
      </c>
      <c r="AA11" s="105">
        <f t="shared" si="9"/>
        <v>44926</v>
      </c>
      <c r="AB11" s="97">
        <f t="shared" si="10"/>
        <v>0</v>
      </c>
      <c r="AC11" s="110" t="s">
        <v>371</v>
      </c>
      <c r="AD11" s="111" t="s">
        <v>892</v>
      </c>
      <c r="AE11" s="111"/>
      <c r="AF11" s="111"/>
      <c r="AG11" s="111" t="s">
        <v>847</v>
      </c>
      <c r="AH11" s="111" t="s">
        <v>843</v>
      </c>
    </row>
    <row r="12" spans="1:38" ht="15" customHeight="1" x14ac:dyDescent="0.2">
      <c r="A12" s="96" t="s">
        <v>271</v>
      </c>
      <c r="B12" s="97" t="s">
        <v>272</v>
      </c>
      <c r="C12" s="97" t="s">
        <v>273</v>
      </c>
      <c r="D12" s="97" t="s">
        <v>274</v>
      </c>
      <c r="E12" s="96">
        <v>11</v>
      </c>
      <c r="F12" s="96" t="s">
        <v>300</v>
      </c>
      <c r="G12" s="96" t="s">
        <v>332</v>
      </c>
      <c r="H12" s="98" t="s">
        <v>333</v>
      </c>
      <c r="I12" s="99" t="s">
        <v>282</v>
      </c>
      <c r="J12" s="100" t="s">
        <v>283</v>
      </c>
      <c r="K12" s="101" t="s">
        <v>840</v>
      </c>
      <c r="L12" s="117">
        <v>23954.54</v>
      </c>
      <c r="M12" s="103">
        <f t="shared" si="0"/>
        <v>23954.54</v>
      </c>
      <c r="N12" s="104">
        <v>44669</v>
      </c>
      <c r="O12" s="105">
        <f t="shared" si="1"/>
        <v>44669</v>
      </c>
      <c r="P12" s="105" t="str">
        <f t="shared" si="2"/>
        <v>A tiempo</v>
      </c>
      <c r="Q12" s="105">
        <v>44697</v>
      </c>
      <c r="R12" s="105">
        <f t="shared" si="3"/>
        <v>44697</v>
      </c>
      <c r="S12" s="105" t="str">
        <f t="shared" si="4"/>
        <v>A tiempo</v>
      </c>
      <c r="T12" s="97">
        <f t="shared" si="5"/>
        <v>28</v>
      </c>
      <c r="U12" s="106">
        <v>20</v>
      </c>
      <c r="V12" s="107" t="str">
        <f t="shared" si="6"/>
        <v>No cumple</v>
      </c>
      <c r="W12" s="108">
        <v>44712</v>
      </c>
      <c r="X12" s="109">
        <f t="shared" si="7"/>
        <v>44712</v>
      </c>
      <c r="Y12" s="97">
        <f t="shared" si="8"/>
        <v>15</v>
      </c>
      <c r="Z12" s="104">
        <v>44926</v>
      </c>
      <c r="AA12" s="105">
        <f t="shared" si="9"/>
        <v>44926</v>
      </c>
      <c r="AB12" s="97">
        <f t="shared" si="10"/>
        <v>0</v>
      </c>
      <c r="AC12" s="110" t="s">
        <v>371</v>
      </c>
      <c r="AD12" s="111" t="s">
        <v>892</v>
      </c>
      <c r="AE12" s="111"/>
      <c r="AF12" s="111"/>
      <c r="AG12" s="111" t="s">
        <v>847</v>
      </c>
      <c r="AH12" s="111" t="s">
        <v>843</v>
      </c>
    </row>
    <row r="13" spans="1:38" ht="15" customHeight="1" x14ac:dyDescent="0.2">
      <c r="A13" s="96" t="s">
        <v>271</v>
      </c>
      <c r="B13" s="97" t="s">
        <v>272</v>
      </c>
      <c r="C13" s="97" t="s">
        <v>273</v>
      </c>
      <c r="D13" s="97" t="s">
        <v>274</v>
      </c>
      <c r="E13" s="96">
        <v>12</v>
      </c>
      <c r="F13" s="96" t="s">
        <v>300</v>
      </c>
      <c r="G13" s="96" t="s">
        <v>334</v>
      </c>
      <c r="H13" s="98" t="s">
        <v>335</v>
      </c>
      <c r="I13" s="99" t="s">
        <v>282</v>
      </c>
      <c r="J13" s="100" t="s">
        <v>283</v>
      </c>
      <c r="K13" s="101" t="s">
        <v>840</v>
      </c>
      <c r="L13" s="117">
        <v>31929.23</v>
      </c>
      <c r="M13" s="103">
        <f t="shared" si="0"/>
        <v>31929.23</v>
      </c>
      <c r="N13" s="104">
        <v>44669</v>
      </c>
      <c r="O13" s="105">
        <f t="shared" si="1"/>
        <v>44669</v>
      </c>
      <c r="P13" s="105" t="str">
        <f t="shared" si="2"/>
        <v>A tiempo</v>
      </c>
      <c r="Q13" s="105">
        <v>44697</v>
      </c>
      <c r="R13" s="105">
        <f t="shared" si="3"/>
        <v>44697</v>
      </c>
      <c r="S13" s="105" t="str">
        <f t="shared" si="4"/>
        <v>A tiempo</v>
      </c>
      <c r="T13" s="97">
        <f t="shared" si="5"/>
        <v>28</v>
      </c>
      <c r="U13" s="106">
        <v>20</v>
      </c>
      <c r="V13" s="107" t="str">
        <f t="shared" si="6"/>
        <v>No cumple</v>
      </c>
      <c r="W13" s="108">
        <v>44712</v>
      </c>
      <c r="X13" s="109">
        <f t="shared" si="7"/>
        <v>44712</v>
      </c>
      <c r="Y13" s="97">
        <f t="shared" si="8"/>
        <v>15</v>
      </c>
      <c r="Z13" s="104">
        <v>44926</v>
      </c>
      <c r="AA13" s="105">
        <f t="shared" si="9"/>
        <v>44926</v>
      </c>
      <c r="AB13" s="97">
        <f t="shared" si="10"/>
        <v>0</v>
      </c>
      <c r="AC13" s="110" t="s">
        <v>371</v>
      </c>
      <c r="AD13" s="111" t="s">
        <v>892</v>
      </c>
      <c r="AE13" s="111"/>
      <c r="AF13" s="111"/>
      <c r="AG13" s="111" t="s">
        <v>847</v>
      </c>
      <c r="AH13" s="111" t="s">
        <v>843</v>
      </c>
    </row>
    <row r="14" spans="1:38" ht="15" customHeight="1" x14ac:dyDescent="0.2">
      <c r="A14" s="96" t="s">
        <v>271</v>
      </c>
      <c r="B14" s="97" t="s">
        <v>272</v>
      </c>
      <c r="C14" s="97" t="s">
        <v>273</v>
      </c>
      <c r="D14" s="97" t="s">
        <v>274</v>
      </c>
      <c r="E14" s="96">
        <v>13</v>
      </c>
      <c r="F14" s="96" t="s">
        <v>300</v>
      </c>
      <c r="G14" s="96" t="s">
        <v>336</v>
      </c>
      <c r="H14" s="98" t="s">
        <v>337</v>
      </c>
      <c r="I14" s="99" t="s">
        <v>282</v>
      </c>
      <c r="J14" s="100" t="s">
        <v>283</v>
      </c>
      <c r="K14" s="101" t="s">
        <v>840</v>
      </c>
      <c r="L14" s="117">
        <v>31929.23</v>
      </c>
      <c r="M14" s="103">
        <f t="shared" si="0"/>
        <v>31929.23</v>
      </c>
      <c r="N14" s="104">
        <v>44669</v>
      </c>
      <c r="O14" s="105">
        <f t="shared" si="1"/>
        <v>44669</v>
      </c>
      <c r="P14" s="105" t="str">
        <f t="shared" si="2"/>
        <v>A tiempo</v>
      </c>
      <c r="Q14" s="105">
        <v>44697</v>
      </c>
      <c r="R14" s="105">
        <f t="shared" si="3"/>
        <v>44697</v>
      </c>
      <c r="S14" s="105" t="str">
        <f t="shared" si="4"/>
        <v>A tiempo</v>
      </c>
      <c r="T14" s="97">
        <f t="shared" si="5"/>
        <v>28</v>
      </c>
      <c r="U14" s="106">
        <v>20</v>
      </c>
      <c r="V14" s="107" t="str">
        <f t="shared" si="6"/>
        <v>No cumple</v>
      </c>
      <c r="W14" s="108">
        <v>44712</v>
      </c>
      <c r="X14" s="109">
        <f t="shared" si="7"/>
        <v>44712</v>
      </c>
      <c r="Y14" s="97">
        <f t="shared" si="8"/>
        <v>15</v>
      </c>
      <c r="Z14" s="104">
        <v>44926</v>
      </c>
      <c r="AA14" s="105">
        <f t="shared" si="9"/>
        <v>44926</v>
      </c>
      <c r="AB14" s="97">
        <f t="shared" si="10"/>
        <v>0</v>
      </c>
      <c r="AC14" s="110" t="s">
        <v>371</v>
      </c>
      <c r="AD14" s="111" t="s">
        <v>892</v>
      </c>
      <c r="AE14" s="111"/>
      <c r="AF14" s="111"/>
      <c r="AG14" s="111" t="s">
        <v>847</v>
      </c>
      <c r="AH14" s="111" t="s">
        <v>843</v>
      </c>
    </row>
    <row r="15" spans="1:38" ht="15" customHeight="1" x14ac:dyDescent="0.2">
      <c r="A15" s="96" t="s">
        <v>271</v>
      </c>
      <c r="B15" s="97" t="s">
        <v>272</v>
      </c>
      <c r="C15" s="97" t="s">
        <v>273</v>
      </c>
      <c r="D15" s="97" t="s">
        <v>274</v>
      </c>
      <c r="E15" s="96">
        <v>14</v>
      </c>
      <c r="F15" s="96" t="s">
        <v>338</v>
      </c>
      <c r="G15" s="96" t="s">
        <v>339</v>
      </c>
      <c r="H15" s="98" t="s">
        <v>340</v>
      </c>
      <c r="I15" s="99" t="s">
        <v>309</v>
      </c>
      <c r="J15" s="100" t="s">
        <v>283</v>
      </c>
      <c r="K15" s="101" t="s">
        <v>840</v>
      </c>
      <c r="L15" s="117">
        <v>0</v>
      </c>
      <c r="M15" s="103">
        <f t="shared" si="0"/>
        <v>0</v>
      </c>
      <c r="N15" s="104">
        <v>44576</v>
      </c>
      <c r="O15" s="105">
        <f t="shared" si="1"/>
        <v>44576</v>
      </c>
      <c r="P15" s="105" t="str">
        <f t="shared" si="2"/>
        <v>A tiempo</v>
      </c>
      <c r="Q15" s="105">
        <f>+W15-15</f>
        <v>44712</v>
      </c>
      <c r="R15" s="105">
        <f t="shared" si="3"/>
        <v>44712</v>
      </c>
      <c r="S15" s="105" t="str">
        <f t="shared" si="4"/>
        <v>A tiempo</v>
      </c>
      <c r="T15" s="97">
        <f t="shared" si="5"/>
        <v>136</v>
      </c>
      <c r="U15" s="106">
        <v>20</v>
      </c>
      <c r="V15" s="107" t="str">
        <f t="shared" si="6"/>
        <v>No cumple</v>
      </c>
      <c r="W15" s="108">
        <v>44727</v>
      </c>
      <c r="X15" s="109">
        <f t="shared" si="7"/>
        <v>44727</v>
      </c>
      <c r="Y15" s="97">
        <f t="shared" si="8"/>
        <v>15</v>
      </c>
      <c r="Z15" s="104">
        <v>44926</v>
      </c>
      <c r="AA15" s="105">
        <f t="shared" si="9"/>
        <v>44926</v>
      </c>
      <c r="AB15" s="97">
        <f t="shared" si="10"/>
        <v>0</v>
      </c>
      <c r="AC15" s="110">
        <v>2022</v>
      </c>
      <c r="AD15" s="111" t="s">
        <v>717</v>
      </c>
      <c r="AE15" s="111"/>
      <c r="AF15" s="111"/>
      <c r="AG15" s="111" t="s">
        <v>847</v>
      </c>
      <c r="AH15" s="111" t="s">
        <v>843</v>
      </c>
    </row>
    <row r="16" spans="1:38" ht="15" customHeight="1" x14ac:dyDescent="0.2">
      <c r="A16" s="96" t="s">
        <v>271</v>
      </c>
      <c r="B16" s="97" t="s">
        <v>272</v>
      </c>
      <c r="C16" s="97" t="s">
        <v>273</v>
      </c>
      <c r="D16" s="97" t="s">
        <v>274</v>
      </c>
      <c r="E16" s="96">
        <v>15</v>
      </c>
      <c r="F16" s="96" t="s">
        <v>316</v>
      </c>
      <c r="G16" s="96" t="s">
        <v>345</v>
      </c>
      <c r="H16" s="98" t="s">
        <v>346</v>
      </c>
      <c r="I16" s="99" t="s">
        <v>309</v>
      </c>
      <c r="J16" s="100" t="s">
        <v>283</v>
      </c>
      <c r="K16" s="101" t="s">
        <v>840</v>
      </c>
      <c r="L16" s="117">
        <v>0</v>
      </c>
      <c r="M16" s="103">
        <f t="shared" si="0"/>
        <v>0</v>
      </c>
      <c r="N16" s="104">
        <v>44774</v>
      </c>
      <c r="O16" s="105">
        <f t="shared" si="1"/>
        <v>44774</v>
      </c>
      <c r="P16" s="105" t="str">
        <f t="shared" si="2"/>
        <v>A tiempo</v>
      </c>
      <c r="Q16" s="105">
        <f>+W16-15</f>
        <v>44851</v>
      </c>
      <c r="R16" s="105">
        <f t="shared" si="3"/>
        <v>44851</v>
      </c>
      <c r="S16" s="105" t="str">
        <f t="shared" si="4"/>
        <v>A tiempo</v>
      </c>
      <c r="T16" s="97">
        <f t="shared" si="5"/>
        <v>77</v>
      </c>
      <c r="U16" s="106">
        <v>60</v>
      </c>
      <c r="V16" s="107" t="str">
        <f t="shared" si="6"/>
        <v>No cumple</v>
      </c>
      <c r="W16" s="108">
        <v>44866</v>
      </c>
      <c r="X16" s="109">
        <f t="shared" si="7"/>
        <v>44866</v>
      </c>
      <c r="Y16" s="97">
        <f t="shared" si="8"/>
        <v>15</v>
      </c>
      <c r="Z16" s="104">
        <v>45170</v>
      </c>
      <c r="AA16" s="105">
        <f t="shared" si="9"/>
        <v>45170</v>
      </c>
      <c r="AB16" s="97">
        <f t="shared" si="10"/>
        <v>0</v>
      </c>
      <c r="AC16" s="110">
        <v>2022</v>
      </c>
      <c r="AD16" s="111" t="s">
        <v>921</v>
      </c>
      <c r="AE16" s="111"/>
      <c r="AF16" s="111"/>
      <c r="AG16" s="111" t="s">
        <v>847</v>
      </c>
      <c r="AH16" s="111" t="s">
        <v>843</v>
      </c>
    </row>
    <row r="17" spans="1:34" ht="15" customHeight="1" x14ac:dyDescent="0.2">
      <c r="A17" s="96" t="s">
        <v>271</v>
      </c>
      <c r="B17" s="97" t="s">
        <v>272</v>
      </c>
      <c r="C17" s="97" t="s">
        <v>273</v>
      </c>
      <c r="D17" s="97" t="s">
        <v>274</v>
      </c>
      <c r="E17" s="96">
        <v>16</v>
      </c>
      <c r="F17" s="96" t="s">
        <v>279</v>
      </c>
      <c r="G17" s="96" t="s">
        <v>351</v>
      </c>
      <c r="H17" s="98" t="s">
        <v>352</v>
      </c>
      <c r="I17" s="99" t="s">
        <v>309</v>
      </c>
      <c r="J17" s="100" t="s">
        <v>283</v>
      </c>
      <c r="K17" s="101" t="s">
        <v>840</v>
      </c>
      <c r="L17" s="117">
        <v>0</v>
      </c>
      <c r="M17" s="103">
        <f t="shared" si="0"/>
        <v>0</v>
      </c>
      <c r="N17" s="104">
        <v>44593</v>
      </c>
      <c r="O17" s="105">
        <f t="shared" si="1"/>
        <v>44593</v>
      </c>
      <c r="P17" s="105" t="str">
        <f t="shared" si="2"/>
        <v>A tiempo</v>
      </c>
      <c r="Q17" s="105">
        <f>+W17-15</f>
        <v>44759</v>
      </c>
      <c r="R17" s="105">
        <f t="shared" si="3"/>
        <v>44759</v>
      </c>
      <c r="S17" s="105" t="str">
        <f t="shared" si="4"/>
        <v>A tiempo</v>
      </c>
      <c r="T17" s="97">
        <f t="shared" si="5"/>
        <v>166</v>
      </c>
      <c r="U17" s="106">
        <v>145</v>
      </c>
      <c r="V17" s="107" t="str">
        <f t="shared" si="6"/>
        <v>No cumple</v>
      </c>
      <c r="W17" s="108">
        <v>44774</v>
      </c>
      <c r="X17" s="109">
        <f t="shared" si="7"/>
        <v>44774</v>
      </c>
      <c r="Y17" s="97">
        <f t="shared" si="8"/>
        <v>15</v>
      </c>
      <c r="Z17" s="104">
        <v>45291</v>
      </c>
      <c r="AA17" s="105">
        <f t="shared" si="9"/>
        <v>45291</v>
      </c>
      <c r="AB17" s="97">
        <f t="shared" si="10"/>
        <v>0</v>
      </c>
      <c r="AC17" s="110">
        <v>2022</v>
      </c>
      <c r="AD17" s="111" t="s">
        <v>718</v>
      </c>
      <c r="AE17" s="111"/>
      <c r="AF17" s="111"/>
      <c r="AG17" s="111" t="s">
        <v>847</v>
      </c>
      <c r="AH17" s="111" t="s">
        <v>843</v>
      </c>
    </row>
    <row r="18" spans="1:34" ht="15" customHeight="1" x14ac:dyDescent="0.2">
      <c r="A18" s="96" t="s">
        <v>271</v>
      </c>
      <c r="B18" s="97" t="s">
        <v>272</v>
      </c>
      <c r="C18" s="97" t="s">
        <v>273</v>
      </c>
      <c r="D18" s="97" t="s">
        <v>274</v>
      </c>
      <c r="E18" s="96">
        <v>17</v>
      </c>
      <c r="F18" s="96" t="s">
        <v>279</v>
      </c>
      <c r="G18" s="96" t="s">
        <v>357</v>
      </c>
      <c r="H18" s="98" t="s">
        <v>358</v>
      </c>
      <c r="I18" s="99" t="s">
        <v>282</v>
      </c>
      <c r="J18" s="100" t="s">
        <v>283</v>
      </c>
      <c r="K18" s="101" t="s">
        <v>840</v>
      </c>
      <c r="L18" s="117">
        <v>294444.44</v>
      </c>
      <c r="M18" s="103">
        <f t="shared" si="0"/>
        <v>294444.44</v>
      </c>
      <c r="N18" s="104">
        <v>44691</v>
      </c>
      <c r="O18" s="105">
        <f t="shared" si="1"/>
        <v>44691</v>
      </c>
      <c r="P18" s="105" t="str">
        <f t="shared" si="2"/>
        <v>A tiempo</v>
      </c>
      <c r="Q18" s="105">
        <v>44768</v>
      </c>
      <c r="R18" s="105">
        <f t="shared" si="3"/>
        <v>44768</v>
      </c>
      <c r="S18" s="105" t="str">
        <f t="shared" si="4"/>
        <v>A tiempo</v>
      </c>
      <c r="T18" s="97">
        <f t="shared" si="5"/>
        <v>77</v>
      </c>
      <c r="U18" s="106">
        <v>145</v>
      </c>
      <c r="V18" s="107" t="str">
        <f t="shared" si="6"/>
        <v>Cumple</v>
      </c>
      <c r="W18" s="108">
        <v>44788</v>
      </c>
      <c r="X18" s="109">
        <f t="shared" si="7"/>
        <v>44788</v>
      </c>
      <c r="Y18" s="97">
        <f t="shared" si="8"/>
        <v>20</v>
      </c>
      <c r="Z18" s="104">
        <v>44926</v>
      </c>
      <c r="AA18" s="105">
        <f t="shared" si="9"/>
        <v>44926</v>
      </c>
      <c r="AB18" s="97">
        <f t="shared" si="10"/>
        <v>0</v>
      </c>
      <c r="AC18" s="110" t="s">
        <v>303</v>
      </c>
      <c r="AD18" s="111" t="s">
        <v>893</v>
      </c>
      <c r="AE18" s="111"/>
      <c r="AF18" s="111"/>
      <c r="AG18" s="111" t="s">
        <v>847</v>
      </c>
      <c r="AH18" s="111" t="s">
        <v>843</v>
      </c>
    </row>
    <row r="19" spans="1:34" ht="15" customHeight="1" x14ac:dyDescent="0.2">
      <c r="A19" s="96" t="s">
        <v>271</v>
      </c>
      <c r="B19" s="97" t="s">
        <v>272</v>
      </c>
      <c r="C19" s="97" t="s">
        <v>273</v>
      </c>
      <c r="D19" s="97" t="s">
        <v>274</v>
      </c>
      <c r="E19" s="96">
        <v>18</v>
      </c>
      <c r="F19" s="96" t="s">
        <v>279</v>
      </c>
      <c r="G19" s="96" t="s">
        <v>363</v>
      </c>
      <c r="H19" s="98" t="s">
        <v>364</v>
      </c>
      <c r="I19" s="99" t="s">
        <v>282</v>
      </c>
      <c r="J19" s="100" t="s">
        <v>283</v>
      </c>
      <c r="K19" s="101" t="s">
        <v>840</v>
      </c>
      <c r="L19" s="117">
        <v>0</v>
      </c>
      <c r="M19" s="103">
        <f t="shared" si="0"/>
        <v>0</v>
      </c>
      <c r="N19" s="104">
        <v>45352</v>
      </c>
      <c r="O19" s="105">
        <f t="shared" si="1"/>
        <v>45352</v>
      </c>
      <c r="P19" s="105" t="str">
        <f t="shared" si="2"/>
        <v>A tiempo</v>
      </c>
      <c r="Q19" s="105">
        <v>45444</v>
      </c>
      <c r="R19" s="105">
        <f t="shared" si="3"/>
        <v>45444</v>
      </c>
      <c r="S19" s="105" t="str">
        <f t="shared" si="4"/>
        <v>A tiempo</v>
      </c>
      <c r="T19" s="97">
        <f t="shared" si="5"/>
        <v>92</v>
      </c>
      <c r="U19" s="106">
        <v>145</v>
      </c>
      <c r="V19" s="107" t="str">
        <f t="shared" si="6"/>
        <v>Cumple</v>
      </c>
      <c r="W19" s="108">
        <v>45488</v>
      </c>
      <c r="X19" s="109">
        <f t="shared" si="7"/>
        <v>45488</v>
      </c>
      <c r="Y19" s="97">
        <f t="shared" si="8"/>
        <v>44</v>
      </c>
      <c r="Z19" s="104">
        <v>45657</v>
      </c>
      <c r="AA19" s="105">
        <f t="shared" si="9"/>
        <v>45657</v>
      </c>
      <c r="AB19" s="97">
        <f t="shared" si="10"/>
        <v>0</v>
      </c>
      <c r="AC19" s="110" t="s">
        <v>841</v>
      </c>
      <c r="AD19" s="111" t="s">
        <v>919</v>
      </c>
      <c r="AE19" s="111"/>
      <c r="AF19" s="111"/>
      <c r="AG19" s="111" t="s">
        <v>847</v>
      </c>
      <c r="AH19" s="111" t="s">
        <v>843</v>
      </c>
    </row>
    <row r="20" spans="1:34" ht="15" customHeight="1" x14ac:dyDescent="0.2">
      <c r="A20" s="96" t="s">
        <v>271</v>
      </c>
      <c r="B20" s="97" t="s">
        <v>272</v>
      </c>
      <c r="C20" s="97" t="s">
        <v>273</v>
      </c>
      <c r="D20" s="97" t="s">
        <v>274</v>
      </c>
      <c r="E20" s="96">
        <v>19</v>
      </c>
      <c r="F20" s="96" t="s">
        <v>316</v>
      </c>
      <c r="G20" s="96" t="s">
        <v>369</v>
      </c>
      <c r="H20" s="98" t="s">
        <v>850</v>
      </c>
      <c r="I20" s="99" t="s">
        <v>282</v>
      </c>
      <c r="J20" s="100" t="s">
        <v>283</v>
      </c>
      <c r="K20" s="101" t="s">
        <v>840</v>
      </c>
      <c r="L20" s="117">
        <v>175000</v>
      </c>
      <c r="M20" s="103">
        <f t="shared" si="0"/>
        <v>175000</v>
      </c>
      <c r="N20" s="104">
        <v>44691</v>
      </c>
      <c r="O20" s="105">
        <v>44691</v>
      </c>
      <c r="P20" s="105" t="str">
        <f t="shared" si="2"/>
        <v>A tiempo</v>
      </c>
      <c r="Q20" s="105">
        <v>44768</v>
      </c>
      <c r="R20" s="105">
        <f t="shared" si="3"/>
        <v>44768</v>
      </c>
      <c r="S20" s="105" t="str">
        <f t="shared" si="4"/>
        <v>A tiempo</v>
      </c>
      <c r="T20" s="97">
        <f t="shared" si="5"/>
        <v>77</v>
      </c>
      <c r="U20" s="106">
        <v>60</v>
      </c>
      <c r="V20" s="107" t="str">
        <f t="shared" si="6"/>
        <v>No cumple</v>
      </c>
      <c r="W20" s="108">
        <v>44788</v>
      </c>
      <c r="X20" s="109">
        <f t="shared" si="7"/>
        <v>44788</v>
      </c>
      <c r="Y20" s="97">
        <f t="shared" si="8"/>
        <v>20</v>
      </c>
      <c r="Z20" s="104">
        <v>44926</v>
      </c>
      <c r="AA20" s="105">
        <f t="shared" si="9"/>
        <v>44926</v>
      </c>
      <c r="AB20" s="97">
        <f t="shared" si="10"/>
        <v>0</v>
      </c>
      <c r="AC20" s="110" t="s">
        <v>303</v>
      </c>
      <c r="AD20" s="111"/>
      <c r="AE20" s="111"/>
      <c r="AF20" s="111"/>
      <c r="AG20" s="111" t="s">
        <v>847</v>
      </c>
      <c r="AH20" s="111" t="s">
        <v>843</v>
      </c>
    </row>
    <row r="21" spans="1:34" ht="15" customHeight="1" x14ac:dyDescent="0.2">
      <c r="A21" s="96" t="s">
        <v>271</v>
      </c>
      <c r="B21" s="97" t="s">
        <v>272</v>
      </c>
      <c r="C21" s="97" t="s">
        <v>273</v>
      </c>
      <c r="D21" s="97" t="s">
        <v>274</v>
      </c>
      <c r="E21" s="96">
        <v>20</v>
      </c>
      <c r="F21" s="96" t="s">
        <v>279</v>
      </c>
      <c r="G21" s="96" t="s">
        <v>372</v>
      </c>
      <c r="H21" s="98" t="s">
        <v>851</v>
      </c>
      <c r="I21" s="99" t="s">
        <v>282</v>
      </c>
      <c r="J21" s="100" t="s">
        <v>283</v>
      </c>
      <c r="K21" s="101" t="s">
        <v>840</v>
      </c>
      <c r="L21" s="117">
        <v>256410.26</v>
      </c>
      <c r="M21" s="103">
        <f t="shared" si="0"/>
        <v>256410.26</v>
      </c>
      <c r="N21" s="104">
        <v>44691</v>
      </c>
      <c r="O21" s="105">
        <f t="shared" ref="O21:O38" si="11">N21</f>
        <v>44691</v>
      </c>
      <c r="P21" s="105" t="str">
        <f t="shared" si="2"/>
        <v>A tiempo</v>
      </c>
      <c r="Q21" s="105">
        <v>44768</v>
      </c>
      <c r="R21" s="105">
        <f t="shared" si="3"/>
        <v>44768</v>
      </c>
      <c r="S21" s="105" t="str">
        <f t="shared" si="4"/>
        <v>A tiempo</v>
      </c>
      <c r="T21" s="97">
        <f t="shared" si="5"/>
        <v>77</v>
      </c>
      <c r="U21" s="106">
        <v>145</v>
      </c>
      <c r="V21" s="107" t="str">
        <f t="shared" si="6"/>
        <v>Cumple</v>
      </c>
      <c r="W21" s="108">
        <v>44788</v>
      </c>
      <c r="X21" s="109">
        <f t="shared" si="7"/>
        <v>44788</v>
      </c>
      <c r="Y21" s="97">
        <f t="shared" si="8"/>
        <v>20</v>
      </c>
      <c r="Z21" s="104">
        <v>44926</v>
      </c>
      <c r="AA21" s="105">
        <f t="shared" si="9"/>
        <v>44926</v>
      </c>
      <c r="AB21" s="97">
        <f t="shared" si="10"/>
        <v>0</v>
      </c>
      <c r="AC21" s="110" t="s">
        <v>303</v>
      </c>
      <c r="AD21" s="111" t="s">
        <v>894</v>
      </c>
      <c r="AE21" s="111"/>
      <c r="AF21" s="111"/>
      <c r="AG21" s="111" t="s">
        <v>847</v>
      </c>
      <c r="AH21" s="111" t="s">
        <v>843</v>
      </c>
    </row>
    <row r="22" spans="1:34" ht="15" customHeight="1" x14ac:dyDescent="0.2">
      <c r="A22" s="96" t="s">
        <v>271</v>
      </c>
      <c r="B22" s="97" t="s">
        <v>272</v>
      </c>
      <c r="C22" s="97" t="s">
        <v>273</v>
      </c>
      <c r="D22" s="97" t="s">
        <v>274</v>
      </c>
      <c r="E22" s="96">
        <v>21</v>
      </c>
      <c r="F22" s="96" t="s">
        <v>338</v>
      </c>
      <c r="G22" s="96" t="s">
        <v>376</v>
      </c>
      <c r="H22" s="98" t="s">
        <v>377</v>
      </c>
      <c r="I22" s="99" t="s">
        <v>282</v>
      </c>
      <c r="J22" s="100" t="s">
        <v>283</v>
      </c>
      <c r="K22" s="101" t="s">
        <v>840</v>
      </c>
      <c r="L22" s="117">
        <v>0</v>
      </c>
      <c r="M22" s="103">
        <f t="shared" si="0"/>
        <v>0</v>
      </c>
      <c r="N22" s="104">
        <v>45352</v>
      </c>
      <c r="O22" s="105">
        <f t="shared" si="11"/>
        <v>45352</v>
      </c>
      <c r="P22" s="105" t="str">
        <f t="shared" si="2"/>
        <v>A tiempo</v>
      </c>
      <c r="Q22" s="105">
        <v>45444</v>
      </c>
      <c r="R22" s="105">
        <f t="shared" si="3"/>
        <v>45444</v>
      </c>
      <c r="S22" s="105" t="str">
        <f t="shared" si="4"/>
        <v>A tiempo</v>
      </c>
      <c r="T22" s="97">
        <f t="shared" si="5"/>
        <v>92</v>
      </c>
      <c r="U22" s="106">
        <v>20</v>
      </c>
      <c r="V22" s="107" t="str">
        <f t="shared" si="6"/>
        <v>No cumple</v>
      </c>
      <c r="W22" s="108">
        <v>45488</v>
      </c>
      <c r="X22" s="109">
        <f t="shared" si="7"/>
        <v>45488</v>
      </c>
      <c r="Y22" s="97">
        <f t="shared" si="8"/>
        <v>44</v>
      </c>
      <c r="Z22" s="104">
        <v>45657</v>
      </c>
      <c r="AA22" s="105">
        <f t="shared" si="9"/>
        <v>45657</v>
      </c>
      <c r="AB22" s="97">
        <f t="shared" si="10"/>
        <v>0</v>
      </c>
      <c r="AC22" s="110" t="s">
        <v>841</v>
      </c>
      <c r="AD22" s="111" t="s">
        <v>919</v>
      </c>
      <c r="AE22" s="111"/>
      <c r="AF22" s="111"/>
      <c r="AG22" s="111" t="s">
        <v>847</v>
      </c>
      <c r="AH22" s="111" t="s">
        <v>843</v>
      </c>
    </row>
    <row r="23" spans="1:34" ht="15" customHeight="1" x14ac:dyDescent="0.2">
      <c r="A23" s="96" t="s">
        <v>271</v>
      </c>
      <c r="B23" s="97" t="s">
        <v>272</v>
      </c>
      <c r="C23" s="97" t="s">
        <v>273</v>
      </c>
      <c r="D23" s="97" t="s">
        <v>274</v>
      </c>
      <c r="E23" s="96">
        <v>22</v>
      </c>
      <c r="F23" s="96" t="s">
        <v>316</v>
      </c>
      <c r="G23" s="96" t="s">
        <v>379</v>
      </c>
      <c r="H23" s="98" t="s">
        <v>380</v>
      </c>
      <c r="I23" s="99" t="s">
        <v>282</v>
      </c>
      <c r="J23" s="100" t="s">
        <v>283</v>
      </c>
      <c r="K23" s="101" t="s">
        <v>840</v>
      </c>
      <c r="L23" s="117">
        <v>205128.21</v>
      </c>
      <c r="M23" s="103">
        <f t="shared" si="0"/>
        <v>205128.21</v>
      </c>
      <c r="N23" s="104">
        <v>44691</v>
      </c>
      <c r="O23" s="105">
        <f t="shared" si="11"/>
        <v>44691</v>
      </c>
      <c r="P23" s="105" t="str">
        <f t="shared" si="2"/>
        <v>A tiempo</v>
      </c>
      <c r="Q23" s="105">
        <v>44768</v>
      </c>
      <c r="R23" s="105">
        <f t="shared" si="3"/>
        <v>44768</v>
      </c>
      <c r="S23" s="105" t="str">
        <f t="shared" si="4"/>
        <v>A tiempo</v>
      </c>
      <c r="T23" s="97">
        <f t="shared" si="5"/>
        <v>77</v>
      </c>
      <c r="U23" s="106">
        <v>145</v>
      </c>
      <c r="V23" s="107" t="str">
        <f t="shared" si="6"/>
        <v>Cumple</v>
      </c>
      <c r="W23" s="108">
        <v>44788</v>
      </c>
      <c r="X23" s="109">
        <f t="shared" si="7"/>
        <v>44788</v>
      </c>
      <c r="Y23" s="97">
        <f t="shared" si="8"/>
        <v>20</v>
      </c>
      <c r="Z23" s="104">
        <v>44926</v>
      </c>
      <c r="AA23" s="105">
        <f t="shared" si="9"/>
        <v>44926</v>
      </c>
      <c r="AB23" s="97">
        <f t="shared" si="10"/>
        <v>0</v>
      </c>
      <c r="AC23" s="110" t="s">
        <v>303</v>
      </c>
      <c r="AD23" s="111" t="s">
        <v>721</v>
      </c>
      <c r="AE23" s="111"/>
      <c r="AF23" s="111"/>
      <c r="AG23" s="111" t="s">
        <v>847</v>
      </c>
      <c r="AH23" s="111" t="s">
        <v>843</v>
      </c>
    </row>
    <row r="24" spans="1:34" ht="15" customHeight="1" x14ac:dyDescent="0.2">
      <c r="A24" s="96" t="s">
        <v>271</v>
      </c>
      <c r="B24" s="97" t="s">
        <v>272</v>
      </c>
      <c r="C24" s="97" t="s">
        <v>273</v>
      </c>
      <c r="D24" s="97" t="s">
        <v>274</v>
      </c>
      <c r="E24" s="96">
        <v>23</v>
      </c>
      <c r="F24" s="96" t="s">
        <v>279</v>
      </c>
      <c r="G24" s="96" t="s">
        <v>382</v>
      </c>
      <c r="H24" s="98" t="s">
        <v>383</v>
      </c>
      <c r="I24" s="99" t="s">
        <v>282</v>
      </c>
      <c r="J24" s="100" t="s">
        <v>283</v>
      </c>
      <c r="K24" s="101" t="s">
        <v>840</v>
      </c>
      <c r="L24" s="117">
        <v>0</v>
      </c>
      <c r="M24" s="103">
        <f t="shared" si="0"/>
        <v>0</v>
      </c>
      <c r="N24" s="104">
        <v>45352</v>
      </c>
      <c r="O24" s="105">
        <f t="shared" si="11"/>
        <v>45352</v>
      </c>
      <c r="P24" s="105" t="str">
        <f t="shared" si="2"/>
        <v>A tiempo</v>
      </c>
      <c r="Q24" s="105">
        <v>45444</v>
      </c>
      <c r="R24" s="105">
        <f t="shared" si="3"/>
        <v>45444</v>
      </c>
      <c r="S24" s="105" t="str">
        <f t="shared" si="4"/>
        <v>A tiempo</v>
      </c>
      <c r="T24" s="97">
        <f t="shared" si="5"/>
        <v>92</v>
      </c>
      <c r="U24" s="106">
        <v>145</v>
      </c>
      <c r="V24" s="107" t="str">
        <f t="shared" si="6"/>
        <v>Cumple</v>
      </c>
      <c r="W24" s="108">
        <v>45488</v>
      </c>
      <c r="X24" s="109">
        <f t="shared" si="7"/>
        <v>45488</v>
      </c>
      <c r="Y24" s="97">
        <f t="shared" si="8"/>
        <v>44</v>
      </c>
      <c r="Z24" s="104">
        <v>45657</v>
      </c>
      <c r="AA24" s="105">
        <f t="shared" si="9"/>
        <v>45657</v>
      </c>
      <c r="AB24" s="97">
        <f t="shared" si="10"/>
        <v>0</v>
      </c>
      <c r="AC24" s="110" t="s">
        <v>841</v>
      </c>
      <c r="AD24" s="111" t="s">
        <v>919</v>
      </c>
      <c r="AE24" s="111"/>
      <c r="AF24" s="111"/>
      <c r="AG24" s="111" t="s">
        <v>847</v>
      </c>
      <c r="AH24" s="111" t="s">
        <v>843</v>
      </c>
    </row>
    <row r="25" spans="1:34" ht="15" customHeight="1" x14ac:dyDescent="0.2">
      <c r="A25" s="96" t="s">
        <v>271</v>
      </c>
      <c r="B25" s="97" t="s">
        <v>272</v>
      </c>
      <c r="C25" s="97" t="s">
        <v>273</v>
      </c>
      <c r="D25" s="97" t="s">
        <v>274</v>
      </c>
      <c r="E25" s="96">
        <v>24</v>
      </c>
      <c r="F25" s="96" t="s">
        <v>300</v>
      </c>
      <c r="G25" s="96" t="s">
        <v>387</v>
      </c>
      <c r="H25" s="98" t="s">
        <v>852</v>
      </c>
      <c r="I25" s="99" t="s">
        <v>282</v>
      </c>
      <c r="J25" s="100" t="s">
        <v>283</v>
      </c>
      <c r="K25" s="101" t="s">
        <v>840</v>
      </c>
      <c r="L25" s="117">
        <v>46829.54</v>
      </c>
      <c r="M25" s="103">
        <f t="shared" si="0"/>
        <v>46829.54</v>
      </c>
      <c r="N25" s="104">
        <v>44669</v>
      </c>
      <c r="O25" s="105">
        <f t="shared" si="11"/>
        <v>44669</v>
      </c>
      <c r="P25" s="105" t="str">
        <f t="shared" si="2"/>
        <v>A tiempo</v>
      </c>
      <c r="Q25" s="105">
        <v>44697</v>
      </c>
      <c r="R25" s="105">
        <f t="shared" si="3"/>
        <v>44697</v>
      </c>
      <c r="S25" s="105" t="str">
        <f t="shared" si="4"/>
        <v>A tiempo</v>
      </c>
      <c r="T25" s="97">
        <f t="shared" si="5"/>
        <v>28</v>
      </c>
      <c r="U25" s="106">
        <v>20</v>
      </c>
      <c r="V25" s="107" t="str">
        <f t="shared" si="6"/>
        <v>No cumple</v>
      </c>
      <c r="W25" s="108">
        <v>44712</v>
      </c>
      <c r="X25" s="109">
        <f t="shared" si="7"/>
        <v>44712</v>
      </c>
      <c r="Y25" s="97">
        <f t="shared" si="8"/>
        <v>15</v>
      </c>
      <c r="Z25" s="104">
        <v>44926</v>
      </c>
      <c r="AA25" s="105">
        <f t="shared" si="9"/>
        <v>44926</v>
      </c>
      <c r="AB25" s="97">
        <f t="shared" si="10"/>
        <v>0</v>
      </c>
      <c r="AC25" s="110" t="s">
        <v>371</v>
      </c>
      <c r="AD25" s="111"/>
      <c r="AE25" s="111"/>
      <c r="AF25" s="111"/>
      <c r="AG25" s="111" t="s">
        <v>847</v>
      </c>
      <c r="AH25" s="111" t="s">
        <v>843</v>
      </c>
    </row>
    <row r="26" spans="1:34" ht="15" customHeight="1" x14ac:dyDescent="0.2">
      <c r="A26" s="96" t="s">
        <v>271</v>
      </c>
      <c r="B26" s="97" t="s">
        <v>272</v>
      </c>
      <c r="C26" s="97" t="s">
        <v>273</v>
      </c>
      <c r="D26" s="97" t="s">
        <v>274</v>
      </c>
      <c r="E26" s="96">
        <v>25</v>
      </c>
      <c r="F26" s="96" t="s">
        <v>300</v>
      </c>
      <c r="G26" s="96" t="s">
        <v>391</v>
      </c>
      <c r="H26" s="98" t="s">
        <v>392</v>
      </c>
      <c r="I26" s="99" t="s">
        <v>282</v>
      </c>
      <c r="J26" s="100" t="s">
        <v>283</v>
      </c>
      <c r="K26" s="101" t="s">
        <v>840</v>
      </c>
      <c r="L26" s="117">
        <v>46829.54</v>
      </c>
      <c r="M26" s="103">
        <f t="shared" si="0"/>
        <v>46829.54</v>
      </c>
      <c r="N26" s="104">
        <v>44669</v>
      </c>
      <c r="O26" s="105">
        <f t="shared" si="11"/>
        <v>44669</v>
      </c>
      <c r="P26" s="105" t="str">
        <f t="shared" si="2"/>
        <v>A tiempo</v>
      </c>
      <c r="Q26" s="105">
        <v>44697</v>
      </c>
      <c r="R26" s="105">
        <f t="shared" si="3"/>
        <v>44697</v>
      </c>
      <c r="S26" s="105" t="str">
        <f t="shared" si="4"/>
        <v>A tiempo</v>
      </c>
      <c r="T26" s="97">
        <f t="shared" si="5"/>
        <v>28</v>
      </c>
      <c r="U26" s="106">
        <v>20</v>
      </c>
      <c r="V26" s="107" t="str">
        <f t="shared" si="6"/>
        <v>No cumple</v>
      </c>
      <c r="W26" s="108">
        <v>44712</v>
      </c>
      <c r="X26" s="109">
        <f t="shared" si="7"/>
        <v>44712</v>
      </c>
      <c r="Y26" s="97">
        <f t="shared" si="8"/>
        <v>15</v>
      </c>
      <c r="Z26" s="104">
        <v>44926</v>
      </c>
      <c r="AA26" s="105">
        <f t="shared" si="9"/>
        <v>44926</v>
      </c>
      <c r="AB26" s="97">
        <f t="shared" si="10"/>
        <v>0</v>
      </c>
      <c r="AC26" s="110" t="s">
        <v>371</v>
      </c>
      <c r="AD26" s="111"/>
      <c r="AE26" s="111"/>
      <c r="AF26" s="111"/>
      <c r="AG26" s="111" t="s">
        <v>847</v>
      </c>
      <c r="AH26" s="111" t="s">
        <v>853</v>
      </c>
    </row>
    <row r="27" spans="1:34" ht="15" customHeight="1" x14ac:dyDescent="0.2">
      <c r="A27" s="96" t="s">
        <v>271</v>
      </c>
      <c r="B27" s="97" t="s">
        <v>272</v>
      </c>
      <c r="C27" s="97" t="s">
        <v>273</v>
      </c>
      <c r="D27" s="97" t="s">
        <v>274</v>
      </c>
      <c r="E27" s="96">
        <v>26</v>
      </c>
      <c r="F27" s="96" t="s">
        <v>279</v>
      </c>
      <c r="G27" s="96" t="s">
        <v>395</v>
      </c>
      <c r="H27" s="98" t="s">
        <v>396</v>
      </c>
      <c r="I27" s="99" t="s">
        <v>282</v>
      </c>
      <c r="J27" s="100" t="s">
        <v>283</v>
      </c>
      <c r="K27" s="101" t="s">
        <v>840</v>
      </c>
      <c r="L27" s="117">
        <v>646153.85</v>
      </c>
      <c r="M27" s="103">
        <f t="shared" si="0"/>
        <v>646153.85</v>
      </c>
      <c r="N27" s="104">
        <v>44920</v>
      </c>
      <c r="O27" s="105">
        <f t="shared" si="11"/>
        <v>44920</v>
      </c>
      <c r="P27" s="105" t="str">
        <f t="shared" si="2"/>
        <v>A tiempo</v>
      </c>
      <c r="Q27" s="105">
        <v>44997</v>
      </c>
      <c r="R27" s="105">
        <f t="shared" si="3"/>
        <v>44997</v>
      </c>
      <c r="S27" s="105" t="str">
        <f t="shared" si="4"/>
        <v>A tiempo</v>
      </c>
      <c r="T27" s="97">
        <f t="shared" si="5"/>
        <v>77</v>
      </c>
      <c r="U27" s="106">
        <v>145</v>
      </c>
      <c r="V27" s="107" t="str">
        <f t="shared" si="6"/>
        <v>Cumple</v>
      </c>
      <c r="W27" s="108">
        <v>45017</v>
      </c>
      <c r="X27" s="109">
        <f t="shared" si="7"/>
        <v>45017</v>
      </c>
      <c r="Y27" s="97">
        <f t="shared" si="8"/>
        <v>20</v>
      </c>
      <c r="Z27" s="104">
        <v>45291</v>
      </c>
      <c r="AA27" s="105">
        <f t="shared" si="9"/>
        <v>45291</v>
      </c>
      <c r="AB27" s="97">
        <f t="shared" si="10"/>
        <v>0</v>
      </c>
      <c r="AC27" s="110" t="s">
        <v>397</v>
      </c>
      <c r="AD27" s="111" t="s">
        <v>895</v>
      </c>
      <c r="AE27" s="111"/>
      <c r="AF27" s="111"/>
      <c r="AG27" s="111" t="s">
        <v>854</v>
      </c>
      <c r="AH27" s="111" t="s">
        <v>843</v>
      </c>
    </row>
    <row r="28" spans="1:34" ht="15" customHeight="1" x14ac:dyDescent="0.2">
      <c r="A28" s="96" t="s">
        <v>271</v>
      </c>
      <c r="B28" s="97" t="s">
        <v>272</v>
      </c>
      <c r="C28" s="97" t="s">
        <v>273</v>
      </c>
      <c r="D28" s="97" t="s">
        <v>274</v>
      </c>
      <c r="E28" s="96">
        <v>27</v>
      </c>
      <c r="F28" s="96" t="s">
        <v>338</v>
      </c>
      <c r="G28" s="96" t="s">
        <v>401</v>
      </c>
      <c r="H28" s="98" t="s">
        <v>402</v>
      </c>
      <c r="I28" s="99" t="s">
        <v>282</v>
      </c>
      <c r="J28" s="100" t="s">
        <v>283</v>
      </c>
      <c r="K28" s="101" t="s">
        <v>840</v>
      </c>
      <c r="L28" s="117">
        <v>487179.49</v>
      </c>
      <c r="M28" s="103">
        <f t="shared" si="0"/>
        <v>487179.49</v>
      </c>
      <c r="N28" s="104">
        <v>44789</v>
      </c>
      <c r="O28" s="105">
        <f t="shared" si="11"/>
        <v>44789</v>
      </c>
      <c r="P28" s="105" t="str">
        <f t="shared" si="2"/>
        <v>A tiempo</v>
      </c>
      <c r="Q28" s="105">
        <v>44851</v>
      </c>
      <c r="R28" s="105">
        <f t="shared" si="3"/>
        <v>44851</v>
      </c>
      <c r="S28" s="105" t="str">
        <f t="shared" si="4"/>
        <v>A tiempo</v>
      </c>
      <c r="T28" s="97">
        <f t="shared" si="5"/>
        <v>62</v>
      </c>
      <c r="U28" s="106">
        <v>20</v>
      </c>
      <c r="V28" s="107" t="str">
        <f t="shared" si="6"/>
        <v>No cumple</v>
      </c>
      <c r="W28" s="108">
        <v>44866</v>
      </c>
      <c r="X28" s="109">
        <f t="shared" si="7"/>
        <v>44866</v>
      </c>
      <c r="Y28" s="97">
        <f t="shared" si="8"/>
        <v>15</v>
      </c>
      <c r="Z28" s="104">
        <v>45291</v>
      </c>
      <c r="AA28" s="105">
        <f t="shared" si="9"/>
        <v>45291</v>
      </c>
      <c r="AB28" s="97">
        <f t="shared" si="10"/>
        <v>0</v>
      </c>
      <c r="AC28" s="110" t="s">
        <v>347</v>
      </c>
      <c r="AD28" s="111"/>
      <c r="AE28" s="111"/>
      <c r="AF28" s="111"/>
      <c r="AG28" s="111" t="s">
        <v>854</v>
      </c>
      <c r="AH28" s="111" t="s">
        <v>843</v>
      </c>
    </row>
    <row r="29" spans="1:34" ht="15" customHeight="1" x14ac:dyDescent="0.2">
      <c r="A29" s="96" t="s">
        <v>271</v>
      </c>
      <c r="B29" s="97" t="s">
        <v>272</v>
      </c>
      <c r="C29" s="97" t="s">
        <v>273</v>
      </c>
      <c r="D29" s="97" t="s">
        <v>274</v>
      </c>
      <c r="E29" s="96">
        <v>28</v>
      </c>
      <c r="F29" s="96" t="s">
        <v>279</v>
      </c>
      <c r="G29" s="96" t="s">
        <v>403</v>
      </c>
      <c r="H29" s="98" t="s">
        <v>404</v>
      </c>
      <c r="I29" s="99" t="s">
        <v>282</v>
      </c>
      <c r="J29" s="100" t="s">
        <v>283</v>
      </c>
      <c r="K29" s="101" t="s">
        <v>840</v>
      </c>
      <c r="L29" s="117">
        <v>487179.49</v>
      </c>
      <c r="M29" s="103">
        <f t="shared" si="0"/>
        <v>487179.49</v>
      </c>
      <c r="N29" s="104">
        <v>44784</v>
      </c>
      <c r="O29" s="105">
        <f t="shared" si="11"/>
        <v>44784</v>
      </c>
      <c r="P29" s="105" t="str">
        <f t="shared" si="2"/>
        <v>A tiempo</v>
      </c>
      <c r="Q29" s="105">
        <v>44846</v>
      </c>
      <c r="R29" s="105">
        <f t="shared" si="3"/>
        <v>44846</v>
      </c>
      <c r="S29" s="105" t="str">
        <f t="shared" si="4"/>
        <v>A tiempo</v>
      </c>
      <c r="T29" s="97">
        <f t="shared" si="5"/>
        <v>62</v>
      </c>
      <c r="U29" s="106">
        <v>145</v>
      </c>
      <c r="V29" s="107" t="str">
        <f t="shared" si="6"/>
        <v>Cumple</v>
      </c>
      <c r="W29" s="108">
        <v>44866</v>
      </c>
      <c r="X29" s="109">
        <f t="shared" si="7"/>
        <v>44866</v>
      </c>
      <c r="Y29" s="97">
        <f t="shared" si="8"/>
        <v>20</v>
      </c>
      <c r="Z29" s="104">
        <v>45291</v>
      </c>
      <c r="AA29" s="105">
        <f t="shared" si="9"/>
        <v>45291</v>
      </c>
      <c r="AB29" s="97">
        <f t="shared" si="10"/>
        <v>0</v>
      </c>
      <c r="AC29" s="110" t="s">
        <v>347</v>
      </c>
      <c r="AD29" s="111" t="s">
        <v>896</v>
      </c>
      <c r="AE29" s="111"/>
      <c r="AF29" s="111"/>
      <c r="AG29" s="111" t="s">
        <v>854</v>
      </c>
      <c r="AH29" s="111" t="s">
        <v>843</v>
      </c>
    </row>
    <row r="30" spans="1:34" ht="15" customHeight="1" x14ac:dyDescent="0.2">
      <c r="A30" s="96" t="s">
        <v>271</v>
      </c>
      <c r="B30" s="97" t="s">
        <v>272</v>
      </c>
      <c r="C30" s="97" t="s">
        <v>273</v>
      </c>
      <c r="D30" s="97" t="s">
        <v>274</v>
      </c>
      <c r="E30" s="96">
        <v>29</v>
      </c>
      <c r="F30" s="96" t="s">
        <v>300</v>
      </c>
      <c r="G30" s="96" t="s">
        <v>405</v>
      </c>
      <c r="H30" s="98" t="s">
        <v>855</v>
      </c>
      <c r="I30" s="99" t="s">
        <v>282</v>
      </c>
      <c r="J30" s="100" t="s">
        <v>283</v>
      </c>
      <c r="K30" s="101" t="s">
        <v>840</v>
      </c>
      <c r="L30" s="117">
        <v>46829.54</v>
      </c>
      <c r="M30" s="103">
        <f t="shared" si="0"/>
        <v>46829.54</v>
      </c>
      <c r="N30" s="104">
        <v>44669</v>
      </c>
      <c r="O30" s="105">
        <f t="shared" si="11"/>
        <v>44669</v>
      </c>
      <c r="P30" s="105" t="str">
        <f t="shared" si="2"/>
        <v>A tiempo</v>
      </c>
      <c r="Q30" s="105">
        <v>44697</v>
      </c>
      <c r="R30" s="105">
        <f t="shared" si="3"/>
        <v>44697</v>
      </c>
      <c r="S30" s="105" t="str">
        <f t="shared" si="4"/>
        <v>A tiempo</v>
      </c>
      <c r="T30" s="97">
        <f t="shared" si="5"/>
        <v>28</v>
      </c>
      <c r="U30" s="106">
        <v>20</v>
      </c>
      <c r="V30" s="107" t="str">
        <f t="shared" si="6"/>
        <v>No cumple</v>
      </c>
      <c r="W30" s="108">
        <v>44712</v>
      </c>
      <c r="X30" s="109">
        <f t="shared" si="7"/>
        <v>44712</v>
      </c>
      <c r="Y30" s="97">
        <f t="shared" si="8"/>
        <v>15</v>
      </c>
      <c r="Z30" s="104">
        <v>44926</v>
      </c>
      <c r="AA30" s="105">
        <f t="shared" si="9"/>
        <v>44926</v>
      </c>
      <c r="AB30" s="97">
        <f t="shared" si="10"/>
        <v>0</v>
      </c>
      <c r="AC30" s="110" t="s">
        <v>371</v>
      </c>
      <c r="AD30" s="111"/>
      <c r="AE30" s="111"/>
      <c r="AF30" s="111"/>
      <c r="AG30" s="111" t="s">
        <v>854</v>
      </c>
      <c r="AH30" s="111" t="s">
        <v>843</v>
      </c>
    </row>
    <row r="31" spans="1:34" ht="15" customHeight="1" x14ac:dyDescent="0.2">
      <c r="A31" s="96" t="s">
        <v>271</v>
      </c>
      <c r="B31" s="97" t="s">
        <v>272</v>
      </c>
      <c r="C31" s="97" t="s">
        <v>273</v>
      </c>
      <c r="D31" s="97" t="s">
        <v>274</v>
      </c>
      <c r="E31" s="96">
        <v>30</v>
      </c>
      <c r="F31" s="96" t="s">
        <v>300</v>
      </c>
      <c r="G31" s="96" t="s">
        <v>407</v>
      </c>
      <c r="H31" s="98" t="s">
        <v>408</v>
      </c>
      <c r="I31" s="99" t="s">
        <v>282</v>
      </c>
      <c r="J31" s="100" t="s">
        <v>283</v>
      </c>
      <c r="K31" s="101" t="s">
        <v>840</v>
      </c>
      <c r="L31" s="117">
        <v>46829.54</v>
      </c>
      <c r="M31" s="103">
        <f t="shared" si="0"/>
        <v>46829.54</v>
      </c>
      <c r="N31" s="104">
        <v>44669</v>
      </c>
      <c r="O31" s="105">
        <f t="shared" si="11"/>
        <v>44669</v>
      </c>
      <c r="P31" s="105" t="str">
        <f t="shared" si="2"/>
        <v>A tiempo</v>
      </c>
      <c r="Q31" s="105">
        <v>44697</v>
      </c>
      <c r="R31" s="105">
        <f t="shared" si="3"/>
        <v>44697</v>
      </c>
      <c r="S31" s="105" t="str">
        <f t="shared" si="4"/>
        <v>A tiempo</v>
      </c>
      <c r="T31" s="97">
        <f t="shared" si="5"/>
        <v>28</v>
      </c>
      <c r="U31" s="106">
        <v>20</v>
      </c>
      <c r="V31" s="107" t="str">
        <f t="shared" si="6"/>
        <v>No cumple</v>
      </c>
      <c r="W31" s="108">
        <v>44712</v>
      </c>
      <c r="X31" s="109">
        <f t="shared" si="7"/>
        <v>44712</v>
      </c>
      <c r="Y31" s="97">
        <f t="shared" si="8"/>
        <v>15</v>
      </c>
      <c r="Z31" s="104">
        <v>44926</v>
      </c>
      <c r="AA31" s="105">
        <f t="shared" si="9"/>
        <v>44926</v>
      </c>
      <c r="AB31" s="97">
        <f t="shared" si="10"/>
        <v>0</v>
      </c>
      <c r="AC31" s="110" t="s">
        <v>371</v>
      </c>
      <c r="AD31" s="111"/>
      <c r="AE31" s="111"/>
      <c r="AF31" s="111"/>
      <c r="AG31" s="111" t="s">
        <v>854</v>
      </c>
      <c r="AH31" s="111" t="s">
        <v>843</v>
      </c>
    </row>
    <row r="32" spans="1:34" ht="15" customHeight="1" x14ac:dyDescent="0.2">
      <c r="A32" s="96" t="s">
        <v>271</v>
      </c>
      <c r="B32" s="97" t="s">
        <v>272</v>
      </c>
      <c r="C32" s="97" t="s">
        <v>273</v>
      </c>
      <c r="D32" s="97" t="s">
        <v>274</v>
      </c>
      <c r="E32" s="96">
        <v>31</v>
      </c>
      <c r="F32" s="96" t="s">
        <v>300</v>
      </c>
      <c r="G32" s="96" t="s">
        <v>409</v>
      </c>
      <c r="H32" s="98" t="s">
        <v>410</v>
      </c>
      <c r="I32" s="99" t="s">
        <v>282</v>
      </c>
      <c r="J32" s="100" t="s">
        <v>283</v>
      </c>
      <c r="K32" s="101" t="s">
        <v>840</v>
      </c>
      <c r="L32" s="117">
        <v>46829.54</v>
      </c>
      <c r="M32" s="103">
        <f t="shared" si="0"/>
        <v>46829.54</v>
      </c>
      <c r="N32" s="104">
        <v>44669</v>
      </c>
      <c r="O32" s="105">
        <f t="shared" si="11"/>
        <v>44669</v>
      </c>
      <c r="P32" s="105" t="str">
        <f t="shared" si="2"/>
        <v>A tiempo</v>
      </c>
      <c r="Q32" s="105">
        <v>44697</v>
      </c>
      <c r="R32" s="105">
        <f t="shared" si="3"/>
        <v>44697</v>
      </c>
      <c r="S32" s="105" t="str">
        <f t="shared" si="4"/>
        <v>A tiempo</v>
      </c>
      <c r="T32" s="97">
        <f t="shared" si="5"/>
        <v>28</v>
      </c>
      <c r="U32" s="106">
        <v>20</v>
      </c>
      <c r="V32" s="107" t="str">
        <f t="shared" si="6"/>
        <v>No cumple</v>
      </c>
      <c r="W32" s="108">
        <v>44712</v>
      </c>
      <c r="X32" s="109">
        <f t="shared" si="7"/>
        <v>44712</v>
      </c>
      <c r="Y32" s="97">
        <f t="shared" si="8"/>
        <v>15</v>
      </c>
      <c r="Z32" s="104">
        <v>44926</v>
      </c>
      <c r="AA32" s="105">
        <f t="shared" si="9"/>
        <v>44926</v>
      </c>
      <c r="AB32" s="97">
        <f t="shared" si="10"/>
        <v>0</v>
      </c>
      <c r="AC32" s="110" t="s">
        <v>371</v>
      </c>
      <c r="AD32" s="111"/>
      <c r="AE32" s="111"/>
      <c r="AF32" s="111"/>
      <c r="AG32" s="111" t="s">
        <v>854</v>
      </c>
      <c r="AH32" s="111" t="s">
        <v>843</v>
      </c>
    </row>
    <row r="33" spans="1:34" ht="15" customHeight="1" x14ac:dyDescent="0.2">
      <c r="A33" s="96" t="s">
        <v>271</v>
      </c>
      <c r="B33" s="97" t="s">
        <v>272</v>
      </c>
      <c r="C33" s="97" t="s">
        <v>273</v>
      </c>
      <c r="D33" s="97" t="s">
        <v>274</v>
      </c>
      <c r="E33" s="96">
        <v>32</v>
      </c>
      <c r="F33" s="96" t="s">
        <v>300</v>
      </c>
      <c r="G33" s="96" t="s">
        <v>415</v>
      </c>
      <c r="H33" s="98" t="s">
        <v>416</v>
      </c>
      <c r="I33" s="99" t="s">
        <v>282</v>
      </c>
      <c r="J33" s="100" t="s">
        <v>283</v>
      </c>
      <c r="K33" s="101" t="s">
        <v>840</v>
      </c>
      <c r="L33" s="117">
        <v>46829.54</v>
      </c>
      <c r="M33" s="103">
        <f t="shared" si="0"/>
        <v>46829.54</v>
      </c>
      <c r="N33" s="104">
        <v>44669</v>
      </c>
      <c r="O33" s="105">
        <f t="shared" si="11"/>
        <v>44669</v>
      </c>
      <c r="P33" s="105" t="str">
        <f t="shared" si="2"/>
        <v>A tiempo</v>
      </c>
      <c r="Q33" s="105">
        <v>44697</v>
      </c>
      <c r="R33" s="105">
        <f t="shared" si="3"/>
        <v>44697</v>
      </c>
      <c r="S33" s="105" t="str">
        <f t="shared" si="4"/>
        <v>A tiempo</v>
      </c>
      <c r="T33" s="97">
        <f t="shared" si="5"/>
        <v>28</v>
      </c>
      <c r="U33" s="106">
        <v>20</v>
      </c>
      <c r="V33" s="107" t="str">
        <f t="shared" si="6"/>
        <v>No cumple</v>
      </c>
      <c r="W33" s="108">
        <v>44712</v>
      </c>
      <c r="X33" s="109">
        <f t="shared" si="7"/>
        <v>44712</v>
      </c>
      <c r="Y33" s="97">
        <f t="shared" si="8"/>
        <v>15</v>
      </c>
      <c r="Z33" s="104">
        <v>44926</v>
      </c>
      <c r="AA33" s="105">
        <f t="shared" si="9"/>
        <v>44926</v>
      </c>
      <c r="AB33" s="97">
        <f t="shared" si="10"/>
        <v>0</v>
      </c>
      <c r="AC33" s="110" t="s">
        <v>371</v>
      </c>
      <c r="AD33" s="111" t="s">
        <v>897</v>
      </c>
      <c r="AE33" s="111"/>
      <c r="AF33" s="111"/>
      <c r="AG33" s="111" t="s">
        <v>854</v>
      </c>
      <c r="AH33" s="111" t="s">
        <v>843</v>
      </c>
    </row>
    <row r="34" spans="1:34" ht="15" customHeight="1" x14ac:dyDescent="0.2">
      <c r="A34" s="96" t="s">
        <v>271</v>
      </c>
      <c r="B34" s="97" t="s">
        <v>272</v>
      </c>
      <c r="C34" s="97" t="s">
        <v>273</v>
      </c>
      <c r="D34" s="97" t="s">
        <v>274</v>
      </c>
      <c r="E34" s="96">
        <v>33</v>
      </c>
      <c r="F34" s="96" t="s">
        <v>279</v>
      </c>
      <c r="G34" s="96" t="s">
        <v>420</v>
      </c>
      <c r="H34" s="98" t="s">
        <v>421</v>
      </c>
      <c r="I34" s="99" t="s">
        <v>282</v>
      </c>
      <c r="J34" s="100" t="s">
        <v>283</v>
      </c>
      <c r="K34" s="101" t="s">
        <v>840</v>
      </c>
      <c r="L34" s="117">
        <v>512820.51</v>
      </c>
      <c r="M34" s="103">
        <f t="shared" si="0"/>
        <v>512820.51</v>
      </c>
      <c r="N34" s="104">
        <v>44691</v>
      </c>
      <c r="O34" s="105">
        <f t="shared" si="11"/>
        <v>44691</v>
      </c>
      <c r="P34" s="105" t="str">
        <f t="shared" si="2"/>
        <v>A tiempo</v>
      </c>
      <c r="Q34" s="105">
        <v>44768</v>
      </c>
      <c r="R34" s="105">
        <f t="shared" si="3"/>
        <v>44768</v>
      </c>
      <c r="S34" s="105" t="str">
        <f t="shared" si="4"/>
        <v>A tiempo</v>
      </c>
      <c r="T34" s="97">
        <f t="shared" si="5"/>
        <v>77</v>
      </c>
      <c r="U34" s="106">
        <v>145</v>
      </c>
      <c r="V34" s="107" t="str">
        <f t="shared" si="6"/>
        <v>Cumple</v>
      </c>
      <c r="W34" s="108">
        <v>44788</v>
      </c>
      <c r="X34" s="109">
        <f t="shared" si="7"/>
        <v>44788</v>
      </c>
      <c r="Y34" s="97">
        <f t="shared" si="8"/>
        <v>20</v>
      </c>
      <c r="Z34" s="104">
        <v>44926</v>
      </c>
      <c r="AA34" s="105">
        <f t="shared" si="9"/>
        <v>44926</v>
      </c>
      <c r="AB34" s="97">
        <f t="shared" si="10"/>
        <v>0</v>
      </c>
      <c r="AC34" s="110" t="s">
        <v>303</v>
      </c>
      <c r="AD34" s="111" t="s">
        <v>898</v>
      </c>
      <c r="AE34" s="111"/>
      <c r="AF34" s="111"/>
      <c r="AG34" s="111" t="s">
        <v>856</v>
      </c>
      <c r="AH34" s="111" t="s">
        <v>843</v>
      </c>
    </row>
    <row r="35" spans="1:34" ht="15" customHeight="1" x14ac:dyDescent="0.2">
      <c r="A35" s="96" t="s">
        <v>271</v>
      </c>
      <c r="B35" s="97" t="s">
        <v>272</v>
      </c>
      <c r="C35" s="97" t="s">
        <v>273</v>
      </c>
      <c r="D35" s="97" t="s">
        <v>274</v>
      </c>
      <c r="E35" s="96">
        <v>34</v>
      </c>
      <c r="F35" s="96" t="s">
        <v>300</v>
      </c>
      <c r="G35" s="96" t="s">
        <v>422</v>
      </c>
      <c r="H35" s="98" t="s">
        <v>857</v>
      </c>
      <c r="I35" s="99" t="s">
        <v>282</v>
      </c>
      <c r="J35" s="100" t="s">
        <v>283</v>
      </c>
      <c r="K35" s="101" t="s">
        <v>840</v>
      </c>
      <c r="L35" s="117">
        <v>46829.54</v>
      </c>
      <c r="M35" s="103">
        <f t="shared" si="0"/>
        <v>46829.54</v>
      </c>
      <c r="N35" s="104">
        <v>44669</v>
      </c>
      <c r="O35" s="105">
        <f t="shared" si="11"/>
        <v>44669</v>
      </c>
      <c r="P35" s="105" t="str">
        <f t="shared" si="2"/>
        <v>A tiempo</v>
      </c>
      <c r="Q35" s="105">
        <v>44697</v>
      </c>
      <c r="R35" s="105">
        <f t="shared" si="3"/>
        <v>44697</v>
      </c>
      <c r="S35" s="105" t="str">
        <f t="shared" si="4"/>
        <v>A tiempo</v>
      </c>
      <c r="T35" s="97">
        <f t="shared" si="5"/>
        <v>28</v>
      </c>
      <c r="U35" s="106">
        <v>20</v>
      </c>
      <c r="V35" s="107" t="str">
        <f t="shared" si="6"/>
        <v>No cumple</v>
      </c>
      <c r="W35" s="108">
        <v>44712</v>
      </c>
      <c r="X35" s="109">
        <f t="shared" si="7"/>
        <v>44712</v>
      </c>
      <c r="Y35" s="97">
        <f t="shared" si="8"/>
        <v>15</v>
      </c>
      <c r="Z35" s="104">
        <v>44926</v>
      </c>
      <c r="AA35" s="105">
        <f t="shared" si="9"/>
        <v>44926</v>
      </c>
      <c r="AB35" s="97">
        <f t="shared" si="10"/>
        <v>0</v>
      </c>
      <c r="AC35" s="110" t="s">
        <v>371</v>
      </c>
      <c r="AD35" s="111"/>
      <c r="AE35" s="111"/>
      <c r="AF35" s="111"/>
      <c r="AG35" s="111" t="s">
        <v>856</v>
      </c>
      <c r="AH35" s="111" t="s">
        <v>843</v>
      </c>
    </row>
    <row r="36" spans="1:34" ht="15" customHeight="1" x14ac:dyDescent="0.2">
      <c r="A36" s="96" t="s">
        <v>271</v>
      </c>
      <c r="B36" s="97" t="s">
        <v>272</v>
      </c>
      <c r="C36" s="97" t="s">
        <v>273</v>
      </c>
      <c r="D36" s="97" t="s">
        <v>274</v>
      </c>
      <c r="E36" s="96">
        <v>35</v>
      </c>
      <c r="F36" s="96" t="s">
        <v>300</v>
      </c>
      <c r="G36" s="96" t="s">
        <v>424</v>
      </c>
      <c r="H36" s="98" t="s">
        <v>857</v>
      </c>
      <c r="I36" s="99" t="s">
        <v>282</v>
      </c>
      <c r="J36" s="100" t="s">
        <v>283</v>
      </c>
      <c r="K36" s="101" t="s">
        <v>840</v>
      </c>
      <c r="L36" s="117">
        <v>46829.54</v>
      </c>
      <c r="M36" s="103">
        <f t="shared" si="0"/>
        <v>46829.54</v>
      </c>
      <c r="N36" s="104">
        <v>44669</v>
      </c>
      <c r="O36" s="105">
        <f t="shared" si="11"/>
        <v>44669</v>
      </c>
      <c r="P36" s="105" t="str">
        <f t="shared" si="2"/>
        <v>A tiempo</v>
      </c>
      <c r="Q36" s="105">
        <v>44697</v>
      </c>
      <c r="R36" s="105">
        <f t="shared" si="3"/>
        <v>44697</v>
      </c>
      <c r="S36" s="105" t="str">
        <f t="shared" si="4"/>
        <v>A tiempo</v>
      </c>
      <c r="T36" s="97">
        <f t="shared" si="5"/>
        <v>28</v>
      </c>
      <c r="U36" s="106">
        <v>20</v>
      </c>
      <c r="V36" s="107" t="str">
        <f t="shared" si="6"/>
        <v>No cumple</v>
      </c>
      <c r="W36" s="108">
        <v>44712</v>
      </c>
      <c r="X36" s="109">
        <f t="shared" si="7"/>
        <v>44712</v>
      </c>
      <c r="Y36" s="97">
        <f t="shared" si="8"/>
        <v>15</v>
      </c>
      <c r="Z36" s="104">
        <v>44926</v>
      </c>
      <c r="AA36" s="105">
        <f t="shared" si="9"/>
        <v>44926</v>
      </c>
      <c r="AB36" s="97">
        <f t="shared" si="10"/>
        <v>0</v>
      </c>
      <c r="AC36" s="110" t="s">
        <v>371</v>
      </c>
      <c r="AD36" s="111"/>
      <c r="AE36" s="111"/>
      <c r="AF36" s="111"/>
      <c r="AG36" s="111" t="s">
        <v>856</v>
      </c>
      <c r="AH36" s="111" t="s">
        <v>843</v>
      </c>
    </row>
    <row r="37" spans="1:34" ht="15" customHeight="1" x14ac:dyDescent="0.2">
      <c r="A37" s="96" t="s">
        <v>271</v>
      </c>
      <c r="B37" s="97" t="s">
        <v>272</v>
      </c>
      <c r="C37" s="97" t="s">
        <v>273</v>
      </c>
      <c r="D37" s="97" t="s">
        <v>274</v>
      </c>
      <c r="E37" s="96">
        <v>36</v>
      </c>
      <c r="F37" s="96" t="s">
        <v>279</v>
      </c>
      <c r="G37" s="96" t="s">
        <v>427</v>
      </c>
      <c r="H37" s="98" t="s">
        <v>428</v>
      </c>
      <c r="I37" s="99" t="s">
        <v>282</v>
      </c>
      <c r="J37" s="100" t="s">
        <v>283</v>
      </c>
      <c r="K37" s="101" t="s">
        <v>840</v>
      </c>
      <c r="L37" s="117">
        <v>246153.85</v>
      </c>
      <c r="M37" s="103">
        <f t="shared" si="0"/>
        <v>246153.85</v>
      </c>
      <c r="N37" s="104">
        <v>44784</v>
      </c>
      <c r="O37" s="105">
        <f t="shared" si="11"/>
        <v>44784</v>
      </c>
      <c r="P37" s="105" t="str">
        <f t="shared" si="2"/>
        <v>A tiempo</v>
      </c>
      <c r="Q37" s="105">
        <v>44846</v>
      </c>
      <c r="R37" s="105">
        <f t="shared" si="3"/>
        <v>44846</v>
      </c>
      <c r="S37" s="105" t="str">
        <f t="shared" si="4"/>
        <v>A tiempo</v>
      </c>
      <c r="T37" s="97">
        <f t="shared" si="5"/>
        <v>62</v>
      </c>
      <c r="U37" s="106">
        <v>145</v>
      </c>
      <c r="V37" s="107" t="str">
        <f t="shared" si="6"/>
        <v>Cumple</v>
      </c>
      <c r="W37" s="108">
        <v>44866</v>
      </c>
      <c r="X37" s="109">
        <v>44866</v>
      </c>
      <c r="Y37" s="97">
        <f t="shared" si="8"/>
        <v>20</v>
      </c>
      <c r="Z37" s="104">
        <v>45291</v>
      </c>
      <c r="AA37" s="105">
        <f t="shared" si="9"/>
        <v>45291</v>
      </c>
      <c r="AB37" s="97">
        <f t="shared" si="10"/>
        <v>0</v>
      </c>
      <c r="AC37" s="110" t="s">
        <v>347</v>
      </c>
      <c r="AD37" s="111" t="s">
        <v>896</v>
      </c>
      <c r="AE37" s="111"/>
      <c r="AF37" s="111"/>
      <c r="AG37" s="111" t="s">
        <v>858</v>
      </c>
      <c r="AH37" s="111" t="s">
        <v>843</v>
      </c>
    </row>
    <row r="38" spans="1:34" ht="15" customHeight="1" x14ac:dyDescent="0.2">
      <c r="A38" s="96" t="s">
        <v>271</v>
      </c>
      <c r="B38" s="97" t="s">
        <v>272</v>
      </c>
      <c r="C38" s="97" t="s">
        <v>273</v>
      </c>
      <c r="D38" s="97" t="s">
        <v>274</v>
      </c>
      <c r="E38" s="96">
        <v>37</v>
      </c>
      <c r="F38" s="96" t="s">
        <v>279</v>
      </c>
      <c r="G38" s="96" t="s">
        <v>431</v>
      </c>
      <c r="H38" s="98" t="s">
        <v>859</v>
      </c>
      <c r="I38" s="99" t="s">
        <v>309</v>
      </c>
      <c r="J38" s="100" t="s">
        <v>432</v>
      </c>
      <c r="K38" s="101" t="s">
        <v>840</v>
      </c>
      <c r="L38" s="117">
        <v>0</v>
      </c>
      <c r="M38" s="103">
        <f t="shared" si="0"/>
        <v>0</v>
      </c>
      <c r="N38" s="104">
        <v>44593</v>
      </c>
      <c r="O38" s="105">
        <f t="shared" si="11"/>
        <v>44593</v>
      </c>
      <c r="P38" s="105" t="str">
        <f t="shared" si="2"/>
        <v>A tiempo</v>
      </c>
      <c r="Q38" s="105">
        <f>+W38-15</f>
        <v>44759</v>
      </c>
      <c r="R38" s="105">
        <f t="shared" si="3"/>
        <v>44759</v>
      </c>
      <c r="S38" s="105" t="str">
        <f t="shared" si="4"/>
        <v>A tiempo</v>
      </c>
      <c r="T38" s="97">
        <f t="shared" si="5"/>
        <v>166</v>
      </c>
      <c r="U38" s="106">
        <v>145</v>
      </c>
      <c r="V38" s="107" t="str">
        <f t="shared" si="6"/>
        <v>No cumple</v>
      </c>
      <c r="W38" s="108">
        <v>44774</v>
      </c>
      <c r="X38" s="109">
        <f t="shared" ref="X38:X44" si="12">W38</f>
        <v>44774</v>
      </c>
      <c r="Y38" s="97">
        <f t="shared" si="8"/>
        <v>15</v>
      </c>
      <c r="Z38" s="104">
        <v>45291</v>
      </c>
      <c r="AA38" s="105">
        <f t="shared" si="9"/>
        <v>45291</v>
      </c>
      <c r="AB38" s="97">
        <f t="shared" si="10"/>
        <v>0</v>
      </c>
      <c r="AC38" s="110">
        <v>2022</v>
      </c>
      <c r="AD38" s="111" t="s">
        <v>921</v>
      </c>
      <c r="AE38" s="111"/>
      <c r="AF38" s="111"/>
      <c r="AG38" s="111" t="s">
        <v>858</v>
      </c>
      <c r="AH38" s="111" t="s">
        <v>843</v>
      </c>
    </row>
    <row r="39" spans="1:34" ht="15" customHeight="1" x14ac:dyDescent="0.2">
      <c r="A39" s="96" t="s">
        <v>271</v>
      </c>
      <c r="B39" s="97" t="s">
        <v>272</v>
      </c>
      <c r="C39" s="97" t="s">
        <v>273</v>
      </c>
      <c r="D39" s="97" t="s">
        <v>274</v>
      </c>
      <c r="E39" s="96">
        <v>38</v>
      </c>
      <c r="F39" s="96" t="s">
        <v>279</v>
      </c>
      <c r="G39" s="96" t="s">
        <v>437</v>
      </c>
      <c r="H39" s="98" t="s">
        <v>438</v>
      </c>
      <c r="I39" s="99" t="s">
        <v>282</v>
      </c>
      <c r="J39" s="100" t="s">
        <v>283</v>
      </c>
      <c r="K39" s="101" t="s">
        <v>840</v>
      </c>
      <c r="L39" s="117">
        <v>794871.79</v>
      </c>
      <c r="M39" s="103">
        <f t="shared" si="0"/>
        <v>794871.79</v>
      </c>
      <c r="N39" s="104">
        <v>44903</v>
      </c>
      <c r="O39" s="105">
        <v>44920</v>
      </c>
      <c r="P39" s="105" t="str">
        <f t="shared" si="2"/>
        <v>Tarde</v>
      </c>
      <c r="Q39" s="105">
        <v>44980</v>
      </c>
      <c r="R39" s="105">
        <f t="shared" si="3"/>
        <v>44980</v>
      </c>
      <c r="S39" s="105" t="str">
        <f t="shared" si="4"/>
        <v>A tiempo</v>
      </c>
      <c r="T39" s="97">
        <f t="shared" si="5"/>
        <v>60</v>
      </c>
      <c r="U39" s="106">
        <v>145</v>
      </c>
      <c r="V39" s="107" t="str">
        <f t="shared" si="6"/>
        <v>Cumple</v>
      </c>
      <c r="W39" s="108">
        <v>45000</v>
      </c>
      <c r="X39" s="109">
        <f t="shared" si="12"/>
        <v>45000</v>
      </c>
      <c r="Y39" s="97">
        <f t="shared" si="8"/>
        <v>20</v>
      </c>
      <c r="Z39" s="104">
        <v>45291</v>
      </c>
      <c r="AA39" s="105">
        <f t="shared" si="9"/>
        <v>45291</v>
      </c>
      <c r="AB39" s="97">
        <f t="shared" si="10"/>
        <v>0</v>
      </c>
      <c r="AC39" s="110" t="s">
        <v>397</v>
      </c>
      <c r="AD39" s="111" t="s">
        <v>899</v>
      </c>
      <c r="AE39" s="111"/>
      <c r="AF39" s="111"/>
      <c r="AG39" s="111" t="s">
        <v>858</v>
      </c>
      <c r="AH39" s="111" t="s">
        <v>843</v>
      </c>
    </row>
    <row r="40" spans="1:34" ht="15" customHeight="1" x14ac:dyDescent="0.2">
      <c r="A40" s="96" t="s">
        <v>271</v>
      </c>
      <c r="B40" s="97" t="s">
        <v>272</v>
      </c>
      <c r="C40" s="97" t="s">
        <v>273</v>
      </c>
      <c r="D40" s="97" t="s">
        <v>274</v>
      </c>
      <c r="E40" s="96">
        <v>39</v>
      </c>
      <c r="F40" s="96" t="s">
        <v>279</v>
      </c>
      <c r="G40" s="96" t="s">
        <v>441</v>
      </c>
      <c r="H40" s="98" t="s">
        <v>442</v>
      </c>
      <c r="I40" s="99" t="s">
        <v>309</v>
      </c>
      <c r="J40" s="100" t="s">
        <v>283</v>
      </c>
      <c r="K40" s="101" t="s">
        <v>840</v>
      </c>
      <c r="L40" s="117">
        <v>0</v>
      </c>
      <c r="M40" s="103">
        <f t="shared" si="0"/>
        <v>0</v>
      </c>
      <c r="N40" s="104">
        <v>44593</v>
      </c>
      <c r="O40" s="105">
        <f>N40</f>
        <v>44593</v>
      </c>
      <c r="P40" s="105" t="str">
        <f t="shared" si="2"/>
        <v>A tiempo</v>
      </c>
      <c r="Q40" s="105">
        <f>+W40-15</f>
        <v>44759</v>
      </c>
      <c r="R40" s="105">
        <f t="shared" si="3"/>
        <v>44759</v>
      </c>
      <c r="S40" s="105" t="str">
        <f t="shared" si="4"/>
        <v>A tiempo</v>
      </c>
      <c r="T40" s="97">
        <f t="shared" si="5"/>
        <v>166</v>
      </c>
      <c r="U40" s="106">
        <v>145</v>
      </c>
      <c r="V40" s="107" t="str">
        <f t="shared" si="6"/>
        <v>No cumple</v>
      </c>
      <c r="W40" s="108">
        <v>44774</v>
      </c>
      <c r="X40" s="109">
        <f t="shared" si="12"/>
        <v>44774</v>
      </c>
      <c r="Y40" s="97">
        <f t="shared" si="8"/>
        <v>15</v>
      </c>
      <c r="Z40" s="104">
        <v>44926</v>
      </c>
      <c r="AA40" s="105">
        <f t="shared" si="9"/>
        <v>44926</v>
      </c>
      <c r="AB40" s="97">
        <f t="shared" si="10"/>
        <v>0</v>
      </c>
      <c r="AC40" s="110">
        <v>2022</v>
      </c>
      <c r="AD40" s="111" t="s">
        <v>728</v>
      </c>
      <c r="AE40" s="111"/>
      <c r="AF40" s="111"/>
      <c r="AG40" s="111" t="s">
        <v>858</v>
      </c>
      <c r="AH40" s="111" t="s">
        <v>843</v>
      </c>
    </row>
    <row r="41" spans="1:34" ht="15" customHeight="1" x14ac:dyDescent="0.2">
      <c r="A41" s="96" t="s">
        <v>271</v>
      </c>
      <c r="B41" s="97" t="s">
        <v>272</v>
      </c>
      <c r="C41" s="97" t="s">
        <v>273</v>
      </c>
      <c r="D41" s="97" t="s">
        <v>274</v>
      </c>
      <c r="E41" s="96">
        <v>40</v>
      </c>
      <c r="F41" s="96" t="s">
        <v>338</v>
      </c>
      <c r="G41" s="96" t="s">
        <v>445</v>
      </c>
      <c r="H41" s="98" t="s">
        <v>446</v>
      </c>
      <c r="I41" s="99" t="s">
        <v>309</v>
      </c>
      <c r="J41" s="100" t="s">
        <v>283</v>
      </c>
      <c r="K41" s="101" t="s">
        <v>840</v>
      </c>
      <c r="L41" s="117">
        <v>0</v>
      </c>
      <c r="M41" s="103">
        <f t="shared" si="0"/>
        <v>0</v>
      </c>
      <c r="N41" s="104">
        <v>44866</v>
      </c>
      <c r="O41" s="105">
        <f>N41</f>
        <v>44866</v>
      </c>
      <c r="P41" s="105" t="str">
        <f t="shared" si="2"/>
        <v>A tiempo</v>
      </c>
      <c r="Q41" s="105">
        <f>+W41-15</f>
        <v>44943</v>
      </c>
      <c r="R41" s="105">
        <f t="shared" si="3"/>
        <v>44943</v>
      </c>
      <c r="S41" s="105" t="str">
        <f t="shared" si="4"/>
        <v>A tiempo</v>
      </c>
      <c r="T41" s="97">
        <f t="shared" si="5"/>
        <v>77</v>
      </c>
      <c r="U41" s="106">
        <v>20</v>
      </c>
      <c r="V41" s="107" t="str">
        <f t="shared" si="6"/>
        <v>No cumple</v>
      </c>
      <c r="W41" s="108">
        <v>44958</v>
      </c>
      <c r="X41" s="109">
        <f t="shared" si="12"/>
        <v>44958</v>
      </c>
      <c r="Y41" s="97">
        <f t="shared" si="8"/>
        <v>15</v>
      </c>
      <c r="Z41" s="104">
        <v>44561</v>
      </c>
      <c r="AA41" s="105">
        <f t="shared" si="9"/>
        <v>44561</v>
      </c>
      <c r="AB41" s="97">
        <f t="shared" si="10"/>
        <v>0</v>
      </c>
      <c r="AC41" s="110">
        <v>2022</v>
      </c>
      <c r="AD41" s="111" t="s">
        <v>728</v>
      </c>
      <c r="AE41" s="111"/>
      <c r="AF41" s="111"/>
      <c r="AG41" s="111" t="s">
        <v>858</v>
      </c>
      <c r="AH41" s="111" t="s">
        <v>843</v>
      </c>
    </row>
    <row r="42" spans="1:34" ht="15" customHeight="1" x14ac:dyDescent="0.2">
      <c r="A42" s="96" t="s">
        <v>271</v>
      </c>
      <c r="B42" s="97" t="s">
        <v>272</v>
      </c>
      <c r="C42" s="97" t="s">
        <v>273</v>
      </c>
      <c r="D42" s="97" t="s">
        <v>274</v>
      </c>
      <c r="E42" s="96">
        <v>41</v>
      </c>
      <c r="F42" s="96" t="s">
        <v>279</v>
      </c>
      <c r="G42" s="96" t="s">
        <v>449</v>
      </c>
      <c r="H42" s="98" t="s">
        <v>450</v>
      </c>
      <c r="I42" s="99" t="s">
        <v>282</v>
      </c>
      <c r="J42" s="100" t="s">
        <v>283</v>
      </c>
      <c r="K42" s="101" t="s">
        <v>840</v>
      </c>
      <c r="L42" s="117">
        <v>0</v>
      </c>
      <c r="M42" s="103">
        <f t="shared" si="0"/>
        <v>0</v>
      </c>
      <c r="N42" s="104">
        <v>45352</v>
      </c>
      <c r="O42" s="105">
        <f>N42</f>
        <v>45352</v>
      </c>
      <c r="P42" s="105" t="str">
        <f t="shared" si="2"/>
        <v>A tiempo</v>
      </c>
      <c r="Q42" s="105">
        <v>45444</v>
      </c>
      <c r="R42" s="105">
        <f t="shared" si="3"/>
        <v>45444</v>
      </c>
      <c r="S42" s="105" t="str">
        <f t="shared" si="4"/>
        <v>A tiempo</v>
      </c>
      <c r="T42" s="97">
        <f t="shared" si="5"/>
        <v>92</v>
      </c>
      <c r="U42" s="106">
        <v>145</v>
      </c>
      <c r="V42" s="107" t="str">
        <f t="shared" si="6"/>
        <v>Cumple</v>
      </c>
      <c r="W42" s="108">
        <v>45488</v>
      </c>
      <c r="X42" s="109">
        <f t="shared" si="12"/>
        <v>45488</v>
      </c>
      <c r="Y42" s="97">
        <f t="shared" si="8"/>
        <v>44</v>
      </c>
      <c r="Z42" s="104">
        <v>45657</v>
      </c>
      <c r="AA42" s="105">
        <f t="shared" si="9"/>
        <v>45657</v>
      </c>
      <c r="AB42" s="97">
        <f t="shared" si="10"/>
        <v>0</v>
      </c>
      <c r="AC42" s="110" t="s">
        <v>841</v>
      </c>
      <c r="AD42" s="111" t="s">
        <v>919</v>
      </c>
      <c r="AE42" s="111"/>
      <c r="AF42" s="111"/>
      <c r="AG42" s="111" t="s">
        <v>858</v>
      </c>
      <c r="AH42" s="111" t="s">
        <v>843</v>
      </c>
    </row>
    <row r="43" spans="1:34" ht="15" customHeight="1" x14ac:dyDescent="0.2">
      <c r="A43" s="96" t="s">
        <v>271</v>
      </c>
      <c r="B43" s="97" t="s">
        <v>272</v>
      </c>
      <c r="C43" s="97" t="s">
        <v>273</v>
      </c>
      <c r="D43" s="97" t="s">
        <v>274</v>
      </c>
      <c r="E43" s="96">
        <v>42</v>
      </c>
      <c r="F43" s="96" t="s">
        <v>451</v>
      </c>
      <c r="G43" s="96" t="s">
        <v>452</v>
      </c>
      <c r="H43" s="98" t="s">
        <v>860</v>
      </c>
      <c r="I43" s="99" t="s">
        <v>454</v>
      </c>
      <c r="J43" s="100" t="s">
        <v>432</v>
      </c>
      <c r="K43" s="101" t="s">
        <v>840</v>
      </c>
      <c r="L43" s="117">
        <v>67692.31</v>
      </c>
      <c r="M43" s="103">
        <f t="shared" si="0"/>
        <v>67692.31</v>
      </c>
      <c r="N43" s="104">
        <v>44505</v>
      </c>
      <c r="O43" s="105">
        <f>N43</f>
        <v>44505</v>
      </c>
      <c r="P43" s="105" t="str">
        <f t="shared" si="2"/>
        <v>A tiempo</v>
      </c>
      <c r="Q43" s="105">
        <f>+W43-15</f>
        <v>44543</v>
      </c>
      <c r="R43" s="105">
        <f t="shared" si="3"/>
        <v>44543</v>
      </c>
      <c r="S43" s="105" t="str">
        <f t="shared" si="4"/>
        <v>A tiempo</v>
      </c>
      <c r="T43" s="97">
        <f t="shared" si="5"/>
        <v>38</v>
      </c>
      <c r="U43" s="106">
        <v>20</v>
      </c>
      <c r="V43" s="107" t="str">
        <f t="shared" si="6"/>
        <v>No cumple</v>
      </c>
      <c r="W43" s="108">
        <v>44558</v>
      </c>
      <c r="X43" s="109">
        <f t="shared" si="12"/>
        <v>44558</v>
      </c>
      <c r="Y43" s="97">
        <f t="shared" si="8"/>
        <v>15</v>
      </c>
      <c r="Z43" s="104">
        <v>44561</v>
      </c>
      <c r="AA43" s="105">
        <f t="shared" si="9"/>
        <v>44561</v>
      </c>
      <c r="AB43" s="97">
        <f t="shared" si="10"/>
        <v>0</v>
      </c>
      <c r="AC43" s="110" t="s">
        <v>341</v>
      </c>
      <c r="AD43" s="111"/>
      <c r="AE43" s="118">
        <f>+L43</f>
        <v>67692.31</v>
      </c>
      <c r="AF43" s="119" t="str">
        <f>+G43</f>
        <v>CSJ-CO-L1256-42</v>
      </c>
      <c r="AG43" s="111" t="s">
        <v>858</v>
      </c>
      <c r="AH43" s="111" t="s">
        <v>843</v>
      </c>
    </row>
    <row r="44" spans="1:34" ht="15" customHeight="1" x14ac:dyDescent="0.2">
      <c r="A44" s="96" t="s">
        <v>271</v>
      </c>
      <c r="B44" s="97" t="s">
        <v>272</v>
      </c>
      <c r="C44" s="97" t="s">
        <v>273</v>
      </c>
      <c r="D44" s="97" t="s">
        <v>274</v>
      </c>
      <c r="E44" s="96">
        <v>43</v>
      </c>
      <c r="F44" s="96" t="s">
        <v>279</v>
      </c>
      <c r="G44" s="96" t="s">
        <v>461</v>
      </c>
      <c r="H44" s="98" t="s">
        <v>462</v>
      </c>
      <c r="I44" s="99" t="s">
        <v>282</v>
      </c>
      <c r="J44" s="100" t="s">
        <v>283</v>
      </c>
      <c r="K44" s="101" t="s">
        <v>840</v>
      </c>
      <c r="L44" s="117">
        <v>256410.26</v>
      </c>
      <c r="M44" s="103">
        <f t="shared" si="0"/>
        <v>256410.26</v>
      </c>
      <c r="N44" s="104">
        <v>44789</v>
      </c>
      <c r="O44" s="105">
        <f>N44</f>
        <v>44789</v>
      </c>
      <c r="P44" s="105" t="str">
        <f t="shared" si="2"/>
        <v>A tiempo</v>
      </c>
      <c r="Q44" s="105">
        <v>44851</v>
      </c>
      <c r="R44" s="105">
        <f t="shared" si="3"/>
        <v>44851</v>
      </c>
      <c r="S44" s="105" t="str">
        <f t="shared" si="4"/>
        <v>A tiempo</v>
      </c>
      <c r="T44" s="97">
        <f t="shared" si="5"/>
        <v>62</v>
      </c>
      <c r="U44" s="106">
        <v>145</v>
      </c>
      <c r="V44" s="107" t="str">
        <f t="shared" si="6"/>
        <v>Cumple</v>
      </c>
      <c r="W44" s="108">
        <v>44866</v>
      </c>
      <c r="X44" s="109">
        <f t="shared" si="12"/>
        <v>44866</v>
      </c>
      <c r="Y44" s="97">
        <f t="shared" si="8"/>
        <v>15</v>
      </c>
      <c r="Z44" s="104">
        <v>45291</v>
      </c>
      <c r="AA44" s="105">
        <f t="shared" si="9"/>
        <v>45291</v>
      </c>
      <c r="AB44" s="97">
        <f t="shared" si="10"/>
        <v>0</v>
      </c>
      <c r="AC44" s="110" t="s">
        <v>347</v>
      </c>
      <c r="AD44" s="111" t="s">
        <v>900</v>
      </c>
      <c r="AE44" s="111"/>
      <c r="AF44" s="111"/>
      <c r="AG44" s="111" t="s">
        <v>861</v>
      </c>
      <c r="AH44" s="111" t="s">
        <v>843</v>
      </c>
    </row>
    <row r="45" spans="1:34" ht="15" customHeight="1" x14ac:dyDescent="0.2">
      <c r="A45" s="96" t="s">
        <v>271</v>
      </c>
      <c r="B45" s="97" t="s">
        <v>272</v>
      </c>
      <c r="C45" s="97" t="s">
        <v>273</v>
      </c>
      <c r="D45" s="97" t="s">
        <v>274</v>
      </c>
      <c r="E45" s="96">
        <v>44</v>
      </c>
      <c r="F45" s="96" t="s">
        <v>279</v>
      </c>
      <c r="G45" s="96" t="s">
        <v>465</v>
      </c>
      <c r="H45" s="98" t="s">
        <v>466</v>
      </c>
      <c r="I45" s="99" t="s">
        <v>282</v>
      </c>
      <c r="J45" s="100" t="s">
        <v>283</v>
      </c>
      <c r="K45" s="101" t="s">
        <v>840</v>
      </c>
      <c r="L45" s="117">
        <v>76923.08</v>
      </c>
      <c r="M45" s="103">
        <f t="shared" si="0"/>
        <v>76923.08</v>
      </c>
      <c r="N45" s="104">
        <v>44691</v>
      </c>
      <c r="O45" s="105">
        <v>44691</v>
      </c>
      <c r="P45" s="105" t="str">
        <f t="shared" si="2"/>
        <v>A tiempo</v>
      </c>
      <c r="Q45" s="105">
        <v>44768</v>
      </c>
      <c r="R45" s="105">
        <f t="shared" si="3"/>
        <v>44768</v>
      </c>
      <c r="S45" s="105" t="str">
        <f t="shared" si="4"/>
        <v>A tiempo</v>
      </c>
      <c r="T45" s="97">
        <f t="shared" si="5"/>
        <v>77</v>
      </c>
      <c r="U45" s="106">
        <v>145</v>
      </c>
      <c r="V45" s="107" t="str">
        <f t="shared" si="6"/>
        <v>Cumple</v>
      </c>
      <c r="W45" s="108">
        <v>44788</v>
      </c>
      <c r="X45" s="109">
        <v>44788</v>
      </c>
      <c r="Y45" s="97">
        <f t="shared" si="8"/>
        <v>20</v>
      </c>
      <c r="Z45" s="104">
        <v>44926</v>
      </c>
      <c r="AA45" s="105">
        <f t="shared" si="9"/>
        <v>44926</v>
      </c>
      <c r="AB45" s="97">
        <f t="shared" si="10"/>
        <v>0</v>
      </c>
      <c r="AC45" s="110" t="s">
        <v>303</v>
      </c>
      <c r="AD45" s="111"/>
      <c r="AE45" s="111"/>
      <c r="AF45" s="111"/>
      <c r="AG45" s="111" t="s">
        <v>862</v>
      </c>
      <c r="AH45" s="111" t="s">
        <v>843</v>
      </c>
    </row>
    <row r="46" spans="1:34" ht="15" customHeight="1" x14ac:dyDescent="0.2">
      <c r="A46" s="96" t="s">
        <v>271</v>
      </c>
      <c r="B46" s="97" t="s">
        <v>272</v>
      </c>
      <c r="C46" s="97" t="s">
        <v>273</v>
      </c>
      <c r="D46" s="97" t="s">
        <v>274</v>
      </c>
      <c r="E46" s="96">
        <v>45</v>
      </c>
      <c r="F46" s="96" t="s">
        <v>279</v>
      </c>
      <c r="G46" s="96" t="s">
        <v>470</v>
      </c>
      <c r="H46" s="98" t="s">
        <v>471</v>
      </c>
      <c r="I46" s="99" t="s">
        <v>282</v>
      </c>
      <c r="J46" s="100" t="s">
        <v>283</v>
      </c>
      <c r="K46" s="101" t="s">
        <v>840</v>
      </c>
      <c r="L46" s="117">
        <v>1025641</v>
      </c>
      <c r="M46" s="103">
        <f t="shared" si="0"/>
        <v>1025641</v>
      </c>
      <c r="N46" s="104">
        <v>44889</v>
      </c>
      <c r="O46" s="105">
        <f t="shared" ref="O46:O92" si="13">N46</f>
        <v>44889</v>
      </c>
      <c r="P46" s="105" t="str">
        <f t="shared" si="2"/>
        <v>A tiempo</v>
      </c>
      <c r="Q46" s="105">
        <v>44966</v>
      </c>
      <c r="R46" s="105">
        <f t="shared" si="3"/>
        <v>44966</v>
      </c>
      <c r="S46" s="105" t="str">
        <f t="shared" si="4"/>
        <v>A tiempo</v>
      </c>
      <c r="T46" s="97">
        <f t="shared" si="5"/>
        <v>77</v>
      </c>
      <c r="U46" s="106">
        <v>145</v>
      </c>
      <c r="V46" s="107" t="str">
        <f t="shared" si="6"/>
        <v>Cumple</v>
      </c>
      <c r="W46" s="108">
        <v>44986</v>
      </c>
      <c r="X46" s="109">
        <f t="shared" ref="X46:X84" si="14">W46</f>
        <v>44986</v>
      </c>
      <c r="Y46" s="97">
        <f t="shared" si="8"/>
        <v>20</v>
      </c>
      <c r="Z46" s="104">
        <v>45291</v>
      </c>
      <c r="AA46" s="105">
        <f t="shared" si="9"/>
        <v>45291</v>
      </c>
      <c r="AB46" s="97">
        <f t="shared" si="10"/>
        <v>0</v>
      </c>
      <c r="AC46" s="110" t="s">
        <v>310</v>
      </c>
      <c r="AD46" s="111" t="s">
        <v>901</v>
      </c>
      <c r="AE46" s="111"/>
      <c r="AF46" s="111"/>
      <c r="AG46" s="111" t="s">
        <v>862</v>
      </c>
      <c r="AH46" s="111" t="s">
        <v>843</v>
      </c>
    </row>
    <row r="47" spans="1:34" ht="15" customHeight="1" x14ac:dyDescent="0.2">
      <c r="A47" s="96" t="s">
        <v>271</v>
      </c>
      <c r="B47" s="97" t="s">
        <v>272</v>
      </c>
      <c r="C47" s="97" t="s">
        <v>273</v>
      </c>
      <c r="D47" s="97" t="s">
        <v>274</v>
      </c>
      <c r="E47" s="96">
        <v>46</v>
      </c>
      <c r="F47" s="96" t="s">
        <v>300</v>
      </c>
      <c r="G47" s="96" t="s">
        <v>473</v>
      </c>
      <c r="H47" s="98" t="s">
        <v>863</v>
      </c>
      <c r="I47" s="99" t="s">
        <v>282</v>
      </c>
      <c r="J47" s="100" t="s">
        <v>283</v>
      </c>
      <c r="K47" s="101" t="s">
        <v>840</v>
      </c>
      <c r="L47" s="117">
        <v>46829.54</v>
      </c>
      <c r="M47" s="103">
        <f t="shared" si="0"/>
        <v>46829.54</v>
      </c>
      <c r="N47" s="104">
        <v>44669</v>
      </c>
      <c r="O47" s="105">
        <f t="shared" si="13"/>
        <v>44669</v>
      </c>
      <c r="P47" s="105" t="str">
        <f t="shared" si="2"/>
        <v>A tiempo</v>
      </c>
      <c r="Q47" s="105">
        <v>44697</v>
      </c>
      <c r="R47" s="105">
        <f t="shared" si="3"/>
        <v>44697</v>
      </c>
      <c r="S47" s="105" t="str">
        <f t="shared" si="4"/>
        <v>A tiempo</v>
      </c>
      <c r="T47" s="97">
        <f t="shared" si="5"/>
        <v>28</v>
      </c>
      <c r="U47" s="106">
        <v>20</v>
      </c>
      <c r="V47" s="107" t="str">
        <f t="shared" si="6"/>
        <v>No cumple</v>
      </c>
      <c r="W47" s="108">
        <v>44712</v>
      </c>
      <c r="X47" s="109">
        <f t="shared" si="14"/>
        <v>44712</v>
      </c>
      <c r="Y47" s="97">
        <f t="shared" si="8"/>
        <v>15</v>
      </c>
      <c r="Z47" s="104">
        <v>44926</v>
      </c>
      <c r="AA47" s="105">
        <f t="shared" si="9"/>
        <v>44926</v>
      </c>
      <c r="AB47" s="97">
        <f t="shared" si="10"/>
        <v>0</v>
      </c>
      <c r="AC47" s="110" t="s">
        <v>371</v>
      </c>
      <c r="AD47" s="111"/>
      <c r="AE47" s="111"/>
      <c r="AF47" s="111"/>
      <c r="AG47" s="111" t="s">
        <v>862</v>
      </c>
      <c r="AH47" s="111" t="s">
        <v>843</v>
      </c>
    </row>
    <row r="48" spans="1:34" ht="15" customHeight="1" x14ac:dyDescent="0.2">
      <c r="A48" s="96" t="s">
        <v>271</v>
      </c>
      <c r="B48" s="97" t="s">
        <v>272</v>
      </c>
      <c r="C48" s="97" t="s">
        <v>273</v>
      </c>
      <c r="D48" s="97" t="s">
        <v>274</v>
      </c>
      <c r="E48" s="96">
        <v>47</v>
      </c>
      <c r="F48" s="96" t="s">
        <v>300</v>
      </c>
      <c r="G48" s="96" t="s">
        <v>477</v>
      </c>
      <c r="H48" s="98" t="s">
        <v>478</v>
      </c>
      <c r="I48" s="99" t="s">
        <v>282</v>
      </c>
      <c r="J48" s="100" t="s">
        <v>432</v>
      </c>
      <c r="K48" s="101" t="s">
        <v>840</v>
      </c>
      <c r="L48" s="117">
        <v>46829.54</v>
      </c>
      <c r="M48" s="103">
        <f t="shared" si="0"/>
        <v>46829.54</v>
      </c>
      <c r="N48" s="104">
        <v>44669</v>
      </c>
      <c r="O48" s="105">
        <f t="shared" si="13"/>
        <v>44669</v>
      </c>
      <c r="P48" s="105" t="str">
        <f t="shared" si="2"/>
        <v>A tiempo</v>
      </c>
      <c r="Q48" s="105">
        <v>44697</v>
      </c>
      <c r="R48" s="105">
        <f t="shared" si="3"/>
        <v>44697</v>
      </c>
      <c r="S48" s="105" t="str">
        <f t="shared" si="4"/>
        <v>A tiempo</v>
      </c>
      <c r="T48" s="97">
        <f t="shared" si="5"/>
        <v>28</v>
      </c>
      <c r="U48" s="106">
        <v>20</v>
      </c>
      <c r="V48" s="107" t="str">
        <f t="shared" si="6"/>
        <v>No cumple</v>
      </c>
      <c r="W48" s="108">
        <v>44712</v>
      </c>
      <c r="X48" s="109">
        <f t="shared" si="14"/>
        <v>44712</v>
      </c>
      <c r="Y48" s="97">
        <f t="shared" si="8"/>
        <v>15</v>
      </c>
      <c r="Z48" s="104">
        <v>44926</v>
      </c>
      <c r="AA48" s="105">
        <f t="shared" si="9"/>
        <v>44926</v>
      </c>
      <c r="AB48" s="97">
        <f t="shared" si="10"/>
        <v>0</v>
      </c>
      <c r="AC48" s="110" t="s">
        <v>371</v>
      </c>
      <c r="AD48" s="111" t="s">
        <v>902</v>
      </c>
      <c r="AE48" s="111"/>
      <c r="AF48" s="111"/>
      <c r="AG48" s="111" t="s">
        <v>862</v>
      </c>
      <c r="AH48" s="111" t="s">
        <v>843</v>
      </c>
    </row>
    <row r="49" spans="1:34" ht="15" customHeight="1" x14ac:dyDescent="0.2">
      <c r="A49" s="96" t="s">
        <v>271</v>
      </c>
      <c r="B49" s="97" t="s">
        <v>272</v>
      </c>
      <c r="C49" s="97" t="s">
        <v>273</v>
      </c>
      <c r="D49" s="97" t="s">
        <v>274</v>
      </c>
      <c r="E49" s="96">
        <v>48</v>
      </c>
      <c r="F49" s="96" t="s">
        <v>300</v>
      </c>
      <c r="G49" s="96" t="s">
        <v>480</v>
      </c>
      <c r="H49" s="98" t="s">
        <v>864</v>
      </c>
      <c r="I49" s="99" t="s">
        <v>282</v>
      </c>
      <c r="J49" s="100" t="s">
        <v>432</v>
      </c>
      <c r="K49" s="101" t="s">
        <v>840</v>
      </c>
      <c r="L49" s="117">
        <v>46829.54</v>
      </c>
      <c r="M49" s="103">
        <f t="shared" si="0"/>
        <v>46829.54</v>
      </c>
      <c r="N49" s="104">
        <v>44669</v>
      </c>
      <c r="O49" s="105">
        <f t="shared" si="13"/>
        <v>44669</v>
      </c>
      <c r="P49" s="105" t="str">
        <f t="shared" si="2"/>
        <v>A tiempo</v>
      </c>
      <c r="Q49" s="105">
        <v>44697</v>
      </c>
      <c r="R49" s="105">
        <f t="shared" si="3"/>
        <v>44697</v>
      </c>
      <c r="S49" s="105" t="str">
        <f t="shared" si="4"/>
        <v>A tiempo</v>
      </c>
      <c r="T49" s="97">
        <f t="shared" si="5"/>
        <v>28</v>
      </c>
      <c r="U49" s="106">
        <v>20</v>
      </c>
      <c r="V49" s="107" t="str">
        <f t="shared" si="6"/>
        <v>No cumple</v>
      </c>
      <c r="W49" s="108">
        <v>44712</v>
      </c>
      <c r="X49" s="109">
        <f t="shared" si="14"/>
        <v>44712</v>
      </c>
      <c r="Y49" s="97">
        <f t="shared" si="8"/>
        <v>15</v>
      </c>
      <c r="Z49" s="104">
        <v>44926</v>
      </c>
      <c r="AA49" s="105">
        <f t="shared" si="9"/>
        <v>44926</v>
      </c>
      <c r="AB49" s="97">
        <f t="shared" si="10"/>
        <v>0</v>
      </c>
      <c r="AC49" s="110" t="s">
        <v>371</v>
      </c>
      <c r="AD49" s="111"/>
      <c r="AE49" s="111"/>
      <c r="AF49" s="111"/>
      <c r="AG49" s="111" t="s">
        <v>862</v>
      </c>
      <c r="AH49" s="111" t="s">
        <v>843</v>
      </c>
    </row>
    <row r="50" spans="1:34" ht="15" customHeight="1" x14ac:dyDescent="0.2">
      <c r="A50" s="96" t="s">
        <v>271</v>
      </c>
      <c r="B50" s="97" t="s">
        <v>272</v>
      </c>
      <c r="C50" s="97" t="s">
        <v>273</v>
      </c>
      <c r="D50" s="97" t="s">
        <v>274</v>
      </c>
      <c r="E50" s="96">
        <v>49</v>
      </c>
      <c r="F50" s="96" t="s">
        <v>292</v>
      </c>
      <c r="G50" s="96" t="s">
        <v>482</v>
      </c>
      <c r="H50" s="98" t="s">
        <v>865</v>
      </c>
      <c r="I50" s="99" t="s">
        <v>282</v>
      </c>
      <c r="J50" s="100" t="s">
        <v>432</v>
      </c>
      <c r="K50" s="101" t="s">
        <v>840</v>
      </c>
      <c r="L50" s="117">
        <v>692307.69</v>
      </c>
      <c r="M50" s="103">
        <f t="shared" si="0"/>
        <v>692307.69</v>
      </c>
      <c r="N50" s="104">
        <v>44913</v>
      </c>
      <c r="O50" s="105">
        <f t="shared" si="13"/>
        <v>44913</v>
      </c>
      <c r="P50" s="105" t="str">
        <f t="shared" si="2"/>
        <v>A tiempo</v>
      </c>
      <c r="Q50" s="105">
        <v>44975</v>
      </c>
      <c r="R50" s="105">
        <f t="shared" si="3"/>
        <v>44975</v>
      </c>
      <c r="S50" s="105" t="str">
        <f t="shared" si="4"/>
        <v>A tiempo</v>
      </c>
      <c r="T50" s="97">
        <f t="shared" si="5"/>
        <v>62</v>
      </c>
      <c r="U50" s="106">
        <v>125</v>
      </c>
      <c r="V50" s="107" t="str">
        <f t="shared" si="6"/>
        <v>Cumple</v>
      </c>
      <c r="W50" s="108">
        <v>45000</v>
      </c>
      <c r="X50" s="109">
        <f t="shared" si="14"/>
        <v>45000</v>
      </c>
      <c r="Y50" s="97">
        <f t="shared" si="8"/>
        <v>25</v>
      </c>
      <c r="Z50" s="104">
        <v>45291</v>
      </c>
      <c r="AA50" s="105">
        <f t="shared" si="9"/>
        <v>45291</v>
      </c>
      <c r="AB50" s="97">
        <f t="shared" si="10"/>
        <v>0</v>
      </c>
      <c r="AC50" s="110" t="s">
        <v>310</v>
      </c>
      <c r="AD50" s="111"/>
      <c r="AE50" s="111"/>
      <c r="AF50" s="111"/>
      <c r="AG50" s="111" t="s">
        <v>866</v>
      </c>
      <c r="AH50" s="111" t="s">
        <v>853</v>
      </c>
    </row>
    <row r="51" spans="1:34" ht="15" customHeight="1" x14ac:dyDescent="0.2">
      <c r="A51" s="96" t="s">
        <v>271</v>
      </c>
      <c r="B51" s="97" t="s">
        <v>272</v>
      </c>
      <c r="C51" s="97" t="s">
        <v>273</v>
      </c>
      <c r="D51" s="97" t="s">
        <v>274</v>
      </c>
      <c r="E51" s="96">
        <v>50</v>
      </c>
      <c r="F51" s="96" t="s">
        <v>279</v>
      </c>
      <c r="G51" s="96" t="s">
        <v>483</v>
      </c>
      <c r="H51" s="98" t="s">
        <v>484</v>
      </c>
      <c r="I51" s="99" t="s">
        <v>282</v>
      </c>
      <c r="J51" s="100" t="s">
        <v>432</v>
      </c>
      <c r="K51" s="101" t="s">
        <v>840</v>
      </c>
      <c r="L51" s="117">
        <v>0</v>
      </c>
      <c r="M51" s="103">
        <f t="shared" si="0"/>
        <v>0</v>
      </c>
      <c r="N51" s="104">
        <v>45352</v>
      </c>
      <c r="O51" s="105">
        <f t="shared" si="13"/>
        <v>45352</v>
      </c>
      <c r="P51" s="105" t="str">
        <f t="shared" si="2"/>
        <v>A tiempo</v>
      </c>
      <c r="Q51" s="105">
        <v>45444</v>
      </c>
      <c r="R51" s="105">
        <f t="shared" si="3"/>
        <v>45444</v>
      </c>
      <c r="S51" s="105" t="str">
        <f t="shared" si="4"/>
        <v>A tiempo</v>
      </c>
      <c r="T51" s="97">
        <f t="shared" si="5"/>
        <v>92</v>
      </c>
      <c r="U51" s="106">
        <v>145</v>
      </c>
      <c r="V51" s="107" t="str">
        <f t="shared" si="6"/>
        <v>Cumple</v>
      </c>
      <c r="W51" s="108">
        <v>45488</v>
      </c>
      <c r="X51" s="109">
        <f t="shared" si="14"/>
        <v>45488</v>
      </c>
      <c r="Y51" s="97">
        <f t="shared" si="8"/>
        <v>44</v>
      </c>
      <c r="Z51" s="104">
        <v>45657</v>
      </c>
      <c r="AA51" s="105">
        <f t="shared" si="9"/>
        <v>45657</v>
      </c>
      <c r="AB51" s="97">
        <f t="shared" si="10"/>
        <v>0</v>
      </c>
      <c r="AC51" s="110" t="s">
        <v>841</v>
      </c>
      <c r="AD51" s="111" t="s">
        <v>919</v>
      </c>
      <c r="AE51" s="111"/>
      <c r="AF51" s="111"/>
      <c r="AG51" s="111" t="s">
        <v>866</v>
      </c>
      <c r="AH51" s="111" t="s">
        <v>853</v>
      </c>
    </row>
    <row r="52" spans="1:34" ht="15" customHeight="1" x14ac:dyDescent="0.2">
      <c r="A52" s="96" t="s">
        <v>271</v>
      </c>
      <c r="B52" s="97" t="s">
        <v>272</v>
      </c>
      <c r="C52" s="97" t="s">
        <v>273</v>
      </c>
      <c r="D52" s="97" t="s">
        <v>274</v>
      </c>
      <c r="E52" s="96">
        <v>51</v>
      </c>
      <c r="F52" s="96" t="s">
        <v>488</v>
      </c>
      <c r="G52" s="96" t="s">
        <v>489</v>
      </c>
      <c r="H52" s="98" t="s">
        <v>490</v>
      </c>
      <c r="I52" s="99" t="s">
        <v>309</v>
      </c>
      <c r="J52" s="100" t="s">
        <v>432</v>
      </c>
      <c r="K52" s="101" t="s">
        <v>840</v>
      </c>
      <c r="L52" s="117">
        <v>0</v>
      </c>
      <c r="M52" s="103">
        <f t="shared" si="0"/>
        <v>0</v>
      </c>
      <c r="N52" s="104">
        <v>44576</v>
      </c>
      <c r="O52" s="105">
        <f t="shared" si="13"/>
        <v>44576</v>
      </c>
      <c r="P52" s="105" t="str">
        <f t="shared" si="2"/>
        <v>A tiempo</v>
      </c>
      <c r="Q52" s="105">
        <f>+W52-15</f>
        <v>44602</v>
      </c>
      <c r="R52" s="105">
        <f t="shared" si="3"/>
        <v>44602</v>
      </c>
      <c r="S52" s="105" t="str">
        <f t="shared" si="4"/>
        <v>A tiempo</v>
      </c>
      <c r="T52" s="97">
        <f t="shared" si="5"/>
        <v>26</v>
      </c>
      <c r="U52" s="106">
        <v>20</v>
      </c>
      <c r="V52" s="107" t="str">
        <f t="shared" si="6"/>
        <v>No cumple</v>
      </c>
      <c r="W52" s="108">
        <v>44617</v>
      </c>
      <c r="X52" s="109">
        <f t="shared" si="14"/>
        <v>44617</v>
      </c>
      <c r="Y52" s="97">
        <f t="shared" si="8"/>
        <v>15</v>
      </c>
      <c r="Z52" s="104">
        <v>44926</v>
      </c>
      <c r="AA52" s="105">
        <f t="shared" si="9"/>
        <v>44926</v>
      </c>
      <c r="AB52" s="97">
        <f t="shared" si="10"/>
        <v>0</v>
      </c>
      <c r="AC52" s="110">
        <v>2022</v>
      </c>
      <c r="AD52" s="111" t="s">
        <v>903</v>
      </c>
      <c r="AE52" s="118">
        <f>+L52</f>
        <v>0</v>
      </c>
      <c r="AF52" s="120" t="str">
        <f>+G52</f>
        <v>CSJ-CO-L1256-51</v>
      </c>
      <c r="AG52" s="111" t="s">
        <v>867</v>
      </c>
      <c r="AH52" s="111" t="s">
        <v>853</v>
      </c>
    </row>
    <row r="53" spans="1:34" ht="15" customHeight="1" x14ac:dyDescent="0.2">
      <c r="A53" s="96" t="s">
        <v>271</v>
      </c>
      <c r="B53" s="97" t="s">
        <v>272</v>
      </c>
      <c r="C53" s="97" t="s">
        <v>273</v>
      </c>
      <c r="D53" s="97" t="s">
        <v>274</v>
      </c>
      <c r="E53" s="96">
        <v>52</v>
      </c>
      <c r="F53" s="96" t="s">
        <v>493</v>
      </c>
      <c r="G53" s="96" t="s">
        <v>494</v>
      </c>
      <c r="H53" s="98" t="s">
        <v>490</v>
      </c>
      <c r="I53" s="99" t="s">
        <v>309</v>
      </c>
      <c r="J53" s="100" t="s">
        <v>432</v>
      </c>
      <c r="K53" s="101" t="s">
        <v>840</v>
      </c>
      <c r="L53" s="117">
        <v>0</v>
      </c>
      <c r="M53" s="103">
        <f t="shared" si="0"/>
        <v>0</v>
      </c>
      <c r="N53" s="104">
        <v>44562</v>
      </c>
      <c r="O53" s="105">
        <f t="shared" si="13"/>
        <v>44562</v>
      </c>
      <c r="P53" s="105" t="str">
        <f t="shared" si="2"/>
        <v>A tiempo</v>
      </c>
      <c r="Q53" s="105">
        <f>+W53-15</f>
        <v>44759</v>
      </c>
      <c r="R53" s="105">
        <f t="shared" si="3"/>
        <v>44759</v>
      </c>
      <c r="S53" s="105" t="str">
        <f t="shared" si="4"/>
        <v>A tiempo</v>
      </c>
      <c r="T53" s="97">
        <f t="shared" si="5"/>
        <v>197</v>
      </c>
      <c r="U53" s="106">
        <v>175</v>
      </c>
      <c r="V53" s="107" t="str">
        <f t="shared" si="6"/>
        <v>No cumple</v>
      </c>
      <c r="W53" s="108">
        <v>44774</v>
      </c>
      <c r="X53" s="109">
        <f t="shared" si="14"/>
        <v>44774</v>
      </c>
      <c r="Y53" s="97">
        <f t="shared" si="8"/>
        <v>15</v>
      </c>
      <c r="Z53" s="104">
        <v>44926</v>
      </c>
      <c r="AA53" s="105">
        <f t="shared" si="9"/>
        <v>44926</v>
      </c>
      <c r="AB53" s="97">
        <f t="shared" si="10"/>
        <v>0</v>
      </c>
      <c r="AC53" s="110">
        <v>2022</v>
      </c>
      <c r="AD53" s="111" t="s">
        <v>903</v>
      </c>
      <c r="AE53" s="111"/>
      <c r="AF53" s="111"/>
      <c r="AG53" s="111" t="s">
        <v>867</v>
      </c>
      <c r="AH53" s="111" t="s">
        <v>853</v>
      </c>
    </row>
    <row r="54" spans="1:34" ht="15" customHeight="1" x14ac:dyDescent="0.2">
      <c r="A54" s="96" t="s">
        <v>271</v>
      </c>
      <c r="B54" s="97" t="s">
        <v>272</v>
      </c>
      <c r="C54" s="97" t="s">
        <v>273</v>
      </c>
      <c r="D54" s="97" t="s">
        <v>274</v>
      </c>
      <c r="E54" s="96">
        <v>53</v>
      </c>
      <c r="F54" s="96" t="s">
        <v>451</v>
      </c>
      <c r="G54" s="96" t="s">
        <v>495</v>
      </c>
      <c r="H54" s="98" t="s">
        <v>496</v>
      </c>
      <c r="I54" s="99" t="s">
        <v>282</v>
      </c>
      <c r="J54" s="100" t="s">
        <v>432</v>
      </c>
      <c r="K54" s="101" t="s">
        <v>840</v>
      </c>
      <c r="L54" s="117">
        <v>0</v>
      </c>
      <c r="M54" s="103">
        <f t="shared" si="0"/>
        <v>0</v>
      </c>
      <c r="N54" s="104">
        <v>45352</v>
      </c>
      <c r="O54" s="105">
        <f t="shared" si="13"/>
        <v>45352</v>
      </c>
      <c r="P54" s="105" t="str">
        <f t="shared" si="2"/>
        <v>A tiempo</v>
      </c>
      <c r="Q54" s="105">
        <v>45444</v>
      </c>
      <c r="R54" s="105">
        <f t="shared" si="3"/>
        <v>45444</v>
      </c>
      <c r="S54" s="105" t="str">
        <f t="shared" si="4"/>
        <v>A tiempo</v>
      </c>
      <c r="T54" s="97">
        <f t="shared" si="5"/>
        <v>92</v>
      </c>
      <c r="U54" s="106">
        <v>20</v>
      </c>
      <c r="V54" s="107" t="str">
        <f t="shared" si="6"/>
        <v>No cumple</v>
      </c>
      <c r="W54" s="108">
        <v>45488</v>
      </c>
      <c r="X54" s="109">
        <f t="shared" si="14"/>
        <v>45488</v>
      </c>
      <c r="Y54" s="97">
        <f t="shared" si="8"/>
        <v>44</v>
      </c>
      <c r="Z54" s="104">
        <v>45657</v>
      </c>
      <c r="AA54" s="105">
        <f t="shared" si="9"/>
        <v>45657</v>
      </c>
      <c r="AB54" s="97">
        <f t="shared" si="10"/>
        <v>0</v>
      </c>
      <c r="AC54" s="110" t="s">
        <v>841</v>
      </c>
      <c r="AD54" s="111" t="s">
        <v>919</v>
      </c>
      <c r="AE54" s="118">
        <f t="shared" ref="AE54:AE61" si="15">+L54</f>
        <v>0</v>
      </c>
      <c r="AF54" s="120" t="str">
        <f t="shared" ref="AF54:AF61" si="16">+G54</f>
        <v>CSJ-CO-L1256-53</v>
      </c>
      <c r="AG54" s="111" t="s">
        <v>867</v>
      </c>
      <c r="AH54" s="111" t="s">
        <v>853</v>
      </c>
    </row>
    <row r="55" spans="1:34" ht="15" customHeight="1" x14ac:dyDescent="0.2">
      <c r="A55" s="96" t="s">
        <v>271</v>
      </c>
      <c r="B55" s="97" t="s">
        <v>272</v>
      </c>
      <c r="C55" s="97" t="s">
        <v>273</v>
      </c>
      <c r="D55" s="97" t="s">
        <v>274</v>
      </c>
      <c r="E55" s="96">
        <v>54</v>
      </c>
      <c r="F55" s="96" t="s">
        <v>451</v>
      </c>
      <c r="G55" s="96" t="s">
        <v>499</v>
      </c>
      <c r="H55" s="98" t="s">
        <v>500</v>
      </c>
      <c r="I55" s="99" t="s">
        <v>282</v>
      </c>
      <c r="J55" s="100" t="s">
        <v>432</v>
      </c>
      <c r="K55" s="101" t="s">
        <v>840</v>
      </c>
      <c r="L55" s="117">
        <v>0</v>
      </c>
      <c r="M55" s="103">
        <f t="shared" si="0"/>
        <v>0</v>
      </c>
      <c r="N55" s="104">
        <v>45352</v>
      </c>
      <c r="O55" s="105">
        <f t="shared" si="13"/>
        <v>45352</v>
      </c>
      <c r="P55" s="105" t="str">
        <f t="shared" si="2"/>
        <v>A tiempo</v>
      </c>
      <c r="Q55" s="105">
        <v>45444</v>
      </c>
      <c r="R55" s="105">
        <f t="shared" si="3"/>
        <v>45444</v>
      </c>
      <c r="S55" s="105" t="str">
        <f t="shared" si="4"/>
        <v>A tiempo</v>
      </c>
      <c r="T55" s="97">
        <f t="shared" si="5"/>
        <v>92</v>
      </c>
      <c r="U55" s="106">
        <v>20</v>
      </c>
      <c r="V55" s="107" t="str">
        <f t="shared" si="6"/>
        <v>No cumple</v>
      </c>
      <c r="W55" s="108">
        <v>45488</v>
      </c>
      <c r="X55" s="109">
        <f t="shared" si="14"/>
        <v>45488</v>
      </c>
      <c r="Y55" s="97">
        <f t="shared" si="8"/>
        <v>44</v>
      </c>
      <c r="Z55" s="104">
        <v>45657</v>
      </c>
      <c r="AA55" s="105">
        <f t="shared" si="9"/>
        <v>45657</v>
      </c>
      <c r="AB55" s="97">
        <f t="shared" si="10"/>
        <v>0</v>
      </c>
      <c r="AC55" s="110" t="s">
        <v>841</v>
      </c>
      <c r="AD55" s="111" t="s">
        <v>919</v>
      </c>
      <c r="AE55" s="118">
        <f t="shared" si="15"/>
        <v>0</v>
      </c>
      <c r="AF55" s="120" t="str">
        <f t="shared" si="16"/>
        <v>CSJ-CO-L1256-54</v>
      </c>
      <c r="AG55" s="111" t="s">
        <v>867</v>
      </c>
      <c r="AH55" s="111" t="s">
        <v>853</v>
      </c>
    </row>
    <row r="56" spans="1:34" ht="15" customHeight="1" x14ac:dyDescent="0.2">
      <c r="A56" s="96" t="s">
        <v>271</v>
      </c>
      <c r="B56" s="97" t="s">
        <v>272</v>
      </c>
      <c r="C56" s="97" t="s">
        <v>273</v>
      </c>
      <c r="D56" s="97" t="s">
        <v>274</v>
      </c>
      <c r="E56" s="96">
        <v>55</v>
      </c>
      <c r="F56" s="96" t="s">
        <v>451</v>
      </c>
      <c r="G56" s="96" t="s">
        <v>501</v>
      </c>
      <c r="H56" s="98" t="s">
        <v>502</v>
      </c>
      <c r="I56" s="99" t="s">
        <v>282</v>
      </c>
      <c r="J56" s="100" t="s">
        <v>432</v>
      </c>
      <c r="K56" s="101" t="s">
        <v>840</v>
      </c>
      <c r="L56" s="117">
        <v>0</v>
      </c>
      <c r="M56" s="103">
        <f t="shared" si="0"/>
        <v>0</v>
      </c>
      <c r="N56" s="104">
        <v>45352</v>
      </c>
      <c r="O56" s="105">
        <f t="shared" si="13"/>
        <v>45352</v>
      </c>
      <c r="P56" s="105" t="str">
        <f t="shared" si="2"/>
        <v>A tiempo</v>
      </c>
      <c r="Q56" s="105">
        <v>45444</v>
      </c>
      <c r="R56" s="105">
        <f t="shared" si="3"/>
        <v>45444</v>
      </c>
      <c r="S56" s="105" t="str">
        <f t="shared" si="4"/>
        <v>A tiempo</v>
      </c>
      <c r="T56" s="97">
        <f t="shared" si="5"/>
        <v>92</v>
      </c>
      <c r="U56" s="106">
        <v>20</v>
      </c>
      <c r="V56" s="107" t="str">
        <f t="shared" si="6"/>
        <v>No cumple</v>
      </c>
      <c r="W56" s="108">
        <v>45488</v>
      </c>
      <c r="X56" s="109">
        <f t="shared" si="14"/>
        <v>45488</v>
      </c>
      <c r="Y56" s="97">
        <f t="shared" si="8"/>
        <v>44</v>
      </c>
      <c r="Z56" s="104">
        <v>45657</v>
      </c>
      <c r="AA56" s="105">
        <f t="shared" si="9"/>
        <v>45657</v>
      </c>
      <c r="AB56" s="97">
        <f t="shared" si="10"/>
        <v>0</v>
      </c>
      <c r="AC56" s="110" t="s">
        <v>841</v>
      </c>
      <c r="AD56" s="111" t="s">
        <v>919</v>
      </c>
      <c r="AE56" s="118">
        <f t="shared" si="15"/>
        <v>0</v>
      </c>
      <c r="AF56" s="120" t="str">
        <f t="shared" si="16"/>
        <v>CSJ-CO-L1256-55</v>
      </c>
      <c r="AG56" s="111" t="s">
        <v>867</v>
      </c>
      <c r="AH56" s="111" t="s">
        <v>853</v>
      </c>
    </row>
    <row r="57" spans="1:34" ht="15" customHeight="1" x14ac:dyDescent="0.2">
      <c r="A57" s="96" t="s">
        <v>271</v>
      </c>
      <c r="B57" s="97" t="s">
        <v>272</v>
      </c>
      <c r="C57" s="97" t="s">
        <v>273</v>
      </c>
      <c r="D57" s="97" t="s">
        <v>274</v>
      </c>
      <c r="E57" s="96">
        <v>56</v>
      </c>
      <c r="F57" s="96" t="s">
        <v>451</v>
      </c>
      <c r="G57" s="96" t="s">
        <v>503</v>
      </c>
      <c r="H57" s="98" t="s">
        <v>504</v>
      </c>
      <c r="I57" s="99" t="s">
        <v>282</v>
      </c>
      <c r="J57" s="100" t="s">
        <v>432</v>
      </c>
      <c r="K57" s="101" t="s">
        <v>840</v>
      </c>
      <c r="L57" s="117">
        <v>0</v>
      </c>
      <c r="M57" s="103">
        <f t="shared" si="0"/>
        <v>0</v>
      </c>
      <c r="N57" s="104">
        <v>45352</v>
      </c>
      <c r="O57" s="105">
        <f t="shared" si="13"/>
        <v>45352</v>
      </c>
      <c r="P57" s="105" t="str">
        <f t="shared" si="2"/>
        <v>A tiempo</v>
      </c>
      <c r="Q57" s="105">
        <v>45444</v>
      </c>
      <c r="R57" s="105">
        <f t="shared" si="3"/>
        <v>45444</v>
      </c>
      <c r="S57" s="105" t="str">
        <f t="shared" si="4"/>
        <v>A tiempo</v>
      </c>
      <c r="T57" s="97">
        <f t="shared" si="5"/>
        <v>92</v>
      </c>
      <c r="U57" s="106">
        <v>20</v>
      </c>
      <c r="V57" s="107" t="str">
        <f t="shared" si="6"/>
        <v>No cumple</v>
      </c>
      <c r="W57" s="108">
        <v>45488</v>
      </c>
      <c r="X57" s="109">
        <f t="shared" si="14"/>
        <v>45488</v>
      </c>
      <c r="Y57" s="97">
        <f t="shared" si="8"/>
        <v>44</v>
      </c>
      <c r="Z57" s="104">
        <v>45657</v>
      </c>
      <c r="AA57" s="105">
        <f t="shared" si="9"/>
        <v>45657</v>
      </c>
      <c r="AB57" s="97">
        <f t="shared" si="10"/>
        <v>0</v>
      </c>
      <c r="AC57" s="110" t="s">
        <v>841</v>
      </c>
      <c r="AD57" s="111" t="s">
        <v>919</v>
      </c>
      <c r="AE57" s="118">
        <f t="shared" si="15"/>
        <v>0</v>
      </c>
      <c r="AF57" s="120" t="str">
        <f t="shared" si="16"/>
        <v>CSJ-CO-L1256-56</v>
      </c>
      <c r="AG57" s="111" t="s">
        <v>867</v>
      </c>
      <c r="AH57" s="111" t="s">
        <v>853</v>
      </c>
    </row>
    <row r="58" spans="1:34" ht="15" customHeight="1" x14ac:dyDescent="0.2">
      <c r="A58" s="96" t="s">
        <v>271</v>
      </c>
      <c r="B58" s="97" t="s">
        <v>272</v>
      </c>
      <c r="C58" s="97" t="s">
        <v>273</v>
      </c>
      <c r="D58" s="97" t="s">
        <v>274</v>
      </c>
      <c r="E58" s="96">
        <v>57</v>
      </c>
      <c r="F58" s="96" t="s">
        <v>451</v>
      </c>
      <c r="G58" s="96" t="s">
        <v>505</v>
      </c>
      <c r="H58" s="98" t="s">
        <v>506</v>
      </c>
      <c r="I58" s="99" t="s">
        <v>282</v>
      </c>
      <c r="J58" s="100" t="s">
        <v>432</v>
      </c>
      <c r="K58" s="101" t="s">
        <v>840</v>
      </c>
      <c r="L58" s="117">
        <v>0</v>
      </c>
      <c r="M58" s="103">
        <f t="shared" si="0"/>
        <v>0</v>
      </c>
      <c r="N58" s="104">
        <v>45352</v>
      </c>
      <c r="O58" s="105">
        <f t="shared" si="13"/>
        <v>45352</v>
      </c>
      <c r="P58" s="105" t="str">
        <f t="shared" si="2"/>
        <v>A tiempo</v>
      </c>
      <c r="Q58" s="105">
        <v>45444</v>
      </c>
      <c r="R58" s="105">
        <f t="shared" si="3"/>
        <v>45444</v>
      </c>
      <c r="S58" s="105" t="str">
        <f t="shared" si="4"/>
        <v>A tiempo</v>
      </c>
      <c r="T58" s="97">
        <f t="shared" si="5"/>
        <v>92</v>
      </c>
      <c r="U58" s="106">
        <v>20</v>
      </c>
      <c r="V58" s="107" t="str">
        <f t="shared" si="6"/>
        <v>No cumple</v>
      </c>
      <c r="W58" s="108">
        <v>45488</v>
      </c>
      <c r="X58" s="109">
        <f t="shared" si="14"/>
        <v>45488</v>
      </c>
      <c r="Y58" s="97">
        <f t="shared" si="8"/>
        <v>44</v>
      </c>
      <c r="Z58" s="104">
        <v>45657</v>
      </c>
      <c r="AA58" s="105">
        <f t="shared" si="9"/>
        <v>45657</v>
      </c>
      <c r="AB58" s="97">
        <f t="shared" si="10"/>
        <v>0</v>
      </c>
      <c r="AC58" s="110" t="s">
        <v>841</v>
      </c>
      <c r="AD58" s="111" t="s">
        <v>919</v>
      </c>
      <c r="AE58" s="118">
        <f t="shared" si="15"/>
        <v>0</v>
      </c>
      <c r="AF58" s="120" t="str">
        <f t="shared" si="16"/>
        <v>CSJ-CO-L1256-57</v>
      </c>
      <c r="AG58" s="111" t="s">
        <v>867</v>
      </c>
      <c r="AH58" s="111" t="s">
        <v>853</v>
      </c>
    </row>
    <row r="59" spans="1:34" ht="15" customHeight="1" x14ac:dyDescent="0.2">
      <c r="A59" s="96" t="s">
        <v>271</v>
      </c>
      <c r="B59" s="97" t="s">
        <v>272</v>
      </c>
      <c r="C59" s="97" t="s">
        <v>273</v>
      </c>
      <c r="D59" s="97" t="s">
        <v>274</v>
      </c>
      <c r="E59" s="96">
        <v>58</v>
      </c>
      <c r="F59" s="96" t="s">
        <v>451</v>
      </c>
      <c r="G59" s="96" t="s">
        <v>508</v>
      </c>
      <c r="H59" s="98" t="s">
        <v>509</v>
      </c>
      <c r="I59" s="99" t="s">
        <v>282</v>
      </c>
      <c r="J59" s="100" t="s">
        <v>432</v>
      </c>
      <c r="K59" s="101" t="s">
        <v>840</v>
      </c>
      <c r="L59" s="117">
        <v>0</v>
      </c>
      <c r="M59" s="103">
        <f t="shared" si="0"/>
        <v>0</v>
      </c>
      <c r="N59" s="104">
        <v>45352</v>
      </c>
      <c r="O59" s="105">
        <f t="shared" si="13"/>
        <v>45352</v>
      </c>
      <c r="P59" s="105" t="str">
        <f t="shared" si="2"/>
        <v>A tiempo</v>
      </c>
      <c r="Q59" s="105">
        <v>45444</v>
      </c>
      <c r="R59" s="105">
        <f t="shared" si="3"/>
        <v>45444</v>
      </c>
      <c r="S59" s="105" t="str">
        <f t="shared" si="4"/>
        <v>A tiempo</v>
      </c>
      <c r="T59" s="97">
        <f t="shared" si="5"/>
        <v>92</v>
      </c>
      <c r="U59" s="106">
        <v>20</v>
      </c>
      <c r="V59" s="107" t="str">
        <f t="shared" si="6"/>
        <v>No cumple</v>
      </c>
      <c r="W59" s="108">
        <v>45488</v>
      </c>
      <c r="X59" s="109">
        <f t="shared" si="14"/>
        <v>45488</v>
      </c>
      <c r="Y59" s="97">
        <f t="shared" si="8"/>
        <v>44</v>
      </c>
      <c r="Z59" s="104">
        <v>45657</v>
      </c>
      <c r="AA59" s="105">
        <f t="shared" si="9"/>
        <v>45657</v>
      </c>
      <c r="AB59" s="97">
        <f t="shared" si="10"/>
        <v>0</v>
      </c>
      <c r="AC59" s="110" t="s">
        <v>841</v>
      </c>
      <c r="AD59" s="111" t="s">
        <v>919</v>
      </c>
      <c r="AE59" s="118">
        <f t="shared" si="15"/>
        <v>0</v>
      </c>
      <c r="AF59" s="120" t="str">
        <f t="shared" si="16"/>
        <v>CSJ-CO-L1256-58</v>
      </c>
      <c r="AG59" s="111" t="s">
        <v>867</v>
      </c>
      <c r="AH59" s="111" t="s">
        <v>853</v>
      </c>
    </row>
    <row r="60" spans="1:34" ht="15" customHeight="1" x14ac:dyDescent="0.2">
      <c r="A60" s="96" t="s">
        <v>271</v>
      </c>
      <c r="B60" s="97" t="s">
        <v>272</v>
      </c>
      <c r="C60" s="97" t="s">
        <v>273</v>
      </c>
      <c r="D60" s="97" t="s">
        <v>274</v>
      </c>
      <c r="E60" s="96">
        <v>59</v>
      </c>
      <c r="F60" s="96" t="s">
        <v>451</v>
      </c>
      <c r="G60" s="96" t="s">
        <v>510</v>
      </c>
      <c r="H60" s="98" t="s">
        <v>511</v>
      </c>
      <c r="I60" s="99" t="s">
        <v>282</v>
      </c>
      <c r="J60" s="100" t="s">
        <v>432</v>
      </c>
      <c r="K60" s="101" t="s">
        <v>840</v>
      </c>
      <c r="L60" s="117">
        <v>0</v>
      </c>
      <c r="M60" s="103">
        <f t="shared" si="0"/>
        <v>0</v>
      </c>
      <c r="N60" s="104">
        <v>45352</v>
      </c>
      <c r="O60" s="105">
        <f t="shared" si="13"/>
        <v>45352</v>
      </c>
      <c r="P60" s="105" t="str">
        <f t="shared" si="2"/>
        <v>A tiempo</v>
      </c>
      <c r="Q60" s="105">
        <v>45444</v>
      </c>
      <c r="R60" s="105">
        <f t="shared" si="3"/>
        <v>45444</v>
      </c>
      <c r="S60" s="105" t="str">
        <f t="shared" si="4"/>
        <v>A tiempo</v>
      </c>
      <c r="T60" s="97">
        <f t="shared" si="5"/>
        <v>92</v>
      </c>
      <c r="U60" s="106">
        <v>20</v>
      </c>
      <c r="V60" s="107" t="str">
        <f t="shared" si="6"/>
        <v>No cumple</v>
      </c>
      <c r="W60" s="108">
        <v>45488</v>
      </c>
      <c r="X60" s="109">
        <f t="shared" si="14"/>
        <v>45488</v>
      </c>
      <c r="Y60" s="97">
        <f t="shared" si="8"/>
        <v>44</v>
      </c>
      <c r="Z60" s="104">
        <v>45657</v>
      </c>
      <c r="AA60" s="105">
        <f t="shared" si="9"/>
        <v>45657</v>
      </c>
      <c r="AB60" s="97">
        <f t="shared" si="10"/>
        <v>0</v>
      </c>
      <c r="AC60" s="110" t="s">
        <v>841</v>
      </c>
      <c r="AD60" s="111" t="s">
        <v>919</v>
      </c>
      <c r="AE60" s="118">
        <f t="shared" si="15"/>
        <v>0</v>
      </c>
      <c r="AF60" s="120" t="str">
        <f t="shared" si="16"/>
        <v>CSJ-CO-L1256-59</v>
      </c>
      <c r="AG60" s="111" t="s">
        <v>867</v>
      </c>
      <c r="AH60" s="111" t="s">
        <v>853</v>
      </c>
    </row>
    <row r="61" spans="1:34" ht="15" customHeight="1" x14ac:dyDescent="0.2">
      <c r="A61" s="96" t="s">
        <v>271</v>
      </c>
      <c r="B61" s="97" t="s">
        <v>272</v>
      </c>
      <c r="C61" s="97" t="s">
        <v>273</v>
      </c>
      <c r="D61" s="97" t="s">
        <v>274</v>
      </c>
      <c r="E61" s="96">
        <v>60</v>
      </c>
      <c r="F61" s="96" t="s">
        <v>451</v>
      </c>
      <c r="G61" s="96" t="s">
        <v>514</v>
      </c>
      <c r="H61" s="98" t="s">
        <v>515</v>
      </c>
      <c r="I61" s="99" t="s">
        <v>309</v>
      </c>
      <c r="J61" s="100" t="s">
        <v>432</v>
      </c>
      <c r="K61" s="101" t="s">
        <v>840</v>
      </c>
      <c r="L61" s="117">
        <v>0</v>
      </c>
      <c r="M61" s="103">
        <f t="shared" si="0"/>
        <v>0</v>
      </c>
      <c r="N61" s="104">
        <v>44576</v>
      </c>
      <c r="O61" s="105">
        <f t="shared" si="13"/>
        <v>44576</v>
      </c>
      <c r="P61" s="105" t="str">
        <f t="shared" si="2"/>
        <v>A tiempo</v>
      </c>
      <c r="Q61" s="105">
        <f>+W61-15</f>
        <v>44602</v>
      </c>
      <c r="R61" s="105">
        <f t="shared" si="3"/>
        <v>44602</v>
      </c>
      <c r="S61" s="105" t="str">
        <f t="shared" si="4"/>
        <v>A tiempo</v>
      </c>
      <c r="T61" s="97">
        <f t="shared" si="5"/>
        <v>26</v>
      </c>
      <c r="U61" s="106">
        <v>20</v>
      </c>
      <c r="V61" s="107" t="str">
        <f t="shared" si="6"/>
        <v>No cumple</v>
      </c>
      <c r="W61" s="108">
        <v>44617</v>
      </c>
      <c r="X61" s="109">
        <f t="shared" si="14"/>
        <v>44617</v>
      </c>
      <c r="Y61" s="97">
        <f t="shared" si="8"/>
        <v>15</v>
      </c>
      <c r="Z61" s="104">
        <v>44926</v>
      </c>
      <c r="AA61" s="105">
        <f t="shared" si="9"/>
        <v>44926</v>
      </c>
      <c r="AB61" s="97">
        <f t="shared" si="10"/>
        <v>0</v>
      </c>
      <c r="AC61" s="110">
        <v>2022</v>
      </c>
      <c r="AD61" s="111" t="s">
        <v>732</v>
      </c>
      <c r="AE61" s="118">
        <f t="shared" si="15"/>
        <v>0</v>
      </c>
      <c r="AF61" s="120" t="str">
        <f t="shared" si="16"/>
        <v>CSJ-CO-L1256-60</v>
      </c>
      <c r="AG61" s="111" t="s">
        <v>867</v>
      </c>
      <c r="AH61" s="111" t="s">
        <v>853</v>
      </c>
    </row>
    <row r="62" spans="1:34" ht="15" customHeight="1" x14ac:dyDescent="0.2">
      <c r="A62" s="96" t="s">
        <v>271</v>
      </c>
      <c r="B62" s="97" t="s">
        <v>272</v>
      </c>
      <c r="C62" s="97" t="s">
        <v>273</v>
      </c>
      <c r="D62" s="97" t="s">
        <v>274</v>
      </c>
      <c r="E62" s="96">
        <v>61</v>
      </c>
      <c r="F62" s="96" t="s">
        <v>451</v>
      </c>
      <c r="G62" s="96" t="s">
        <v>517</v>
      </c>
      <c r="H62" s="98" t="s">
        <v>515</v>
      </c>
      <c r="I62" s="99" t="s">
        <v>282</v>
      </c>
      <c r="J62" s="100" t="s">
        <v>432</v>
      </c>
      <c r="K62" s="101" t="s">
        <v>840</v>
      </c>
      <c r="L62" s="117">
        <v>897435.9</v>
      </c>
      <c r="M62" s="103">
        <f t="shared" si="0"/>
        <v>897435.9</v>
      </c>
      <c r="N62" s="104">
        <v>44652</v>
      </c>
      <c r="O62" s="105">
        <f t="shared" si="13"/>
        <v>44652</v>
      </c>
      <c r="P62" s="105" t="str">
        <f t="shared" si="2"/>
        <v>A tiempo</v>
      </c>
      <c r="Q62" s="105">
        <v>44673</v>
      </c>
      <c r="R62" s="105">
        <f t="shared" si="3"/>
        <v>44673</v>
      </c>
      <c r="S62" s="105" t="str">
        <f t="shared" si="4"/>
        <v>A tiempo</v>
      </c>
      <c r="T62" s="97">
        <f t="shared" si="5"/>
        <v>21</v>
      </c>
      <c r="U62" s="106">
        <v>20</v>
      </c>
      <c r="V62" s="107" t="str">
        <f t="shared" si="6"/>
        <v>No cumple</v>
      </c>
      <c r="W62" s="108">
        <v>44676</v>
      </c>
      <c r="X62" s="109">
        <f t="shared" si="14"/>
        <v>44676</v>
      </c>
      <c r="Y62" s="97">
        <f t="shared" si="8"/>
        <v>3</v>
      </c>
      <c r="Z62" s="104">
        <v>44926</v>
      </c>
      <c r="AA62" s="105">
        <f t="shared" si="9"/>
        <v>44926</v>
      </c>
      <c r="AB62" s="97">
        <f t="shared" si="10"/>
        <v>0</v>
      </c>
      <c r="AC62" s="110" t="s">
        <v>371</v>
      </c>
      <c r="AD62" s="111"/>
      <c r="AE62" s="111"/>
      <c r="AF62" s="111"/>
      <c r="AG62" s="111" t="s">
        <v>867</v>
      </c>
      <c r="AH62" s="111" t="s">
        <v>853</v>
      </c>
    </row>
    <row r="63" spans="1:34" ht="15" customHeight="1" x14ac:dyDescent="0.2">
      <c r="A63" s="96" t="s">
        <v>271</v>
      </c>
      <c r="B63" s="97" t="s">
        <v>272</v>
      </c>
      <c r="C63" s="97" t="s">
        <v>273</v>
      </c>
      <c r="D63" s="97" t="s">
        <v>274</v>
      </c>
      <c r="E63" s="96">
        <v>62</v>
      </c>
      <c r="F63" s="96" t="s">
        <v>451</v>
      </c>
      <c r="G63" s="96" t="s">
        <v>518</v>
      </c>
      <c r="H63" s="98" t="s">
        <v>515</v>
      </c>
      <c r="I63" s="99" t="s">
        <v>282</v>
      </c>
      <c r="J63" s="100" t="s">
        <v>432</v>
      </c>
      <c r="K63" s="101" t="s">
        <v>840</v>
      </c>
      <c r="L63" s="117">
        <v>0</v>
      </c>
      <c r="M63" s="103">
        <f t="shared" si="0"/>
        <v>0</v>
      </c>
      <c r="N63" s="104">
        <v>45352</v>
      </c>
      <c r="O63" s="105">
        <f t="shared" si="13"/>
        <v>45352</v>
      </c>
      <c r="P63" s="105" t="str">
        <f t="shared" si="2"/>
        <v>A tiempo</v>
      </c>
      <c r="Q63" s="105">
        <v>45444</v>
      </c>
      <c r="R63" s="105">
        <f t="shared" si="3"/>
        <v>45444</v>
      </c>
      <c r="S63" s="105" t="str">
        <f t="shared" si="4"/>
        <v>A tiempo</v>
      </c>
      <c r="T63" s="97">
        <f t="shared" si="5"/>
        <v>92</v>
      </c>
      <c r="U63" s="106">
        <v>20</v>
      </c>
      <c r="V63" s="107" t="str">
        <f t="shared" si="6"/>
        <v>No cumple</v>
      </c>
      <c r="W63" s="108">
        <v>45488</v>
      </c>
      <c r="X63" s="109">
        <f t="shared" si="14"/>
        <v>45488</v>
      </c>
      <c r="Y63" s="97">
        <f t="shared" si="8"/>
        <v>44</v>
      </c>
      <c r="Z63" s="104">
        <v>45657</v>
      </c>
      <c r="AA63" s="105">
        <f t="shared" si="9"/>
        <v>45657</v>
      </c>
      <c r="AB63" s="97">
        <f t="shared" si="10"/>
        <v>0</v>
      </c>
      <c r="AC63" s="110" t="s">
        <v>841</v>
      </c>
      <c r="AD63" s="111" t="s">
        <v>919</v>
      </c>
      <c r="AE63" s="111"/>
      <c r="AF63" s="111"/>
      <c r="AG63" s="111" t="s">
        <v>867</v>
      </c>
      <c r="AH63" s="111" t="s">
        <v>853</v>
      </c>
    </row>
    <row r="64" spans="1:34" ht="15" customHeight="1" x14ac:dyDescent="0.2">
      <c r="A64" s="96" t="s">
        <v>271</v>
      </c>
      <c r="B64" s="97" t="s">
        <v>272</v>
      </c>
      <c r="C64" s="97" t="s">
        <v>273</v>
      </c>
      <c r="D64" s="97" t="s">
        <v>274</v>
      </c>
      <c r="E64" s="96">
        <v>63</v>
      </c>
      <c r="F64" s="96" t="s">
        <v>493</v>
      </c>
      <c r="G64" s="96" t="s">
        <v>520</v>
      </c>
      <c r="H64" s="98" t="s">
        <v>521</v>
      </c>
      <c r="I64" s="99" t="s">
        <v>282</v>
      </c>
      <c r="J64" s="100" t="s">
        <v>283</v>
      </c>
      <c r="K64" s="101" t="s">
        <v>840</v>
      </c>
      <c r="L64" s="117">
        <v>4686231.5599999996</v>
      </c>
      <c r="M64" s="103">
        <f t="shared" si="0"/>
        <v>4686231.5599999996</v>
      </c>
      <c r="N64" s="104">
        <v>44712</v>
      </c>
      <c r="O64" s="105">
        <f t="shared" si="13"/>
        <v>44712</v>
      </c>
      <c r="P64" s="105" t="str">
        <f t="shared" si="2"/>
        <v>A tiempo</v>
      </c>
      <c r="Q64" s="105">
        <v>44794</v>
      </c>
      <c r="R64" s="105">
        <f t="shared" si="3"/>
        <v>44794</v>
      </c>
      <c r="S64" s="105" t="str">
        <f t="shared" si="4"/>
        <v>A tiempo</v>
      </c>
      <c r="T64" s="97">
        <f t="shared" si="5"/>
        <v>82</v>
      </c>
      <c r="U64" s="106">
        <v>175</v>
      </c>
      <c r="V64" s="107" t="str">
        <f t="shared" si="6"/>
        <v>Cumple</v>
      </c>
      <c r="W64" s="108">
        <v>44819</v>
      </c>
      <c r="X64" s="109">
        <f t="shared" si="14"/>
        <v>44819</v>
      </c>
      <c r="Y64" s="97">
        <f t="shared" si="8"/>
        <v>25</v>
      </c>
      <c r="Z64" s="104">
        <v>44926</v>
      </c>
      <c r="AA64" s="105">
        <f t="shared" si="9"/>
        <v>44926</v>
      </c>
      <c r="AB64" s="97">
        <f t="shared" si="10"/>
        <v>0</v>
      </c>
      <c r="AC64" s="110" t="s">
        <v>303</v>
      </c>
      <c r="AD64" s="111" t="s">
        <v>904</v>
      </c>
      <c r="AE64" s="111"/>
      <c r="AF64" s="111"/>
      <c r="AG64" s="111" t="s">
        <v>867</v>
      </c>
      <c r="AH64" s="111" t="s">
        <v>853</v>
      </c>
    </row>
    <row r="65" spans="1:34" ht="15" customHeight="1" x14ac:dyDescent="0.2">
      <c r="A65" s="96" t="s">
        <v>271</v>
      </c>
      <c r="B65" s="97" t="s">
        <v>272</v>
      </c>
      <c r="C65" s="97" t="s">
        <v>273</v>
      </c>
      <c r="D65" s="97" t="s">
        <v>274</v>
      </c>
      <c r="E65" s="96">
        <v>64</v>
      </c>
      <c r="F65" s="96" t="s">
        <v>493</v>
      </c>
      <c r="G65" s="96" t="s">
        <v>524</v>
      </c>
      <c r="H65" s="98" t="s">
        <v>525</v>
      </c>
      <c r="I65" s="99" t="s">
        <v>282</v>
      </c>
      <c r="J65" s="100" t="s">
        <v>283</v>
      </c>
      <c r="K65" s="101" t="s">
        <v>840</v>
      </c>
      <c r="L65" s="117">
        <v>0</v>
      </c>
      <c r="M65" s="103">
        <f t="shared" si="0"/>
        <v>0</v>
      </c>
      <c r="N65" s="104">
        <v>45352</v>
      </c>
      <c r="O65" s="105">
        <f t="shared" si="13"/>
        <v>45352</v>
      </c>
      <c r="P65" s="105" t="str">
        <f t="shared" si="2"/>
        <v>A tiempo</v>
      </c>
      <c r="Q65" s="105">
        <v>45444</v>
      </c>
      <c r="R65" s="105">
        <f t="shared" si="3"/>
        <v>45444</v>
      </c>
      <c r="S65" s="105" t="str">
        <f t="shared" si="4"/>
        <v>A tiempo</v>
      </c>
      <c r="T65" s="97">
        <f t="shared" si="5"/>
        <v>92</v>
      </c>
      <c r="U65" s="106">
        <v>175</v>
      </c>
      <c r="V65" s="107" t="str">
        <f t="shared" si="6"/>
        <v>Cumple</v>
      </c>
      <c r="W65" s="108">
        <v>45488</v>
      </c>
      <c r="X65" s="109">
        <f t="shared" si="14"/>
        <v>45488</v>
      </c>
      <c r="Y65" s="97">
        <f t="shared" si="8"/>
        <v>44</v>
      </c>
      <c r="Z65" s="104">
        <v>45657</v>
      </c>
      <c r="AA65" s="105">
        <f t="shared" si="9"/>
        <v>45657</v>
      </c>
      <c r="AB65" s="97">
        <f t="shared" si="10"/>
        <v>0</v>
      </c>
      <c r="AC65" s="110" t="s">
        <v>841</v>
      </c>
      <c r="AD65" s="111" t="s">
        <v>919</v>
      </c>
      <c r="AE65" s="111"/>
      <c r="AF65" s="111"/>
      <c r="AG65" s="111" t="s">
        <v>867</v>
      </c>
      <c r="AH65" s="111" t="s">
        <v>853</v>
      </c>
    </row>
    <row r="66" spans="1:34" ht="15" customHeight="1" x14ac:dyDescent="0.2">
      <c r="A66" s="96" t="s">
        <v>271</v>
      </c>
      <c r="B66" s="97" t="s">
        <v>272</v>
      </c>
      <c r="C66" s="97" t="s">
        <v>273</v>
      </c>
      <c r="D66" s="97" t="s">
        <v>274</v>
      </c>
      <c r="E66" s="96">
        <v>65</v>
      </c>
      <c r="F66" s="96" t="s">
        <v>300</v>
      </c>
      <c r="G66" s="96" t="s">
        <v>528</v>
      </c>
      <c r="H66" s="98" t="s">
        <v>478</v>
      </c>
      <c r="I66" s="99" t="s">
        <v>282</v>
      </c>
      <c r="J66" s="100" t="s">
        <v>283</v>
      </c>
      <c r="K66" s="101" t="s">
        <v>840</v>
      </c>
      <c r="L66" s="117">
        <v>46829.54</v>
      </c>
      <c r="M66" s="103">
        <f t="shared" ref="M66:M85" si="17">L66</f>
        <v>46829.54</v>
      </c>
      <c r="N66" s="104">
        <v>44669</v>
      </c>
      <c r="O66" s="105">
        <f t="shared" si="13"/>
        <v>44669</v>
      </c>
      <c r="P66" s="105" t="str">
        <f t="shared" ref="P66:P120" si="18">IF(N66&lt;O66,"Tarde","A tiempo")</f>
        <v>A tiempo</v>
      </c>
      <c r="Q66" s="105">
        <v>44697</v>
      </c>
      <c r="R66" s="105">
        <f t="shared" ref="R66:R120" si="19">Q66</f>
        <v>44697</v>
      </c>
      <c r="S66" s="105" t="str">
        <f t="shared" ref="S66:S120" si="20">IF(Q66&lt;R66,"Tarde","A tiempo")</f>
        <v>A tiempo</v>
      </c>
      <c r="T66" s="97">
        <f t="shared" ref="T66:T120" si="21">IFERROR(R66-O66, "")</f>
        <v>28</v>
      </c>
      <c r="U66" s="106">
        <v>20</v>
      </c>
      <c r="V66" s="107" t="str">
        <f t="shared" ref="V66:V120" si="22">IF(T66&lt;U66,"Cumple","No cumple")</f>
        <v>No cumple</v>
      </c>
      <c r="W66" s="108">
        <v>44712</v>
      </c>
      <c r="X66" s="109">
        <f t="shared" si="14"/>
        <v>44712</v>
      </c>
      <c r="Y66" s="97">
        <f t="shared" ref="Y66:Y120" si="23">IFERROR(X66-R66, "")</f>
        <v>15</v>
      </c>
      <c r="Z66" s="104">
        <v>44926</v>
      </c>
      <c r="AA66" s="105">
        <f t="shared" ref="AA66:AA94" si="24">Z66</f>
        <v>44926</v>
      </c>
      <c r="AB66" s="97">
        <f t="shared" ref="AB66:AB120" si="25">IFERROR(AA66-Z66, "")</f>
        <v>0</v>
      </c>
      <c r="AC66" s="110" t="s">
        <v>371</v>
      </c>
      <c r="AD66" s="111"/>
      <c r="AE66" s="111"/>
      <c r="AF66" s="111"/>
      <c r="AG66" s="111" t="s">
        <v>867</v>
      </c>
      <c r="AH66" s="111" t="s">
        <v>853</v>
      </c>
    </row>
    <row r="67" spans="1:34" ht="15" customHeight="1" x14ac:dyDescent="0.2">
      <c r="A67" s="96" t="s">
        <v>271</v>
      </c>
      <c r="B67" s="97" t="s">
        <v>272</v>
      </c>
      <c r="C67" s="97" t="s">
        <v>273</v>
      </c>
      <c r="D67" s="97" t="s">
        <v>274</v>
      </c>
      <c r="E67" s="96">
        <v>66</v>
      </c>
      <c r="F67" s="96" t="s">
        <v>316</v>
      </c>
      <c r="G67" s="96" t="s">
        <v>529</v>
      </c>
      <c r="H67" s="98" t="s">
        <v>530</v>
      </c>
      <c r="I67" s="99" t="s">
        <v>282</v>
      </c>
      <c r="J67" s="100" t="s">
        <v>283</v>
      </c>
      <c r="K67" s="101" t="s">
        <v>840</v>
      </c>
      <c r="L67" s="117">
        <v>102564.1</v>
      </c>
      <c r="M67" s="103">
        <f t="shared" si="17"/>
        <v>102564.1</v>
      </c>
      <c r="N67" s="104">
        <v>44691</v>
      </c>
      <c r="O67" s="105">
        <f t="shared" si="13"/>
        <v>44691</v>
      </c>
      <c r="P67" s="105" t="str">
        <f t="shared" si="18"/>
        <v>A tiempo</v>
      </c>
      <c r="Q67" s="105">
        <v>44768</v>
      </c>
      <c r="R67" s="105">
        <f t="shared" si="19"/>
        <v>44768</v>
      </c>
      <c r="S67" s="105" t="str">
        <f t="shared" si="20"/>
        <v>A tiempo</v>
      </c>
      <c r="T67" s="97">
        <f t="shared" si="21"/>
        <v>77</v>
      </c>
      <c r="U67" s="106">
        <v>145</v>
      </c>
      <c r="V67" s="107" t="str">
        <f t="shared" si="22"/>
        <v>Cumple</v>
      </c>
      <c r="W67" s="108">
        <v>44788</v>
      </c>
      <c r="X67" s="109">
        <f t="shared" si="14"/>
        <v>44788</v>
      </c>
      <c r="Y67" s="97">
        <f t="shared" si="23"/>
        <v>20</v>
      </c>
      <c r="Z67" s="104">
        <v>44926</v>
      </c>
      <c r="AA67" s="105">
        <f t="shared" si="24"/>
        <v>44926</v>
      </c>
      <c r="AB67" s="97">
        <f t="shared" si="25"/>
        <v>0</v>
      </c>
      <c r="AC67" s="110" t="s">
        <v>303</v>
      </c>
      <c r="AD67" s="111" t="s">
        <v>735</v>
      </c>
      <c r="AE67" s="111"/>
      <c r="AF67" s="111"/>
      <c r="AG67" s="111" t="s">
        <v>867</v>
      </c>
      <c r="AH67" s="111" t="s">
        <v>853</v>
      </c>
    </row>
    <row r="68" spans="1:34" ht="15" customHeight="1" x14ac:dyDescent="0.2">
      <c r="A68" s="96" t="s">
        <v>271</v>
      </c>
      <c r="B68" s="97" t="s">
        <v>272</v>
      </c>
      <c r="C68" s="97" t="s">
        <v>273</v>
      </c>
      <c r="D68" s="97" t="s">
        <v>274</v>
      </c>
      <c r="E68" s="96">
        <v>67</v>
      </c>
      <c r="F68" s="96" t="s">
        <v>279</v>
      </c>
      <c r="G68" s="96" t="s">
        <v>532</v>
      </c>
      <c r="H68" s="98" t="s">
        <v>533</v>
      </c>
      <c r="I68" s="99" t="s">
        <v>309</v>
      </c>
      <c r="J68" s="100" t="s">
        <v>283</v>
      </c>
      <c r="K68" s="101" t="s">
        <v>840</v>
      </c>
      <c r="L68" s="117">
        <v>0</v>
      </c>
      <c r="M68" s="103">
        <f t="shared" si="17"/>
        <v>0</v>
      </c>
      <c r="N68" s="104">
        <v>44576</v>
      </c>
      <c r="O68" s="105">
        <f t="shared" si="13"/>
        <v>44576</v>
      </c>
      <c r="P68" s="105" t="str">
        <f t="shared" si="18"/>
        <v>A tiempo</v>
      </c>
      <c r="Q68" s="105">
        <f>+W68-15</f>
        <v>44742</v>
      </c>
      <c r="R68" s="105">
        <f t="shared" si="19"/>
        <v>44742</v>
      </c>
      <c r="S68" s="105" t="str">
        <f t="shared" si="20"/>
        <v>A tiempo</v>
      </c>
      <c r="T68" s="97">
        <f t="shared" si="21"/>
        <v>166</v>
      </c>
      <c r="U68" s="106">
        <v>145</v>
      </c>
      <c r="V68" s="107" t="str">
        <f t="shared" si="22"/>
        <v>No cumple</v>
      </c>
      <c r="W68" s="108">
        <v>44757</v>
      </c>
      <c r="X68" s="109">
        <f t="shared" si="14"/>
        <v>44757</v>
      </c>
      <c r="Y68" s="97">
        <f t="shared" si="23"/>
        <v>15</v>
      </c>
      <c r="Z68" s="104">
        <v>45291</v>
      </c>
      <c r="AA68" s="105">
        <f t="shared" si="24"/>
        <v>45291</v>
      </c>
      <c r="AB68" s="97">
        <f t="shared" si="25"/>
        <v>0</v>
      </c>
      <c r="AC68" s="110">
        <v>2022</v>
      </c>
      <c r="AD68" s="111" t="s">
        <v>718</v>
      </c>
      <c r="AE68" s="111"/>
      <c r="AF68" s="111"/>
      <c r="AG68" s="111" t="s">
        <v>868</v>
      </c>
      <c r="AH68" s="111" t="s">
        <v>853</v>
      </c>
    </row>
    <row r="69" spans="1:34" ht="15" customHeight="1" x14ac:dyDescent="0.2">
      <c r="A69" s="96" t="s">
        <v>271</v>
      </c>
      <c r="B69" s="97" t="s">
        <v>272</v>
      </c>
      <c r="C69" s="97" t="s">
        <v>273</v>
      </c>
      <c r="D69" s="97" t="s">
        <v>274</v>
      </c>
      <c r="E69" s="96">
        <v>68</v>
      </c>
      <c r="F69" s="96" t="s">
        <v>300</v>
      </c>
      <c r="G69" s="96" t="s">
        <v>537</v>
      </c>
      <c r="H69" s="98" t="s">
        <v>869</v>
      </c>
      <c r="I69" s="99" t="s">
        <v>282</v>
      </c>
      <c r="J69" s="100" t="s">
        <v>283</v>
      </c>
      <c r="K69" s="101" t="s">
        <v>840</v>
      </c>
      <c r="L69" s="117">
        <v>46829.54</v>
      </c>
      <c r="M69" s="103">
        <f t="shared" si="17"/>
        <v>46829.54</v>
      </c>
      <c r="N69" s="104">
        <v>44669</v>
      </c>
      <c r="O69" s="105">
        <f t="shared" si="13"/>
        <v>44669</v>
      </c>
      <c r="P69" s="105" t="str">
        <f t="shared" si="18"/>
        <v>A tiempo</v>
      </c>
      <c r="Q69" s="105">
        <v>44697</v>
      </c>
      <c r="R69" s="105">
        <f t="shared" si="19"/>
        <v>44697</v>
      </c>
      <c r="S69" s="105" t="str">
        <f t="shared" si="20"/>
        <v>A tiempo</v>
      </c>
      <c r="T69" s="97">
        <f t="shared" si="21"/>
        <v>28</v>
      </c>
      <c r="U69" s="106">
        <v>20</v>
      </c>
      <c r="V69" s="107" t="str">
        <f t="shared" si="22"/>
        <v>No cumple</v>
      </c>
      <c r="W69" s="108">
        <v>44712</v>
      </c>
      <c r="X69" s="109">
        <f t="shared" si="14"/>
        <v>44712</v>
      </c>
      <c r="Y69" s="97">
        <f t="shared" si="23"/>
        <v>15</v>
      </c>
      <c r="Z69" s="104">
        <v>44926</v>
      </c>
      <c r="AA69" s="105">
        <f t="shared" si="24"/>
        <v>44926</v>
      </c>
      <c r="AB69" s="97">
        <f t="shared" si="25"/>
        <v>0</v>
      </c>
      <c r="AC69" s="110" t="s">
        <v>371</v>
      </c>
      <c r="AD69" s="111"/>
      <c r="AE69" s="111"/>
      <c r="AF69" s="111"/>
      <c r="AG69" s="111" t="s">
        <v>870</v>
      </c>
      <c r="AH69" s="111" t="s">
        <v>853</v>
      </c>
    </row>
    <row r="70" spans="1:34" ht="15" customHeight="1" x14ac:dyDescent="0.2">
      <c r="A70" s="96" t="s">
        <v>271</v>
      </c>
      <c r="B70" s="97" t="s">
        <v>272</v>
      </c>
      <c r="C70" s="97" t="s">
        <v>273</v>
      </c>
      <c r="D70" s="97" t="s">
        <v>274</v>
      </c>
      <c r="E70" s="96">
        <v>69</v>
      </c>
      <c r="F70" s="96" t="s">
        <v>279</v>
      </c>
      <c r="G70" s="96" t="s">
        <v>539</v>
      </c>
      <c r="H70" s="98" t="s">
        <v>540</v>
      </c>
      <c r="I70" s="99" t="s">
        <v>282</v>
      </c>
      <c r="J70" s="100" t="s">
        <v>283</v>
      </c>
      <c r="K70" s="101" t="s">
        <v>840</v>
      </c>
      <c r="L70" s="117">
        <v>0</v>
      </c>
      <c r="M70" s="103">
        <f t="shared" si="17"/>
        <v>0</v>
      </c>
      <c r="N70" s="104">
        <v>45352</v>
      </c>
      <c r="O70" s="105">
        <f t="shared" si="13"/>
        <v>45352</v>
      </c>
      <c r="P70" s="105" t="str">
        <f t="shared" si="18"/>
        <v>A tiempo</v>
      </c>
      <c r="Q70" s="105">
        <v>45444</v>
      </c>
      <c r="R70" s="105">
        <f t="shared" si="19"/>
        <v>45444</v>
      </c>
      <c r="S70" s="105" t="str">
        <f t="shared" si="20"/>
        <v>A tiempo</v>
      </c>
      <c r="T70" s="97">
        <f t="shared" si="21"/>
        <v>92</v>
      </c>
      <c r="U70" s="106">
        <v>145</v>
      </c>
      <c r="V70" s="107" t="str">
        <f t="shared" si="22"/>
        <v>Cumple</v>
      </c>
      <c r="W70" s="108">
        <v>45488</v>
      </c>
      <c r="X70" s="109">
        <f t="shared" si="14"/>
        <v>45488</v>
      </c>
      <c r="Y70" s="97">
        <f t="shared" si="23"/>
        <v>44</v>
      </c>
      <c r="Z70" s="104">
        <v>45657</v>
      </c>
      <c r="AA70" s="105">
        <f t="shared" si="24"/>
        <v>45657</v>
      </c>
      <c r="AB70" s="97">
        <f t="shared" si="25"/>
        <v>0</v>
      </c>
      <c r="AC70" s="110" t="s">
        <v>841</v>
      </c>
      <c r="AD70" s="111" t="s">
        <v>919</v>
      </c>
      <c r="AE70" s="111"/>
      <c r="AF70" s="111"/>
      <c r="AG70" s="111" t="s">
        <v>870</v>
      </c>
      <c r="AH70" s="111" t="s">
        <v>853</v>
      </c>
    </row>
    <row r="71" spans="1:34" ht="15" customHeight="1" x14ac:dyDescent="0.2">
      <c r="A71" s="96" t="s">
        <v>271</v>
      </c>
      <c r="B71" s="97" t="s">
        <v>272</v>
      </c>
      <c r="C71" s="97" t="s">
        <v>273</v>
      </c>
      <c r="D71" s="97" t="s">
        <v>274</v>
      </c>
      <c r="E71" s="96">
        <v>70</v>
      </c>
      <c r="F71" s="96" t="s">
        <v>493</v>
      </c>
      <c r="G71" s="96" t="s">
        <v>541</v>
      </c>
      <c r="H71" s="98" t="s">
        <v>871</v>
      </c>
      <c r="I71" s="99" t="s">
        <v>282</v>
      </c>
      <c r="J71" s="100" t="s">
        <v>283</v>
      </c>
      <c r="K71" s="101" t="s">
        <v>840</v>
      </c>
      <c r="L71" s="117">
        <v>1396153.85</v>
      </c>
      <c r="M71" s="103">
        <f t="shared" si="17"/>
        <v>1396153.85</v>
      </c>
      <c r="N71" s="104">
        <v>44759</v>
      </c>
      <c r="O71" s="105">
        <f t="shared" si="13"/>
        <v>44759</v>
      </c>
      <c r="P71" s="105" t="str">
        <f t="shared" si="18"/>
        <v>A tiempo</v>
      </c>
      <c r="Q71" s="105">
        <v>44841</v>
      </c>
      <c r="R71" s="105">
        <f t="shared" si="19"/>
        <v>44841</v>
      </c>
      <c r="S71" s="105" t="str">
        <f t="shared" si="20"/>
        <v>A tiempo</v>
      </c>
      <c r="T71" s="97">
        <f t="shared" si="21"/>
        <v>82</v>
      </c>
      <c r="U71" s="106">
        <v>175</v>
      </c>
      <c r="V71" s="107" t="str">
        <f t="shared" si="22"/>
        <v>Cumple</v>
      </c>
      <c r="W71" s="108">
        <v>44866</v>
      </c>
      <c r="X71" s="109">
        <f t="shared" si="14"/>
        <v>44866</v>
      </c>
      <c r="Y71" s="97">
        <f t="shared" si="23"/>
        <v>25</v>
      </c>
      <c r="Z71" s="104">
        <v>45291</v>
      </c>
      <c r="AA71" s="105">
        <f t="shared" si="24"/>
        <v>45291</v>
      </c>
      <c r="AB71" s="97">
        <f t="shared" si="25"/>
        <v>0</v>
      </c>
      <c r="AC71" s="110" t="s">
        <v>347</v>
      </c>
      <c r="AD71" s="111" t="s">
        <v>736</v>
      </c>
      <c r="AE71" s="111"/>
      <c r="AF71" s="111"/>
      <c r="AG71" s="111" t="s">
        <v>870</v>
      </c>
      <c r="AH71" s="111" t="s">
        <v>853</v>
      </c>
    </row>
    <row r="72" spans="1:34" ht="15" customHeight="1" x14ac:dyDescent="0.2">
      <c r="A72" s="96" t="s">
        <v>271</v>
      </c>
      <c r="B72" s="97" t="s">
        <v>272</v>
      </c>
      <c r="C72" s="97" t="s">
        <v>273</v>
      </c>
      <c r="D72" s="97" t="s">
        <v>274</v>
      </c>
      <c r="E72" s="96">
        <v>71</v>
      </c>
      <c r="F72" s="96" t="s">
        <v>300</v>
      </c>
      <c r="G72" s="96" t="s">
        <v>544</v>
      </c>
      <c r="H72" s="98" t="s">
        <v>545</v>
      </c>
      <c r="I72" s="99" t="s">
        <v>282</v>
      </c>
      <c r="J72" s="100" t="s">
        <v>283</v>
      </c>
      <c r="K72" s="101" t="s">
        <v>840</v>
      </c>
      <c r="L72" s="117">
        <v>46829.54</v>
      </c>
      <c r="M72" s="103">
        <f t="shared" si="17"/>
        <v>46829.54</v>
      </c>
      <c r="N72" s="104">
        <v>44669</v>
      </c>
      <c r="O72" s="105">
        <f t="shared" si="13"/>
        <v>44669</v>
      </c>
      <c r="P72" s="105" t="str">
        <f t="shared" si="18"/>
        <v>A tiempo</v>
      </c>
      <c r="Q72" s="105">
        <v>44697</v>
      </c>
      <c r="R72" s="105">
        <f t="shared" si="19"/>
        <v>44697</v>
      </c>
      <c r="S72" s="105" t="str">
        <f t="shared" si="20"/>
        <v>A tiempo</v>
      </c>
      <c r="T72" s="97">
        <f t="shared" si="21"/>
        <v>28</v>
      </c>
      <c r="U72" s="106">
        <v>20</v>
      </c>
      <c r="V72" s="107" t="str">
        <f t="shared" si="22"/>
        <v>No cumple</v>
      </c>
      <c r="W72" s="108">
        <v>44712</v>
      </c>
      <c r="X72" s="109">
        <f t="shared" si="14"/>
        <v>44712</v>
      </c>
      <c r="Y72" s="97">
        <f t="shared" si="23"/>
        <v>15</v>
      </c>
      <c r="Z72" s="104">
        <v>44926</v>
      </c>
      <c r="AA72" s="105">
        <f t="shared" si="24"/>
        <v>44926</v>
      </c>
      <c r="AB72" s="97">
        <f t="shared" si="25"/>
        <v>0</v>
      </c>
      <c r="AC72" s="110" t="s">
        <v>371</v>
      </c>
      <c r="AD72" s="111"/>
      <c r="AE72" s="111"/>
      <c r="AF72" s="111"/>
      <c r="AG72" s="111" t="s">
        <v>872</v>
      </c>
      <c r="AH72" s="111" t="s">
        <v>843</v>
      </c>
    </row>
    <row r="73" spans="1:34" ht="15" customHeight="1" x14ac:dyDescent="0.2">
      <c r="A73" s="96" t="s">
        <v>271</v>
      </c>
      <c r="B73" s="97" t="s">
        <v>272</v>
      </c>
      <c r="C73" s="97" t="s">
        <v>273</v>
      </c>
      <c r="D73" s="97" t="s">
        <v>274</v>
      </c>
      <c r="E73" s="96">
        <v>72</v>
      </c>
      <c r="F73" s="96" t="s">
        <v>300</v>
      </c>
      <c r="G73" s="96" t="s">
        <v>546</v>
      </c>
      <c r="H73" s="98" t="s">
        <v>545</v>
      </c>
      <c r="I73" s="99" t="s">
        <v>282</v>
      </c>
      <c r="J73" s="100" t="s">
        <v>283</v>
      </c>
      <c r="K73" s="101" t="s">
        <v>840</v>
      </c>
      <c r="L73" s="117">
        <v>46829.54</v>
      </c>
      <c r="M73" s="103">
        <f t="shared" si="17"/>
        <v>46829.54</v>
      </c>
      <c r="N73" s="104">
        <v>44669</v>
      </c>
      <c r="O73" s="105">
        <f t="shared" si="13"/>
        <v>44669</v>
      </c>
      <c r="P73" s="105" t="str">
        <f t="shared" si="18"/>
        <v>A tiempo</v>
      </c>
      <c r="Q73" s="105">
        <v>44697</v>
      </c>
      <c r="R73" s="105">
        <f t="shared" si="19"/>
        <v>44697</v>
      </c>
      <c r="S73" s="105" t="str">
        <f t="shared" si="20"/>
        <v>A tiempo</v>
      </c>
      <c r="T73" s="97">
        <f t="shared" si="21"/>
        <v>28</v>
      </c>
      <c r="U73" s="106">
        <v>20</v>
      </c>
      <c r="V73" s="107" t="str">
        <f t="shared" si="22"/>
        <v>No cumple</v>
      </c>
      <c r="W73" s="108">
        <v>44712</v>
      </c>
      <c r="X73" s="109">
        <f t="shared" si="14"/>
        <v>44712</v>
      </c>
      <c r="Y73" s="97">
        <f t="shared" si="23"/>
        <v>15</v>
      </c>
      <c r="Z73" s="104">
        <v>44926</v>
      </c>
      <c r="AA73" s="105">
        <f t="shared" si="24"/>
        <v>44926</v>
      </c>
      <c r="AB73" s="97">
        <f t="shared" si="25"/>
        <v>0</v>
      </c>
      <c r="AC73" s="110" t="s">
        <v>371</v>
      </c>
      <c r="AD73" s="111"/>
      <c r="AE73" s="111"/>
      <c r="AF73" s="111"/>
      <c r="AG73" s="111" t="s">
        <v>872</v>
      </c>
      <c r="AH73" s="111" t="s">
        <v>843</v>
      </c>
    </row>
    <row r="74" spans="1:34" ht="15" customHeight="1" x14ac:dyDescent="0.2">
      <c r="A74" s="96" t="s">
        <v>271</v>
      </c>
      <c r="B74" s="97" t="s">
        <v>272</v>
      </c>
      <c r="C74" s="97" t="s">
        <v>273</v>
      </c>
      <c r="D74" s="97" t="s">
        <v>274</v>
      </c>
      <c r="E74" s="96">
        <v>73</v>
      </c>
      <c r="F74" s="96" t="s">
        <v>493</v>
      </c>
      <c r="G74" s="96" t="s">
        <v>549</v>
      </c>
      <c r="H74" s="98" t="s">
        <v>550</v>
      </c>
      <c r="I74" s="99" t="s">
        <v>309</v>
      </c>
      <c r="J74" s="100" t="s">
        <v>283</v>
      </c>
      <c r="K74" s="101" t="s">
        <v>840</v>
      </c>
      <c r="L74" s="117">
        <v>0</v>
      </c>
      <c r="M74" s="103">
        <f t="shared" si="17"/>
        <v>0</v>
      </c>
      <c r="N74" s="104">
        <v>44576</v>
      </c>
      <c r="O74" s="105">
        <f t="shared" si="13"/>
        <v>44576</v>
      </c>
      <c r="P74" s="105" t="str">
        <f t="shared" si="18"/>
        <v>A tiempo</v>
      </c>
      <c r="Q74" s="105">
        <f>+W74-15</f>
        <v>44773</v>
      </c>
      <c r="R74" s="105">
        <f t="shared" si="19"/>
        <v>44773</v>
      </c>
      <c r="S74" s="105" t="str">
        <f t="shared" si="20"/>
        <v>A tiempo</v>
      </c>
      <c r="T74" s="97">
        <f t="shared" si="21"/>
        <v>197</v>
      </c>
      <c r="U74" s="106">
        <v>175</v>
      </c>
      <c r="V74" s="107" t="str">
        <f t="shared" si="22"/>
        <v>No cumple</v>
      </c>
      <c r="W74" s="108">
        <v>44788</v>
      </c>
      <c r="X74" s="109">
        <f t="shared" si="14"/>
        <v>44788</v>
      </c>
      <c r="Y74" s="97">
        <f t="shared" si="23"/>
        <v>15</v>
      </c>
      <c r="Z74" s="104">
        <v>44561</v>
      </c>
      <c r="AA74" s="105">
        <f t="shared" si="24"/>
        <v>44561</v>
      </c>
      <c r="AB74" s="97">
        <f t="shared" si="25"/>
        <v>0</v>
      </c>
      <c r="AC74" s="110">
        <v>2022</v>
      </c>
      <c r="AD74" s="111" t="s">
        <v>740</v>
      </c>
      <c r="AE74" s="111"/>
      <c r="AF74" s="111"/>
      <c r="AG74" s="111" t="s">
        <v>872</v>
      </c>
      <c r="AH74" s="111" t="s">
        <v>853</v>
      </c>
    </row>
    <row r="75" spans="1:34" ht="15" customHeight="1" x14ac:dyDescent="0.2">
      <c r="A75" s="96" t="s">
        <v>271</v>
      </c>
      <c r="B75" s="97" t="s">
        <v>272</v>
      </c>
      <c r="C75" s="97" t="s">
        <v>273</v>
      </c>
      <c r="D75" s="97" t="s">
        <v>274</v>
      </c>
      <c r="E75" s="96">
        <v>74</v>
      </c>
      <c r="F75" s="96" t="s">
        <v>316</v>
      </c>
      <c r="G75" s="96" t="s">
        <v>556</v>
      </c>
      <c r="H75" s="98" t="s">
        <v>557</v>
      </c>
      <c r="I75" s="99" t="s">
        <v>282</v>
      </c>
      <c r="J75" s="100" t="s">
        <v>283</v>
      </c>
      <c r="K75" s="101" t="s">
        <v>840</v>
      </c>
      <c r="L75" s="117">
        <v>184615.38</v>
      </c>
      <c r="M75" s="103">
        <f t="shared" si="17"/>
        <v>184615.38</v>
      </c>
      <c r="N75" s="104">
        <v>44661</v>
      </c>
      <c r="O75" s="105">
        <f t="shared" si="13"/>
        <v>44661</v>
      </c>
      <c r="P75" s="105" t="str">
        <f t="shared" si="18"/>
        <v>A tiempo</v>
      </c>
      <c r="Q75" s="105">
        <v>44723</v>
      </c>
      <c r="R75" s="105">
        <f t="shared" si="19"/>
        <v>44723</v>
      </c>
      <c r="S75" s="105" t="str">
        <f t="shared" si="20"/>
        <v>A tiempo</v>
      </c>
      <c r="T75" s="97">
        <f t="shared" si="21"/>
        <v>62</v>
      </c>
      <c r="U75" s="106">
        <v>145</v>
      </c>
      <c r="V75" s="107" t="str">
        <f t="shared" si="22"/>
        <v>Cumple</v>
      </c>
      <c r="W75" s="108">
        <v>44743</v>
      </c>
      <c r="X75" s="109">
        <f t="shared" si="14"/>
        <v>44743</v>
      </c>
      <c r="Y75" s="97">
        <f t="shared" si="23"/>
        <v>20</v>
      </c>
      <c r="Z75" s="104">
        <v>44926</v>
      </c>
      <c r="AA75" s="105">
        <f t="shared" si="24"/>
        <v>44926</v>
      </c>
      <c r="AB75" s="97">
        <f t="shared" si="25"/>
        <v>0</v>
      </c>
      <c r="AC75" s="110" t="s">
        <v>303</v>
      </c>
      <c r="AD75" s="111" t="s">
        <v>905</v>
      </c>
      <c r="AE75" s="111"/>
      <c r="AF75" s="111"/>
      <c r="AG75" s="111" t="s">
        <v>873</v>
      </c>
      <c r="AH75" s="111" t="s">
        <v>853</v>
      </c>
    </row>
    <row r="76" spans="1:34" ht="15" customHeight="1" x14ac:dyDescent="0.2">
      <c r="A76" s="96" t="s">
        <v>271</v>
      </c>
      <c r="B76" s="97" t="s">
        <v>272</v>
      </c>
      <c r="C76" s="97" t="s">
        <v>273</v>
      </c>
      <c r="D76" s="97" t="s">
        <v>274</v>
      </c>
      <c r="E76" s="96">
        <v>75</v>
      </c>
      <c r="F76" s="96" t="s">
        <v>279</v>
      </c>
      <c r="G76" s="96" t="s">
        <v>561</v>
      </c>
      <c r="H76" s="98" t="s">
        <v>562</v>
      </c>
      <c r="I76" s="99" t="s">
        <v>282</v>
      </c>
      <c r="J76" s="100" t="s">
        <v>283</v>
      </c>
      <c r="K76" s="101" t="s">
        <v>840</v>
      </c>
      <c r="L76" s="117">
        <v>675946.46</v>
      </c>
      <c r="M76" s="103">
        <f t="shared" si="17"/>
        <v>675946.46</v>
      </c>
      <c r="N76" s="104">
        <v>44920</v>
      </c>
      <c r="O76" s="105">
        <f t="shared" si="13"/>
        <v>44920</v>
      </c>
      <c r="P76" s="105" t="str">
        <f t="shared" si="18"/>
        <v>A tiempo</v>
      </c>
      <c r="Q76" s="105">
        <v>44997</v>
      </c>
      <c r="R76" s="105">
        <f t="shared" si="19"/>
        <v>44997</v>
      </c>
      <c r="S76" s="105" t="str">
        <f t="shared" si="20"/>
        <v>A tiempo</v>
      </c>
      <c r="T76" s="97">
        <f t="shared" si="21"/>
        <v>77</v>
      </c>
      <c r="U76" s="106">
        <v>145</v>
      </c>
      <c r="V76" s="107" t="str">
        <f t="shared" si="22"/>
        <v>Cumple</v>
      </c>
      <c r="W76" s="108">
        <v>45017</v>
      </c>
      <c r="X76" s="109">
        <f t="shared" si="14"/>
        <v>45017</v>
      </c>
      <c r="Y76" s="97">
        <f t="shared" si="23"/>
        <v>20</v>
      </c>
      <c r="Z76" s="104">
        <v>45291</v>
      </c>
      <c r="AA76" s="105">
        <f t="shared" si="24"/>
        <v>45291</v>
      </c>
      <c r="AB76" s="97">
        <f t="shared" si="25"/>
        <v>0</v>
      </c>
      <c r="AC76" s="110" t="s">
        <v>310</v>
      </c>
      <c r="AD76" s="111" t="s">
        <v>906</v>
      </c>
      <c r="AE76" s="111"/>
      <c r="AF76" s="111"/>
      <c r="AG76" s="111" t="s">
        <v>874</v>
      </c>
      <c r="AH76" s="111" t="s">
        <v>875</v>
      </c>
    </row>
    <row r="77" spans="1:34" ht="15" customHeight="1" x14ac:dyDescent="0.2">
      <c r="A77" s="96" t="s">
        <v>271</v>
      </c>
      <c r="B77" s="97" t="s">
        <v>272</v>
      </c>
      <c r="C77" s="97" t="s">
        <v>273</v>
      </c>
      <c r="D77" s="97" t="s">
        <v>274</v>
      </c>
      <c r="E77" s="96">
        <v>76</v>
      </c>
      <c r="F77" s="96" t="s">
        <v>316</v>
      </c>
      <c r="G77" s="96" t="s">
        <v>564</v>
      </c>
      <c r="H77" s="98" t="s">
        <v>565</v>
      </c>
      <c r="I77" s="99" t="s">
        <v>282</v>
      </c>
      <c r="J77" s="100" t="s">
        <v>283</v>
      </c>
      <c r="K77" s="101" t="s">
        <v>840</v>
      </c>
      <c r="L77" s="117">
        <v>153846.15</v>
      </c>
      <c r="M77" s="103">
        <f t="shared" si="17"/>
        <v>153846.15</v>
      </c>
      <c r="N77" s="104">
        <v>44920</v>
      </c>
      <c r="O77" s="105">
        <f t="shared" si="13"/>
        <v>44920</v>
      </c>
      <c r="P77" s="105" t="str">
        <f t="shared" si="18"/>
        <v>A tiempo</v>
      </c>
      <c r="Q77" s="105">
        <v>44997</v>
      </c>
      <c r="R77" s="105">
        <f t="shared" si="19"/>
        <v>44997</v>
      </c>
      <c r="S77" s="105" t="str">
        <f t="shared" si="20"/>
        <v>A tiempo</v>
      </c>
      <c r="T77" s="97">
        <f t="shared" si="21"/>
        <v>77</v>
      </c>
      <c r="U77" s="106">
        <v>145</v>
      </c>
      <c r="V77" s="107" t="str">
        <f t="shared" si="22"/>
        <v>Cumple</v>
      </c>
      <c r="W77" s="108">
        <v>45017</v>
      </c>
      <c r="X77" s="109">
        <f t="shared" si="14"/>
        <v>45017</v>
      </c>
      <c r="Y77" s="97">
        <f t="shared" si="23"/>
        <v>20</v>
      </c>
      <c r="Z77" s="104">
        <v>45291</v>
      </c>
      <c r="AA77" s="105">
        <f t="shared" si="24"/>
        <v>45291</v>
      </c>
      <c r="AB77" s="97">
        <f t="shared" si="25"/>
        <v>0</v>
      </c>
      <c r="AC77" s="110" t="s">
        <v>310</v>
      </c>
      <c r="AD77" s="111" t="s">
        <v>907</v>
      </c>
      <c r="AE77" s="111"/>
      <c r="AF77" s="111"/>
      <c r="AG77" s="111" t="s">
        <v>874</v>
      </c>
      <c r="AH77" s="111" t="s">
        <v>875</v>
      </c>
    </row>
    <row r="78" spans="1:34" ht="15" customHeight="1" x14ac:dyDescent="0.2">
      <c r="A78" s="96" t="s">
        <v>271</v>
      </c>
      <c r="B78" s="97" t="s">
        <v>272</v>
      </c>
      <c r="C78" s="97" t="s">
        <v>273</v>
      </c>
      <c r="D78" s="97" t="s">
        <v>274</v>
      </c>
      <c r="E78" s="96">
        <v>77</v>
      </c>
      <c r="F78" s="96" t="s">
        <v>279</v>
      </c>
      <c r="G78" s="96" t="s">
        <v>569</v>
      </c>
      <c r="H78" s="98" t="s">
        <v>570</v>
      </c>
      <c r="I78" s="99" t="s">
        <v>282</v>
      </c>
      <c r="J78" s="100" t="s">
        <v>283</v>
      </c>
      <c r="K78" s="101" t="s">
        <v>840</v>
      </c>
      <c r="L78" s="117">
        <v>660079.18000000005</v>
      </c>
      <c r="M78" s="103">
        <f t="shared" si="17"/>
        <v>660079.18000000005</v>
      </c>
      <c r="N78" s="104">
        <v>45285</v>
      </c>
      <c r="O78" s="105">
        <f t="shared" si="13"/>
        <v>45285</v>
      </c>
      <c r="P78" s="105" t="str">
        <f t="shared" si="18"/>
        <v>A tiempo</v>
      </c>
      <c r="Q78" s="105">
        <v>44997</v>
      </c>
      <c r="R78" s="105">
        <f t="shared" si="19"/>
        <v>44997</v>
      </c>
      <c r="S78" s="105" t="str">
        <f t="shared" si="20"/>
        <v>A tiempo</v>
      </c>
      <c r="T78" s="97">
        <f t="shared" si="21"/>
        <v>-288</v>
      </c>
      <c r="U78" s="106">
        <v>145</v>
      </c>
      <c r="V78" s="107" t="str">
        <f t="shared" si="22"/>
        <v>Cumple</v>
      </c>
      <c r="W78" s="108">
        <v>45017</v>
      </c>
      <c r="X78" s="109">
        <f t="shared" si="14"/>
        <v>45017</v>
      </c>
      <c r="Y78" s="97">
        <f t="shared" si="23"/>
        <v>20</v>
      </c>
      <c r="Z78" s="104">
        <v>45291</v>
      </c>
      <c r="AA78" s="105">
        <f t="shared" si="24"/>
        <v>45291</v>
      </c>
      <c r="AB78" s="97">
        <f t="shared" si="25"/>
        <v>0</v>
      </c>
      <c r="AC78" s="110" t="s">
        <v>310</v>
      </c>
      <c r="AD78" s="111" t="s">
        <v>908</v>
      </c>
      <c r="AE78" s="111"/>
      <c r="AF78" s="111"/>
      <c r="AG78" s="111" t="s">
        <v>874</v>
      </c>
      <c r="AH78" s="111" t="s">
        <v>875</v>
      </c>
    </row>
    <row r="79" spans="1:34" ht="15" customHeight="1" x14ac:dyDescent="0.2">
      <c r="A79" s="96" t="s">
        <v>271</v>
      </c>
      <c r="B79" s="97" t="s">
        <v>272</v>
      </c>
      <c r="C79" s="97" t="s">
        <v>273</v>
      </c>
      <c r="D79" s="97" t="s">
        <v>274</v>
      </c>
      <c r="E79" s="96">
        <v>78</v>
      </c>
      <c r="F79" s="96" t="s">
        <v>316</v>
      </c>
      <c r="G79" s="96" t="s">
        <v>573</v>
      </c>
      <c r="H79" s="98" t="s">
        <v>574</v>
      </c>
      <c r="I79" s="99" t="s">
        <v>282</v>
      </c>
      <c r="J79" s="100" t="s">
        <v>283</v>
      </c>
      <c r="K79" s="101" t="s">
        <v>840</v>
      </c>
      <c r="L79" s="117">
        <v>221538</v>
      </c>
      <c r="M79" s="103">
        <f t="shared" si="17"/>
        <v>221538</v>
      </c>
      <c r="N79" s="104">
        <v>44966</v>
      </c>
      <c r="O79" s="105">
        <f t="shared" si="13"/>
        <v>44966</v>
      </c>
      <c r="P79" s="105" t="str">
        <f t="shared" si="18"/>
        <v>A tiempo</v>
      </c>
      <c r="Q79" s="105">
        <v>45028</v>
      </c>
      <c r="R79" s="105">
        <f t="shared" si="19"/>
        <v>45028</v>
      </c>
      <c r="S79" s="105" t="str">
        <f t="shared" si="20"/>
        <v>A tiempo</v>
      </c>
      <c r="T79" s="97">
        <f t="shared" si="21"/>
        <v>62</v>
      </c>
      <c r="U79" s="106">
        <v>145</v>
      </c>
      <c r="V79" s="107" t="str">
        <f t="shared" si="22"/>
        <v>Cumple</v>
      </c>
      <c r="W79" s="108">
        <v>45048</v>
      </c>
      <c r="X79" s="109">
        <f t="shared" si="14"/>
        <v>45048</v>
      </c>
      <c r="Y79" s="97">
        <f t="shared" si="23"/>
        <v>20</v>
      </c>
      <c r="Z79" s="104">
        <v>45291</v>
      </c>
      <c r="AA79" s="105">
        <f t="shared" si="24"/>
        <v>45291</v>
      </c>
      <c r="AB79" s="97">
        <f t="shared" si="25"/>
        <v>0</v>
      </c>
      <c r="AC79" s="110" t="s">
        <v>397</v>
      </c>
      <c r="AD79" s="111" t="s">
        <v>909</v>
      </c>
      <c r="AE79" s="111"/>
      <c r="AF79" s="111"/>
      <c r="AG79" s="111" t="s">
        <v>876</v>
      </c>
      <c r="AH79" s="111" t="s">
        <v>875</v>
      </c>
    </row>
    <row r="80" spans="1:34" ht="15" customHeight="1" x14ac:dyDescent="0.2">
      <c r="A80" s="96" t="s">
        <v>271</v>
      </c>
      <c r="B80" s="97" t="s">
        <v>272</v>
      </c>
      <c r="C80" s="97" t="s">
        <v>273</v>
      </c>
      <c r="D80" s="97" t="s">
        <v>274</v>
      </c>
      <c r="E80" s="96">
        <v>79</v>
      </c>
      <c r="F80" s="96" t="s">
        <v>316</v>
      </c>
      <c r="G80" s="96" t="s">
        <v>579</v>
      </c>
      <c r="H80" s="98" t="s">
        <v>580</v>
      </c>
      <c r="I80" s="99" t="s">
        <v>282</v>
      </c>
      <c r="J80" s="100" t="s">
        <v>283</v>
      </c>
      <c r="K80" s="101" t="s">
        <v>840</v>
      </c>
      <c r="L80" s="117">
        <v>115384.62</v>
      </c>
      <c r="M80" s="103">
        <f t="shared" si="17"/>
        <v>115384.62</v>
      </c>
      <c r="N80" s="104">
        <v>44695</v>
      </c>
      <c r="O80" s="105">
        <f t="shared" si="13"/>
        <v>44695</v>
      </c>
      <c r="P80" s="105" t="str">
        <f t="shared" si="18"/>
        <v>A tiempo</v>
      </c>
      <c r="Q80" s="105">
        <v>44757</v>
      </c>
      <c r="R80" s="105">
        <f t="shared" si="19"/>
        <v>44757</v>
      </c>
      <c r="S80" s="105" t="str">
        <f t="shared" si="20"/>
        <v>A tiempo</v>
      </c>
      <c r="T80" s="97">
        <f t="shared" si="21"/>
        <v>62</v>
      </c>
      <c r="U80" s="106">
        <v>145</v>
      </c>
      <c r="V80" s="107" t="str">
        <f t="shared" si="22"/>
        <v>Cumple</v>
      </c>
      <c r="W80" s="108">
        <v>44772</v>
      </c>
      <c r="X80" s="109">
        <f t="shared" si="14"/>
        <v>44772</v>
      </c>
      <c r="Y80" s="97">
        <f t="shared" si="23"/>
        <v>15</v>
      </c>
      <c r="Z80" s="104">
        <v>44926</v>
      </c>
      <c r="AA80" s="105">
        <f t="shared" si="24"/>
        <v>44926</v>
      </c>
      <c r="AB80" s="97">
        <f t="shared" si="25"/>
        <v>0</v>
      </c>
      <c r="AC80" s="110" t="s">
        <v>303</v>
      </c>
      <c r="AD80" s="111" t="s">
        <v>910</v>
      </c>
      <c r="AE80" s="111"/>
      <c r="AF80" s="111"/>
      <c r="AG80" s="111" t="s">
        <v>877</v>
      </c>
      <c r="AH80" s="111" t="s">
        <v>875</v>
      </c>
    </row>
    <row r="81" spans="1:34" ht="15" customHeight="1" x14ac:dyDescent="0.2">
      <c r="A81" s="96" t="s">
        <v>271</v>
      </c>
      <c r="B81" s="97" t="s">
        <v>272</v>
      </c>
      <c r="C81" s="97" t="s">
        <v>273</v>
      </c>
      <c r="D81" s="97" t="s">
        <v>274</v>
      </c>
      <c r="E81" s="96">
        <v>80</v>
      </c>
      <c r="F81" s="96" t="s">
        <v>292</v>
      </c>
      <c r="G81" s="96" t="s">
        <v>582</v>
      </c>
      <c r="H81" s="98" t="s">
        <v>583</v>
      </c>
      <c r="I81" s="99" t="s">
        <v>282</v>
      </c>
      <c r="J81" s="100" t="s">
        <v>283</v>
      </c>
      <c r="K81" s="101" t="s">
        <v>840</v>
      </c>
      <c r="L81" s="117">
        <v>461538.46</v>
      </c>
      <c r="M81" s="103">
        <f t="shared" si="17"/>
        <v>461538.46</v>
      </c>
      <c r="N81" s="104">
        <v>45021</v>
      </c>
      <c r="O81" s="105">
        <f t="shared" si="13"/>
        <v>45021</v>
      </c>
      <c r="P81" s="105" t="str">
        <f t="shared" si="18"/>
        <v>A tiempo</v>
      </c>
      <c r="Q81" s="105">
        <v>45083</v>
      </c>
      <c r="R81" s="105">
        <f t="shared" si="19"/>
        <v>45083</v>
      </c>
      <c r="S81" s="105" t="str">
        <f t="shared" si="20"/>
        <v>A tiempo</v>
      </c>
      <c r="T81" s="97">
        <f t="shared" si="21"/>
        <v>62</v>
      </c>
      <c r="U81" s="106">
        <v>175</v>
      </c>
      <c r="V81" s="107" t="str">
        <f t="shared" si="22"/>
        <v>Cumple</v>
      </c>
      <c r="W81" s="108">
        <v>45108</v>
      </c>
      <c r="X81" s="109">
        <f t="shared" si="14"/>
        <v>45108</v>
      </c>
      <c r="Y81" s="97">
        <f t="shared" si="23"/>
        <v>25</v>
      </c>
      <c r="Z81" s="104">
        <v>45291</v>
      </c>
      <c r="AA81" s="105">
        <f t="shared" si="24"/>
        <v>45291</v>
      </c>
      <c r="AB81" s="97">
        <f t="shared" si="25"/>
        <v>0</v>
      </c>
      <c r="AC81" s="110" t="s">
        <v>433</v>
      </c>
      <c r="AD81" s="111" t="s">
        <v>911</v>
      </c>
      <c r="AE81" s="111"/>
      <c r="AF81" s="111"/>
      <c r="AG81" s="111" t="s">
        <v>877</v>
      </c>
      <c r="AH81" s="111" t="s">
        <v>875</v>
      </c>
    </row>
    <row r="82" spans="1:34" ht="15" customHeight="1" x14ac:dyDescent="0.2">
      <c r="A82" s="96" t="s">
        <v>271</v>
      </c>
      <c r="B82" s="97" t="s">
        <v>272</v>
      </c>
      <c r="C82" s="97" t="s">
        <v>273</v>
      </c>
      <c r="D82" s="97" t="s">
        <v>274</v>
      </c>
      <c r="E82" s="96">
        <v>81</v>
      </c>
      <c r="F82" s="96" t="s">
        <v>316</v>
      </c>
      <c r="G82" s="96" t="s">
        <v>585</v>
      </c>
      <c r="H82" s="98" t="s">
        <v>586</v>
      </c>
      <c r="I82" s="99" t="s">
        <v>282</v>
      </c>
      <c r="J82" s="100" t="s">
        <v>283</v>
      </c>
      <c r="K82" s="101" t="s">
        <v>840</v>
      </c>
      <c r="L82" s="117">
        <v>193846.15</v>
      </c>
      <c r="M82" s="103">
        <f t="shared" si="17"/>
        <v>193846.15</v>
      </c>
      <c r="N82" s="104">
        <v>44904</v>
      </c>
      <c r="O82" s="105">
        <f t="shared" si="13"/>
        <v>44904</v>
      </c>
      <c r="P82" s="105" t="str">
        <f t="shared" si="18"/>
        <v>A tiempo</v>
      </c>
      <c r="Q82" s="105">
        <v>44966</v>
      </c>
      <c r="R82" s="105">
        <f t="shared" si="19"/>
        <v>44966</v>
      </c>
      <c r="S82" s="105" t="str">
        <f t="shared" si="20"/>
        <v>A tiempo</v>
      </c>
      <c r="T82" s="97">
        <f t="shared" si="21"/>
        <v>62</v>
      </c>
      <c r="U82" s="106">
        <v>145</v>
      </c>
      <c r="V82" s="107" t="str">
        <f t="shared" si="22"/>
        <v>Cumple</v>
      </c>
      <c r="W82" s="108">
        <v>44986</v>
      </c>
      <c r="X82" s="109">
        <f t="shared" si="14"/>
        <v>44986</v>
      </c>
      <c r="Y82" s="97">
        <f t="shared" si="23"/>
        <v>20</v>
      </c>
      <c r="Z82" s="104">
        <v>45291</v>
      </c>
      <c r="AA82" s="105">
        <f t="shared" si="24"/>
        <v>45291</v>
      </c>
      <c r="AB82" s="97">
        <f t="shared" si="25"/>
        <v>0</v>
      </c>
      <c r="AC82" s="110" t="s">
        <v>310</v>
      </c>
      <c r="AD82" s="111" t="s">
        <v>912</v>
      </c>
      <c r="AE82" s="111"/>
      <c r="AF82" s="111"/>
      <c r="AG82" s="111" t="s">
        <v>878</v>
      </c>
      <c r="AH82" s="111" t="s">
        <v>875</v>
      </c>
    </row>
    <row r="83" spans="1:34" ht="15" customHeight="1" x14ac:dyDescent="0.2">
      <c r="A83" s="96" t="s">
        <v>271</v>
      </c>
      <c r="B83" s="97" t="s">
        <v>272</v>
      </c>
      <c r="C83" s="97" t="s">
        <v>273</v>
      </c>
      <c r="D83" s="97" t="s">
        <v>274</v>
      </c>
      <c r="E83" s="96">
        <v>82</v>
      </c>
      <c r="F83" s="96" t="s">
        <v>488</v>
      </c>
      <c r="G83" s="96" t="s">
        <v>589</v>
      </c>
      <c r="H83" s="98" t="s">
        <v>590</v>
      </c>
      <c r="I83" s="99" t="s">
        <v>309</v>
      </c>
      <c r="J83" s="100" t="s">
        <v>432</v>
      </c>
      <c r="K83" s="101" t="s">
        <v>840</v>
      </c>
      <c r="L83" s="117">
        <v>0</v>
      </c>
      <c r="M83" s="103">
        <f t="shared" si="17"/>
        <v>0</v>
      </c>
      <c r="N83" s="104">
        <v>44576</v>
      </c>
      <c r="O83" s="105">
        <f t="shared" si="13"/>
        <v>44576</v>
      </c>
      <c r="P83" s="105" t="str">
        <f t="shared" si="18"/>
        <v>A tiempo</v>
      </c>
      <c r="Q83" s="105">
        <f>+W83-15</f>
        <v>44602</v>
      </c>
      <c r="R83" s="105">
        <f t="shared" si="19"/>
        <v>44602</v>
      </c>
      <c r="S83" s="105" t="str">
        <f t="shared" si="20"/>
        <v>A tiempo</v>
      </c>
      <c r="T83" s="97">
        <f t="shared" si="21"/>
        <v>26</v>
      </c>
      <c r="U83" s="106">
        <v>20</v>
      </c>
      <c r="V83" s="107" t="str">
        <f t="shared" si="22"/>
        <v>No cumple</v>
      </c>
      <c r="W83" s="108">
        <v>44617</v>
      </c>
      <c r="X83" s="109">
        <f t="shared" si="14"/>
        <v>44617</v>
      </c>
      <c r="Y83" s="97">
        <f t="shared" si="23"/>
        <v>15</v>
      </c>
      <c r="Z83" s="104">
        <v>44561</v>
      </c>
      <c r="AA83" s="105">
        <f t="shared" si="24"/>
        <v>44561</v>
      </c>
      <c r="AB83" s="97">
        <f t="shared" si="25"/>
        <v>0</v>
      </c>
      <c r="AC83" s="110">
        <v>2022</v>
      </c>
      <c r="AD83" s="111" t="s">
        <v>740</v>
      </c>
      <c r="AE83" s="111"/>
      <c r="AF83" s="111"/>
      <c r="AG83" s="111">
        <v>2.5</v>
      </c>
      <c r="AH83" s="111" t="s">
        <v>853</v>
      </c>
    </row>
    <row r="84" spans="1:34" ht="15" customHeight="1" x14ac:dyDescent="0.2">
      <c r="A84" s="96" t="s">
        <v>271</v>
      </c>
      <c r="B84" s="97" t="s">
        <v>272</v>
      </c>
      <c r="C84" s="97" t="s">
        <v>273</v>
      </c>
      <c r="D84" s="97" t="s">
        <v>274</v>
      </c>
      <c r="E84" s="96">
        <v>83</v>
      </c>
      <c r="F84" s="96" t="s">
        <v>451</v>
      </c>
      <c r="G84" s="96" t="s">
        <v>592</v>
      </c>
      <c r="H84" s="98" t="s">
        <v>593</v>
      </c>
      <c r="I84" s="99" t="s">
        <v>282</v>
      </c>
      <c r="J84" s="100" t="s">
        <v>432</v>
      </c>
      <c r="K84" s="101" t="s">
        <v>840</v>
      </c>
      <c r="L84" s="117">
        <v>0</v>
      </c>
      <c r="M84" s="103">
        <f t="shared" si="17"/>
        <v>0</v>
      </c>
      <c r="N84" s="104">
        <v>45352</v>
      </c>
      <c r="O84" s="105">
        <f t="shared" si="13"/>
        <v>45352</v>
      </c>
      <c r="P84" s="105" t="str">
        <f t="shared" si="18"/>
        <v>A tiempo</v>
      </c>
      <c r="Q84" s="105">
        <v>45444</v>
      </c>
      <c r="R84" s="105">
        <f t="shared" si="19"/>
        <v>45444</v>
      </c>
      <c r="S84" s="105" t="str">
        <f t="shared" si="20"/>
        <v>A tiempo</v>
      </c>
      <c r="T84" s="97">
        <f t="shared" si="21"/>
        <v>92</v>
      </c>
      <c r="U84" s="106">
        <v>20</v>
      </c>
      <c r="V84" s="107" t="str">
        <f t="shared" si="22"/>
        <v>No cumple</v>
      </c>
      <c r="W84" s="108">
        <v>45488</v>
      </c>
      <c r="X84" s="109">
        <f t="shared" si="14"/>
        <v>45488</v>
      </c>
      <c r="Y84" s="97">
        <f t="shared" si="23"/>
        <v>44</v>
      </c>
      <c r="Z84" s="104">
        <v>45657</v>
      </c>
      <c r="AA84" s="105">
        <f t="shared" si="24"/>
        <v>45657</v>
      </c>
      <c r="AB84" s="97">
        <f t="shared" si="25"/>
        <v>0</v>
      </c>
      <c r="AC84" s="110" t="s">
        <v>841</v>
      </c>
      <c r="AD84" s="111" t="s">
        <v>919</v>
      </c>
      <c r="AE84" s="118">
        <f>+L84</f>
        <v>0</v>
      </c>
      <c r="AF84" s="120" t="str">
        <f>+G84</f>
        <v>CSJ-CO-L1256-83</v>
      </c>
      <c r="AG84" s="111" t="s">
        <v>876</v>
      </c>
      <c r="AH84" s="111" t="s">
        <v>875</v>
      </c>
    </row>
    <row r="85" spans="1:34" ht="15" customHeight="1" x14ac:dyDescent="0.2">
      <c r="A85" s="96" t="s">
        <v>271</v>
      </c>
      <c r="B85" s="97" t="s">
        <v>272</v>
      </c>
      <c r="C85" s="97" t="s">
        <v>273</v>
      </c>
      <c r="D85" s="97" t="s">
        <v>274</v>
      </c>
      <c r="E85" s="96">
        <v>84</v>
      </c>
      <c r="F85" s="96" t="s">
        <v>300</v>
      </c>
      <c r="G85" s="96" t="s">
        <v>600</v>
      </c>
      <c r="H85" s="98" t="s">
        <v>879</v>
      </c>
      <c r="I85" s="99" t="s">
        <v>309</v>
      </c>
      <c r="J85" s="100" t="s">
        <v>283</v>
      </c>
      <c r="K85" s="101" t="s">
        <v>840</v>
      </c>
      <c r="L85" s="117">
        <v>0</v>
      </c>
      <c r="M85" s="103">
        <f t="shared" si="17"/>
        <v>0</v>
      </c>
      <c r="N85" s="104">
        <v>44479</v>
      </c>
      <c r="O85" s="105">
        <f t="shared" si="13"/>
        <v>44479</v>
      </c>
      <c r="P85" s="105" t="str">
        <f t="shared" si="18"/>
        <v>A tiempo</v>
      </c>
      <c r="Q85" s="105">
        <v>44510</v>
      </c>
      <c r="R85" s="105">
        <f t="shared" si="19"/>
        <v>44510</v>
      </c>
      <c r="S85" s="105" t="str">
        <f t="shared" si="20"/>
        <v>A tiempo</v>
      </c>
      <c r="T85" s="97">
        <f t="shared" si="21"/>
        <v>31</v>
      </c>
      <c r="U85" s="106">
        <v>20</v>
      </c>
      <c r="V85" s="107" t="str">
        <f t="shared" si="22"/>
        <v>No cumple</v>
      </c>
      <c r="W85" s="108">
        <v>44561</v>
      </c>
      <c r="X85" s="109">
        <v>44561</v>
      </c>
      <c r="Y85" s="97">
        <f t="shared" si="23"/>
        <v>51</v>
      </c>
      <c r="Z85" s="104">
        <v>44561</v>
      </c>
      <c r="AA85" s="105">
        <f t="shared" si="24"/>
        <v>44561</v>
      </c>
      <c r="AB85" s="97">
        <f t="shared" si="25"/>
        <v>0</v>
      </c>
      <c r="AC85" s="110">
        <v>2021</v>
      </c>
      <c r="AD85" s="111" t="s">
        <v>913</v>
      </c>
      <c r="AE85" s="111"/>
      <c r="AF85" s="111"/>
      <c r="AG85" s="111"/>
      <c r="AH85" s="111" t="s">
        <v>880</v>
      </c>
    </row>
    <row r="86" spans="1:34" ht="15" customHeight="1" x14ac:dyDescent="0.2">
      <c r="A86" s="121" t="s">
        <v>271</v>
      </c>
      <c r="B86" s="122" t="s">
        <v>272</v>
      </c>
      <c r="C86" s="122" t="s">
        <v>273</v>
      </c>
      <c r="D86" s="122" t="s">
        <v>274</v>
      </c>
      <c r="E86" s="121">
        <v>85</v>
      </c>
      <c r="F86" s="121" t="s">
        <v>300</v>
      </c>
      <c r="G86" s="121" t="s">
        <v>602</v>
      </c>
      <c r="H86" s="123" t="s">
        <v>881</v>
      </c>
      <c r="I86" s="124" t="s">
        <v>454</v>
      </c>
      <c r="J86" s="125" t="s">
        <v>283</v>
      </c>
      <c r="K86" s="126" t="s">
        <v>840</v>
      </c>
      <c r="L86" s="127">
        <v>142979.22222222222</v>
      </c>
      <c r="M86" s="128">
        <v>4052</v>
      </c>
      <c r="N86" s="129">
        <v>44508</v>
      </c>
      <c r="O86" s="129">
        <f t="shared" si="13"/>
        <v>44508</v>
      </c>
      <c r="P86" s="129" t="str">
        <f t="shared" si="18"/>
        <v>A tiempo</v>
      </c>
      <c r="Q86" s="129">
        <f>+W86-15</f>
        <v>44507</v>
      </c>
      <c r="R86" s="129">
        <f t="shared" si="19"/>
        <v>44507</v>
      </c>
      <c r="S86" s="129" t="str">
        <f t="shared" si="20"/>
        <v>A tiempo</v>
      </c>
      <c r="T86" s="122">
        <f t="shared" si="21"/>
        <v>-1</v>
      </c>
      <c r="U86" s="122">
        <v>20</v>
      </c>
      <c r="V86" s="130" t="str">
        <f t="shared" si="22"/>
        <v>Cumple</v>
      </c>
      <c r="W86" s="131">
        <v>44522</v>
      </c>
      <c r="X86" s="132">
        <v>44545</v>
      </c>
      <c r="Y86" s="122">
        <f t="shared" si="23"/>
        <v>38</v>
      </c>
      <c r="Z86" s="129">
        <v>45291</v>
      </c>
      <c r="AA86" s="129">
        <f t="shared" si="24"/>
        <v>45291</v>
      </c>
      <c r="AB86" s="122">
        <f t="shared" si="25"/>
        <v>0</v>
      </c>
      <c r="AC86" s="110"/>
      <c r="AD86" s="133" t="s">
        <v>914</v>
      </c>
      <c r="AE86" s="133"/>
      <c r="AF86" s="133"/>
      <c r="AG86" s="133"/>
      <c r="AH86" s="133" t="s">
        <v>880</v>
      </c>
    </row>
    <row r="87" spans="1:34" ht="15" customHeight="1" x14ac:dyDescent="0.2">
      <c r="A87" s="121" t="s">
        <v>271</v>
      </c>
      <c r="B87" s="122" t="s">
        <v>272</v>
      </c>
      <c r="C87" s="122" t="s">
        <v>273</v>
      </c>
      <c r="D87" s="122" t="s">
        <v>274</v>
      </c>
      <c r="E87" s="121">
        <v>86</v>
      </c>
      <c r="F87" s="121" t="s">
        <v>300</v>
      </c>
      <c r="G87" s="121" t="s">
        <v>604</v>
      </c>
      <c r="H87" s="123" t="s">
        <v>882</v>
      </c>
      <c r="I87" s="124" t="s">
        <v>454</v>
      </c>
      <c r="J87" s="125" t="s">
        <v>283</v>
      </c>
      <c r="K87" s="126" t="s">
        <v>840</v>
      </c>
      <c r="L87" s="127">
        <v>142979.22222222222</v>
      </c>
      <c r="M87" s="128">
        <v>4052</v>
      </c>
      <c r="N87" s="129">
        <v>44508</v>
      </c>
      <c r="O87" s="129">
        <f t="shared" si="13"/>
        <v>44508</v>
      </c>
      <c r="P87" s="129" t="str">
        <f t="shared" si="18"/>
        <v>A tiempo</v>
      </c>
      <c r="Q87" s="129">
        <f>+W87-15</f>
        <v>44507</v>
      </c>
      <c r="R87" s="129">
        <f t="shared" si="19"/>
        <v>44507</v>
      </c>
      <c r="S87" s="129" t="str">
        <f t="shared" si="20"/>
        <v>A tiempo</v>
      </c>
      <c r="T87" s="122">
        <f t="shared" si="21"/>
        <v>-1</v>
      </c>
      <c r="U87" s="122">
        <v>20</v>
      </c>
      <c r="V87" s="130" t="str">
        <f t="shared" si="22"/>
        <v>Cumple</v>
      </c>
      <c r="W87" s="131">
        <v>44522</v>
      </c>
      <c r="X87" s="132">
        <v>44545</v>
      </c>
      <c r="Y87" s="122">
        <f t="shared" si="23"/>
        <v>38</v>
      </c>
      <c r="Z87" s="129">
        <v>45291</v>
      </c>
      <c r="AA87" s="129">
        <f t="shared" si="24"/>
        <v>45291</v>
      </c>
      <c r="AB87" s="122">
        <f t="shared" si="25"/>
        <v>0</v>
      </c>
      <c r="AC87" s="110"/>
      <c r="AD87" s="133" t="s">
        <v>914</v>
      </c>
      <c r="AE87" s="133"/>
      <c r="AF87" s="133"/>
      <c r="AG87" s="133"/>
      <c r="AH87" s="133" t="s">
        <v>880</v>
      </c>
    </row>
    <row r="88" spans="1:34" ht="15" customHeight="1" x14ac:dyDescent="0.2">
      <c r="A88" s="134" t="s">
        <v>271</v>
      </c>
      <c r="B88" s="135" t="s">
        <v>272</v>
      </c>
      <c r="C88" s="135" t="s">
        <v>273</v>
      </c>
      <c r="D88" s="135" t="s">
        <v>274</v>
      </c>
      <c r="E88" s="134">
        <v>87</v>
      </c>
      <c r="F88" s="134" t="s">
        <v>300</v>
      </c>
      <c r="G88" s="134" t="s">
        <v>606</v>
      </c>
      <c r="H88" s="136" t="s">
        <v>883</v>
      </c>
      <c r="I88" s="137" t="s">
        <v>309</v>
      </c>
      <c r="J88" s="138" t="s">
        <v>283</v>
      </c>
      <c r="K88" s="139" t="s">
        <v>840</v>
      </c>
      <c r="L88" s="140">
        <v>0</v>
      </c>
      <c r="M88" s="103">
        <f>L88</f>
        <v>0</v>
      </c>
      <c r="N88" s="141">
        <v>44562</v>
      </c>
      <c r="O88" s="105">
        <f t="shared" si="13"/>
        <v>44562</v>
      </c>
      <c r="P88" s="105" t="str">
        <f t="shared" si="18"/>
        <v>A tiempo</v>
      </c>
      <c r="Q88" s="105">
        <f>+W88-15</f>
        <v>44566</v>
      </c>
      <c r="R88" s="105">
        <f t="shared" si="19"/>
        <v>44566</v>
      </c>
      <c r="S88" s="105" t="str">
        <f t="shared" si="20"/>
        <v>A tiempo</v>
      </c>
      <c r="T88" s="97">
        <f t="shared" si="21"/>
        <v>4</v>
      </c>
      <c r="U88" s="106">
        <v>20</v>
      </c>
      <c r="V88" s="107" t="str">
        <f t="shared" si="22"/>
        <v>Cumple</v>
      </c>
      <c r="W88" s="142">
        <v>44581</v>
      </c>
      <c r="X88" s="109">
        <f>W88</f>
        <v>44581</v>
      </c>
      <c r="Y88" s="97">
        <f t="shared" si="23"/>
        <v>15</v>
      </c>
      <c r="Z88" s="141">
        <v>45291</v>
      </c>
      <c r="AA88" s="105">
        <f t="shared" si="24"/>
        <v>45291</v>
      </c>
      <c r="AB88" s="97">
        <f t="shared" si="25"/>
        <v>0</v>
      </c>
      <c r="AC88" s="110">
        <v>2022</v>
      </c>
      <c r="AD88" s="143" t="s">
        <v>922</v>
      </c>
      <c r="AE88" s="143"/>
      <c r="AF88" s="143"/>
      <c r="AG88" s="143"/>
      <c r="AH88" s="143" t="s">
        <v>880</v>
      </c>
    </row>
    <row r="89" spans="1:34" ht="15" customHeight="1" x14ac:dyDescent="0.2">
      <c r="A89" s="121" t="s">
        <v>271</v>
      </c>
      <c r="B89" s="122" t="s">
        <v>272</v>
      </c>
      <c r="C89" s="122" t="s">
        <v>273</v>
      </c>
      <c r="D89" s="122" t="s">
        <v>274</v>
      </c>
      <c r="E89" s="121">
        <v>88</v>
      </c>
      <c r="F89" s="121" t="s">
        <v>300</v>
      </c>
      <c r="G89" s="121" t="s">
        <v>608</v>
      </c>
      <c r="H89" s="123" t="s">
        <v>884</v>
      </c>
      <c r="I89" s="124" t="s">
        <v>454</v>
      </c>
      <c r="J89" s="125" t="s">
        <v>283</v>
      </c>
      <c r="K89" s="126" t="s">
        <v>840</v>
      </c>
      <c r="L89" s="127">
        <v>142979.22222222222</v>
      </c>
      <c r="M89" s="128">
        <v>4052</v>
      </c>
      <c r="N89" s="129">
        <v>44508</v>
      </c>
      <c r="O89" s="129">
        <f t="shared" si="13"/>
        <v>44508</v>
      </c>
      <c r="P89" s="129" t="str">
        <f t="shared" si="18"/>
        <v>A tiempo</v>
      </c>
      <c r="Q89" s="129">
        <f>+W89-15</f>
        <v>44507</v>
      </c>
      <c r="R89" s="129">
        <f t="shared" si="19"/>
        <v>44507</v>
      </c>
      <c r="S89" s="129" t="str">
        <f t="shared" si="20"/>
        <v>A tiempo</v>
      </c>
      <c r="T89" s="122">
        <f t="shared" si="21"/>
        <v>-1</v>
      </c>
      <c r="U89" s="122">
        <v>20</v>
      </c>
      <c r="V89" s="130" t="str">
        <f t="shared" si="22"/>
        <v>Cumple</v>
      </c>
      <c r="W89" s="131">
        <v>44522</v>
      </c>
      <c r="X89" s="132">
        <v>44545</v>
      </c>
      <c r="Y89" s="122">
        <f t="shared" si="23"/>
        <v>38</v>
      </c>
      <c r="Z89" s="129">
        <v>45291</v>
      </c>
      <c r="AA89" s="129">
        <f t="shared" si="24"/>
        <v>45291</v>
      </c>
      <c r="AB89" s="122">
        <f t="shared" si="25"/>
        <v>0</v>
      </c>
      <c r="AC89" s="110"/>
      <c r="AD89" s="133" t="s">
        <v>914</v>
      </c>
      <c r="AE89" s="133"/>
      <c r="AF89" s="133"/>
      <c r="AG89" s="133"/>
      <c r="AH89" s="133" t="s">
        <v>880</v>
      </c>
    </row>
    <row r="90" spans="1:34" ht="15" customHeight="1" x14ac:dyDescent="0.2">
      <c r="A90" s="121" t="s">
        <v>271</v>
      </c>
      <c r="B90" s="122" t="s">
        <v>272</v>
      </c>
      <c r="C90" s="122" t="s">
        <v>273</v>
      </c>
      <c r="D90" s="122" t="s">
        <v>274</v>
      </c>
      <c r="E90" s="121">
        <v>89</v>
      </c>
      <c r="F90" s="121" t="s">
        <v>300</v>
      </c>
      <c r="G90" s="121" t="s">
        <v>610</v>
      </c>
      <c r="H90" s="123" t="s">
        <v>885</v>
      </c>
      <c r="I90" s="124" t="s">
        <v>454</v>
      </c>
      <c r="J90" s="125" t="s">
        <v>283</v>
      </c>
      <c r="K90" s="126" t="s">
        <v>840</v>
      </c>
      <c r="L90" s="127">
        <v>142979.22222222222</v>
      </c>
      <c r="M90" s="128">
        <v>4052</v>
      </c>
      <c r="N90" s="129">
        <v>44508</v>
      </c>
      <c r="O90" s="129">
        <f t="shared" si="13"/>
        <v>44508</v>
      </c>
      <c r="P90" s="129" t="str">
        <f t="shared" si="18"/>
        <v>A tiempo</v>
      </c>
      <c r="Q90" s="129">
        <f>+W90-15</f>
        <v>44507</v>
      </c>
      <c r="R90" s="129">
        <f t="shared" si="19"/>
        <v>44507</v>
      </c>
      <c r="S90" s="129" t="str">
        <f t="shared" si="20"/>
        <v>A tiempo</v>
      </c>
      <c r="T90" s="122">
        <f t="shared" si="21"/>
        <v>-1</v>
      </c>
      <c r="U90" s="122">
        <v>20</v>
      </c>
      <c r="V90" s="130" t="str">
        <f t="shared" si="22"/>
        <v>Cumple</v>
      </c>
      <c r="W90" s="131">
        <v>44522</v>
      </c>
      <c r="X90" s="132">
        <v>44544</v>
      </c>
      <c r="Y90" s="122">
        <f t="shared" si="23"/>
        <v>37</v>
      </c>
      <c r="Z90" s="129">
        <v>45291</v>
      </c>
      <c r="AA90" s="129">
        <f t="shared" si="24"/>
        <v>45291</v>
      </c>
      <c r="AB90" s="122">
        <f t="shared" si="25"/>
        <v>0</v>
      </c>
      <c r="AC90" s="110"/>
      <c r="AD90" s="133" t="s">
        <v>914</v>
      </c>
      <c r="AE90" s="133"/>
      <c r="AF90" s="133"/>
      <c r="AG90" s="133"/>
      <c r="AH90" s="133" t="s">
        <v>880</v>
      </c>
    </row>
    <row r="91" spans="1:34" ht="15" customHeight="1" x14ac:dyDescent="0.2">
      <c r="A91" s="96" t="s">
        <v>271</v>
      </c>
      <c r="B91" s="97" t="s">
        <v>272</v>
      </c>
      <c r="C91" s="97" t="s">
        <v>273</v>
      </c>
      <c r="D91" s="97" t="s">
        <v>274</v>
      </c>
      <c r="E91" s="96">
        <v>90</v>
      </c>
      <c r="F91" s="96" t="s">
        <v>300</v>
      </c>
      <c r="G91" s="96" t="s">
        <v>612</v>
      </c>
      <c r="H91" s="98" t="s">
        <v>886</v>
      </c>
      <c r="I91" s="137" t="s">
        <v>282</v>
      </c>
      <c r="J91" s="100" t="s">
        <v>283</v>
      </c>
      <c r="K91" s="101" t="s">
        <v>840</v>
      </c>
      <c r="L91" s="117">
        <v>23954.54</v>
      </c>
      <c r="M91" s="103">
        <f>L91</f>
        <v>23954.54</v>
      </c>
      <c r="N91" s="104">
        <v>44669</v>
      </c>
      <c r="O91" s="105">
        <f t="shared" si="13"/>
        <v>44669</v>
      </c>
      <c r="P91" s="105" t="str">
        <f t="shared" si="18"/>
        <v>A tiempo</v>
      </c>
      <c r="Q91" s="105">
        <v>44697</v>
      </c>
      <c r="R91" s="105">
        <f t="shared" si="19"/>
        <v>44697</v>
      </c>
      <c r="S91" s="105" t="str">
        <f t="shared" si="20"/>
        <v>A tiempo</v>
      </c>
      <c r="T91" s="97">
        <f t="shared" si="21"/>
        <v>28</v>
      </c>
      <c r="U91" s="106">
        <v>20</v>
      </c>
      <c r="V91" s="107" t="str">
        <f t="shared" si="22"/>
        <v>No cumple</v>
      </c>
      <c r="W91" s="108">
        <v>44712</v>
      </c>
      <c r="X91" s="109">
        <v>44712</v>
      </c>
      <c r="Y91" s="97">
        <f t="shared" si="23"/>
        <v>15</v>
      </c>
      <c r="Z91" s="104">
        <v>45291</v>
      </c>
      <c r="AA91" s="105">
        <f t="shared" si="24"/>
        <v>45291</v>
      </c>
      <c r="AB91" s="97">
        <f t="shared" si="25"/>
        <v>0</v>
      </c>
      <c r="AC91" s="110" t="s">
        <v>371</v>
      </c>
      <c r="AD91" s="111"/>
      <c r="AE91" s="111"/>
      <c r="AF91" s="111"/>
      <c r="AG91" s="111"/>
      <c r="AH91" s="111" t="s">
        <v>880</v>
      </c>
    </row>
    <row r="92" spans="1:34" ht="15" customHeight="1" x14ac:dyDescent="0.2">
      <c r="A92" s="96" t="s">
        <v>271</v>
      </c>
      <c r="B92" s="97" t="s">
        <v>272</v>
      </c>
      <c r="C92" s="97" t="s">
        <v>273</v>
      </c>
      <c r="D92" s="97" t="s">
        <v>274</v>
      </c>
      <c r="E92" s="96">
        <v>91</v>
      </c>
      <c r="F92" s="96" t="s">
        <v>316</v>
      </c>
      <c r="G92" s="96" t="s">
        <v>618</v>
      </c>
      <c r="H92" s="98" t="s">
        <v>619</v>
      </c>
      <c r="I92" s="99" t="s">
        <v>282</v>
      </c>
      <c r="J92" s="100" t="s">
        <v>283</v>
      </c>
      <c r="K92" s="101" t="s">
        <v>840</v>
      </c>
      <c r="L92" s="117">
        <v>230769.23</v>
      </c>
      <c r="M92" s="103">
        <f>L92</f>
        <v>230769.23</v>
      </c>
      <c r="N92" s="104">
        <v>45025</v>
      </c>
      <c r="O92" s="105">
        <f t="shared" si="13"/>
        <v>45025</v>
      </c>
      <c r="P92" s="105" t="str">
        <f t="shared" si="18"/>
        <v>A tiempo</v>
      </c>
      <c r="Q92" s="105">
        <v>45087</v>
      </c>
      <c r="R92" s="105">
        <f t="shared" si="19"/>
        <v>45087</v>
      </c>
      <c r="S92" s="105" t="str">
        <f t="shared" si="20"/>
        <v>A tiempo</v>
      </c>
      <c r="T92" s="97">
        <f t="shared" si="21"/>
        <v>62</v>
      </c>
      <c r="U92" s="106">
        <v>145</v>
      </c>
      <c r="V92" s="107" t="str">
        <f t="shared" si="22"/>
        <v>Cumple</v>
      </c>
      <c r="W92" s="108">
        <v>45107</v>
      </c>
      <c r="X92" s="109">
        <f t="shared" ref="X92:X97" si="26">W92</f>
        <v>45107</v>
      </c>
      <c r="Y92" s="97">
        <f t="shared" si="23"/>
        <v>20</v>
      </c>
      <c r="Z92" s="104">
        <v>45291</v>
      </c>
      <c r="AA92" s="105">
        <f t="shared" si="24"/>
        <v>45291</v>
      </c>
      <c r="AB92" s="97">
        <f t="shared" si="25"/>
        <v>0</v>
      </c>
      <c r="AC92" s="110" t="s">
        <v>397</v>
      </c>
      <c r="AD92" s="111" t="s">
        <v>915</v>
      </c>
      <c r="AE92" s="111"/>
      <c r="AF92" s="111"/>
      <c r="AG92" s="111"/>
      <c r="AH92" s="111" t="s">
        <v>880</v>
      </c>
    </row>
    <row r="93" spans="1:34" ht="15" customHeight="1" x14ac:dyDescent="0.2">
      <c r="A93" s="96" t="s">
        <v>271</v>
      </c>
      <c r="B93" s="97" t="s">
        <v>272</v>
      </c>
      <c r="C93" s="97" t="s">
        <v>273</v>
      </c>
      <c r="D93" s="97" t="s">
        <v>274</v>
      </c>
      <c r="E93" s="96">
        <v>92</v>
      </c>
      <c r="F93" s="96" t="s">
        <v>488</v>
      </c>
      <c r="G93" s="96" t="s">
        <v>621</v>
      </c>
      <c r="H93" s="98" t="s">
        <v>622</v>
      </c>
      <c r="I93" s="99" t="s">
        <v>282</v>
      </c>
      <c r="J93" s="100" t="s">
        <v>283</v>
      </c>
      <c r="K93" s="101" t="s">
        <v>840</v>
      </c>
      <c r="L93" s="117">
        <v>184615.38</v>
      </c>
      <c r="M93" s="103">
        <f>L93</f>
        <v>184615.38</v>
      </c>
      <c r="N93" s="104">
        <v>44694</v>
      </c>
      <c r="O93" s="105">
        <v>44694</v>
      </c>
      <c r="P93" s="105" t="str">
        <f t="shared" si="18"/>
        <v>A tiempo</v>
      </c>
      <c r="Q93" s="105">
        <v>44732</v>
      </c>
      <c r="R93" s="105">
        <f t="shared" si="19"/>
        <v>44732</v>
      </c>
      <c r="S93" s="105" t="str">
        <f t="shared" si="20"/>
        <v>A tiempo</v>
      </c>
      <c r="T93" s="97">
        <f t="shared" si="21"/>
        <v>38</v>
      </c>
      <c r="U93" s="106">
        <v>145</v>
      </c>
      <c r="V93" s="107" t="str">
        <f t="shared" si="22"/>
        <v>Cumple</v>
      </c>
      <c r="W93" s="108">
        <v>44742</v>
      </c>
      <c r="X93" s="109">
        <f t="shared" si="26"/>
        <v>44742</v>
      </c>
      <c r="Y93" s="97">
        <f t="shared" si="23"/>
        <v>10</v>
      </c>
      <c r="Z93" s="104">
        <v>44925</v>
      </c>
      <c r="AA93" s="105">
        <f t="shared" si="24"/>
        <v>44925</v>
      </c>
      <c r="AB93" s="97">
        <f t="shared" si="25"/>
        <v>0</v>
      </c>
      <c r="AC93" s="110" t="s">
        <v>371</v>
      </c>
      <c r="AD93" s="111" t="s">
        <v>623</v>
      </c>
      <c r="AE93" s="111"/>
      <c r="AF93" s="111"/>
      <c r="AG93" s="111"/>
      <c r="AH93" s="111" t="s">
        <v>880</v>
      </c>
    </row>
    <row r="94" spans="1:34" ht="15" customHeight="1" x14ac:dyDescent="0.2">
      <c r="A94" s="96" t="s">
        <v>271</v>
      </c>
      <c r="B94" s="97" t="s">
        <v>272</v>
      </c>
      <c r="C94" s="97" t="s">
        <v>273</v>
      </c>
      <c r="D94" s="97" t="s">
        <v>274</v>
      </c>
      <c r="E94" s="96">
        <v>93</v>
      </c>
      <c r="F94" s="96" t="s">
        <v>316</v>
      </c>
      <c r="G94" s="96" t="s">
        <v>625</v>
      </c>
      <c r="H94" s="98" t="s">
        <v>887</v>
      </c>
      <c r="I94" s="99" t="s">
        <v>282</v>
      </c>
      <c r="J94" s="100" t="s">
        <v>283</v>
      </c>
      <c r="K94" s="101" t="s">
        <v>840</v>
      </c>
      <c r="L94" s="117">
        <v>184615.38</v>
      </c>
      <c r="M94" s="103">
        <f>L94</f>
        <v>184615.38</v>
      </c>
      <c r="N94" s="104">
        <v>44690</v>
      </c>
      <c r="O94" s="105">
        <f>N94</f>
        <v>44690</v>
      </c>
      <c r="P94" s="105" t="str">
        <f t="shared" si="18"/>
        <v>A tiempo</v>
      </c>
      <c r="Q94" s="105">
        <v>44752</v>
      </c>
      <c r="R94" s="105">
        <f t="shared" si="19"/>
        <v>44752</v>
      </c>
      <c r="S94" s="105" t="str">
        <f t="shared" si="20"/>
        <v>A tiempo</v>
      </c>
      <c r="T94" s="97">
        <f t="shared" si="21"/>
        <v>62</v>
      </c>
      <c r="U94" s="106">
        <v>145</v>
      </c>
      <c r="V94" s="107" t="str">
        <f t="shared" si="22"/>
        <v>Cumple</v>
      </c>
      <c r="W94" s="108">
        <v>44772</v>
      </c>
      <c r="X94" s="109">
        <f t="shared" si="26"/>
        <v>44772</v>
      </c>
      <c r="Y94" s="97">
        <f t="shared" si="23"/>
        <v>20</v>
      </c>
      <c r="Z94" s="104">
        <v>44926</v>
      </c>
      <c r="AA94" s="105">
        <f t="shared" si="24"/>
        <v>44926</v>
      </c>
      <c r="AB94" s="97">
        <f t="shared" si="25"/>
        <v>0</v>
      </c>
      <c r="AC94" s="110" t="s">
        <v>371</v>
      </c>
      <c r="AD94" s="111" t="s">
        <v>909</v>
      </c>
      <c r="AE94" s="111"/>
      <c r="AF94" s="111"/>
      <c r="AG94" s="111"/>
      <c r="AH94" s="111" t="s">
        <v>880</v>
      </c>
    </row>
    <row r="95" spans="1:34" ht="15" customHeight="1" x14ac:dyDescent="0.2">
      <c r="A95" s="96" t="s">
        <v>271</v>
      </c>
      <c r="B95" s="97" t="s">
        <v>272</v>
      </c>
      <c r="C95" s="97" t="s">
        <v>273</v>
      </c>
      <c r="D95" s="97" t="s">
        <v>274</v>
      </c>
      <c r="E95" s="96">
        <v>94</v>
      </c>
      <c r="F95" s="96" t="s">
        <v>316</v>
      </c>
      <c r="G95" s="96" t="s">
        <v>628</v>
      </c>
      <c r="H95" s="98" t="s">
        <v>888</v>
      </c>
      <c r="I95" s="99" t="s">
        <v>282</v>
      </c>
      <c r="J95" s="100" t="s">
        <v>283</v>
      </c>
      <c r="K95" s="101" t="s">
        <v>840</v>
      </c>
      <c r="L95" s="117">
        <v>61538.46</v>
      </c>
      <c r="M95" s="103">
        <v>61538.46</v>
      </c>
      <c r="N95" s="104">
        <v>45025</v>
      </c>
      <c r="O95" s="105">
        <v>45025</v>
      </c>
      <c r="P95" s="105" t="str">
        <f t="shared" si="18"/>
        <v>A tiempo</v>
      </c>
      <c r="Q95" s="105">
        <v>45117</v>
      </c>
      <c r="R95" s="105">
        <f t="shared" si="19"/>
        <v>45117</v>
      </c>
      <c r="S95" s="105" t="str">
        <f t="shared" si="20"/>
        <v>A tiempo</v>
      </c>
      <c r="T95" s="97">
        <f t="shared" si="21"/>
        <v>92</v>
      </c>
      <c r="U95" s="106">
        <v>145</v>
      </c>
      <c r="V95" s="107" t="str">
        <f t="shared" si="22"/>
        <v>Cumple</v>
      </c>
      <c r="W95" s="108">
        <v>45137</v>
      </c>
      <c r="X95" s="109">
        <f t="shared" si="26"/>
        <v>45137</v>
      </c>
      <c r="Y95" s="97">
        <f t="shared" si="23"/>
        <v>20</v>
      </c>
      <c r="Z95" s="104">
        <v>45290</v>
      </c>
      <c r="AA95" s="105">
        <v>45291</v>
      </c>
      <c r="AB95" s="97">
        <f t="shared" si="25"/>
        <v>1</v>
      </c>
      <c r="AC95" s="110" t="s">
        <v>397</v>
      </c>
      <c r="AD95" s="111" t="s">
        <v>916</v>
      </c>
      <c r="AE95" s="111"/>
      <c r="AF95" s="111"/>
      <c r="AG95" s="111"/>
      <c r="AH95" s="111" t="s">
        <v>880</v>
      </c>
    </row>
    <row r="96" spans="1:34" ht="15" customHeight="1" x14ac:dyDescent="0.2">
      <c r="A96" s="96" t="s">
        <v>271</v>
      </c>
      <c r="B96" s="97" t="s">
        <v>272</v>
      </c>
      <c r="C96" s="97" t="s">
        <v>273</v>
      </c>
      <c r="D96" s="97" t="s">
        <v>274</v>
      </c>
      <c r="E96" s="96">
        <v>95</v>
      </c>
      <c r="F96" s="96" t="s">
        <v>316</v>
      </c>
      <c r="G96" s="96" t="s">
        <v>634</v>
      </c>
      <c r="H96" s="98" t="s">
        <v>889</v>
      </c>
      <c r="I96" s="99" t="s">
        <v>282</v>
      </c>
      <c r="J96" s="100" t="s">
        <v>283</v>
      </c>
      <c r="K96" s="101" t="s">
        <v>840</v>
      </c>
      <c r="L96" s="117">
        <v>30769.23</v>
      </c>
      <c r="M96" s="103">
        <f>L96</f>
        <v>30769.23</v>
      </c>
      <c r="N96" s="104">
        <v>44721</v>
      </c>
      <c r="O96" s="105">
        <f>N96</f>
        <v>44721</v>
      </c>
      <c r="P96" s="105" t="str">
        <f t="shared" si="18"/>
        <v>A tiempo</v>
      </c>
      <c r="Q96" s="105">
        <v>44783</v>
      </c>
      <c r="R96" s="105">
        <f t="shared" si="19"/>
        <v>44783</v>
      </c>
      <c r="S96" s="105" t="str">
        <f t="shared" si="20"/>
        <v>A tiempo</v>
      </c>
      <c r="T96" s="97">
        <f t="shared" si="21"/>
        <v>62</v>
      </c>
      <c r="U96" s="106">
        <v>145</v>
      </c>
      <c r="V96" s="107" t="str">
        <f t="shared" si="22"/>
        <v>Cumple</v>
      </c>
      <c r="W96" s="108">
        <v>44803</v>
      </c>
      <c r="X96" s="109">
        <f t="shared" si="26"/>
        <v>44803</v>
      </c>
      <c r="Y96" s="97">
        <f t="shared" si="23"/>
        <v>20</v>
      </c>
      <c r="Z96" s="104">
        <v>44925</v>
      </c>
      <c r="AA96" s="105">
        <f t="shared" ref="AA96:AA120" si="27">Z96</f>
        <v>44925</v>
      </c>
      <c r="AB96" s="97">
        <f t="shared" si="25"/>
        <v>0</v>
      </c>
      <c r="AC96" s="110" t="s">
        <v>303</v>
      </c>
      <c r="AD96" s="111" t="s">
        <v>917</v>
      </c>
      <c r="AE96" s="111"/>
      <c r="AF96" s="111"/>
      <c r="AG96" s="111"/>
      <c r="AH96" s="111" t="s">
        <v>880</v>
      </c>
    </row>
    <row r="97" spans="1:34" ht="15" customHeight="1" x14ac:dyDescent="0.2">
      <c r="A97" s="96" t="s">
        <v>271</v>
      </c>
      <c r="B97" s="97" t="s">
        <v>272</v>
      </c>
      <c r="C97" s="97" t="s">
        <v>273</v>
      </c>
      <c r="D97" s="97" t="s">
        <v>274</v>
      </c>
      <c r="E97" s="144">
        <v>96</v>
      </c>
      <c r="F97" s="96" t="s">
        <v>300</v>
      </c>
      <c r="G97" s="96" t="s">
        <v>637</v>
      </c>
      <c r="H97" s="145" t="s">
        <v>879</v>
      </c>
      <c r="I97" s="99" t="s">
        <v>454</v>
      </c>
      <c r="J97" s="100" t="s">
        <v>283</v>
      </c>
      <c r="K97" s="101" t="s">
        <v>840</v>
      </c>
      <c r="L97" s="117">
        <v>105922</v>
      </c>
      <c r="M97" s="103">
        <f>L97</f>
        <v>105922</v>
      </c>
      <c r="N97" s="104">
        <v>44574</v>
      </c>
      <c r="O97" s="105">
        <f>N97</f>
        <v>44574</v>
      </c>
      <c r="P97" s="105" t="str">
        <f t="shared" si="18"/>
        <v>A tiempo</v>
      </c>
      <c r="Q97" s="105">
        <v>44574</v>
      </c>
      <c r="R97" s="105">
        <f t="shared" si="19"/>
        <v>44574</v>
      </c>
      <c r="S97" s="105" t="str">
        <f t="shared" si="20"/>
        <v>A tiempo</v>
      </c>
      <c r="T97" s="97">
        <f t="shared" si="21"/>
        <v>0</v>
      </c>
      <c r="U97" s="106">
        <v>20</v>
      </c>
      <c r="V97" s="107" t="str">
        <f t="shared" si="22"/>
        <v>Cumple</v>
      </c>
      <c r="W97" s="108">
        <v>44586</v>
      </c>
      <c r="X97" s="109">
        <f t="shared" si="26"/>
        <v>44586</v>
      </c>
      <c r="Y97" s="97">
        <f t="shared" si="23"/>
        <v>12</v>
      </c>
      <c r="Z97" s="104">
        <v>44919</v>
      </c>
      <c r="AA97" s="105">
        <f t="shared" si="27"/>
        <v>44919</v>
      </c>
      <c r="AB97" s="97">
        <f t="shared" si="25"/>
        <v>0</v>
      </c>
      <c r="AC97" s="110" t="s">
        <v>491</v>
      </c>
      <c r="AD97" s="111"/>
      <c r="AE97" s="111"/>
      <c r="AF97" s="111"/>
      <c r="AG97" s="111"/>
      <c r="AH97" s="111" t="s">
        <v>880</v>
      </c>
    </row>
    <row r="98" spans="1:34" ht="15" customHeight="1" x14ac:dyDescent="0.2">
      <c r="A98" s="96" t="s">
        <v>271</v>
      </c>
      <c r="B98" s="97" t="s">
        <v>272</v>
      </c>
      <c r="C98" s="97" t="s">
        <v>273</v>
      </c>
      <c r="D98" s="97" t="s">
        <v>274</v>
      </c>
      <c r="E98" s="144">
        <v>97</v>
      </c>
      <c r="F98" s="96" t="s">
        <v>488</v>
      </c>
      <c r="G98" s="96" t="s">
        <v>638</v>
      </c>
      <c r="H98" s="145" t="s">
        <v>881</v>
      </c>
      <c r="I98" s="99" t="s">
        <v>454</v>
      </c>
      <c r="J98" s="100" t="s">
        <v>283</v>
      </c>
      <c r="K98" s="101" t="s">
        <v>840</v>
      </c>
      <c r="L98" s="117">
        <v>61112</v>
      </c>
      <c r="M98" s="103">
        <v>61112</v>
      </c>
      <c r="N98" s="104">
        <v>44574</v>
      </c>
      <c r="O98" s="105">
        <f>N98</f>
        <v>44574</v>
      </c>
      <c r="P98" s="105" t="str">
        <f t="shared" si="18"/>
        <v>A tiempo</v>
      </c>
      <c r="Q98" s="105">
        <v>44574</v>
      </c>
      <c r="R98" s="105">
        <f t="shared" si="19"/>
        <v>44574</v>
      </c>
      <c r="S98" s="105" t="str">
        <f t="shared" si="20"/>
        <v>A tiempo</v>
      </c>
      <c r="T98" s="97">
        <f t="shared" si="21"/>
        <v>0</v>
      </c>
      <c r="U98" s="106">
        <v>20</v>
      </c>
      <c r="V98" s="107" t="str">
        <f t="shared" si="22"/>
        <v>Cumple</v>
      </c>
      <c r="W98" s="108">
        <v>44586</v>
      </c>
      <c r="X98" s="109">
        <v>44586</v>
      </c>
      <c r="Y98" s="97">
        <f t="shared" si="23"/>
        <v>12</v>
      </c>
      <c r="Z98" s="104">
        <v>44919</v>
      </c>
      <c r="AA98" s="105">
        <f t="shared" si="27"/>
        <v>44919</v>
      </c>
      <c r="AB98" s="97">
        <f t="shared" si="25"/>
        <v>0</v>
      </c>
      <c r="AC98" s="110" t="s">
        <v>491</v>
      </c>
      <c r="AD98" s="111"/>
      <c r="AE98" s="111"/>
      <c r="AF98" s="111"/>
      <c r="AG98" s="111"/>
      <c r="AH98" s="111" t="s">
        <v>880</v>
      </c>
    </row>
    <row r="99" spans="1:34" ht="15" customHeight="1" x14ac:dyDescent="0.2">
      <c r="A99" s="96" t="s">
        <v>271</v>
      </c>
      <c r="B99" s="97" t="s">
        <v>272</v>
      </c>
      <c r="C99" s="97" t="s">
        <v>273</v>
      </c>
      <c r="D99" s="97" t="s">
        <v>274</v>
      </c>
      <c r="E99" s="144">
        <v>98</v>
      </c>
      <c r="F99" s="96" t="s">
        <v>488</v>
      </c>
      <c r="G99" s="96" t="s">
        <v>639</v>
      </c>
      <c r="H99" s="145" t="s">
        <v>882</v>
      </c>
      <c r="I99" s="99" t="s">
        <v>454</v>
      </c>
      <c r="J99" s="100" t="s">
        <v>283</v>
      </c>
      <c r="K99" s="101" t="s">
        <v>840</v>
      </c>
      <c r="L99" s="117">
        <v>61112</v>
      </c>
      <c r="M99" s="103">
        <v>61112</v>
      </c>
      <c r="N99" s="104">
        <v>44574</v>
      </c>
      <c r="O99" s="105">
        <f>N99</f>
        <v>44574</v>
      </c>
      <c r="P99" s="105" t="str">
        <f t="shared" si="18"/>
        <v>A tiempo</v>
      </c>
      <c r="Q99" s="105">
        <v>44574</v>
      </c>
      <c r="R99" s="105">
        <f t="shared" si="19"/>
        <v>44574</v>
      </c>
      <c r="S99" s="105" t="str">
        <f t="shared" si="20"/>
        <v>A tiempo</v>
      </c>
      <c r="T99" s="97">
        <f t="shared" si="21"/>
        <v>0</v>
      </c>
      <c r="U99" s="106">
        <v>20</v>
      </c>
      <c r="V99" s="107" t="str">
        <f t="shared" si="22"/>
        <v>Cumple</v>
      </c>
      <c r="W99" s="108">
        <v>44586</v>
      </c>
      <c r="X99" s="109">
        <f t="shared" ref="X99:X104" si="28">W99</f>
        <v>44586</v>
      </c>
      <c r="Y99" s="97">
        <f t="shared" si="23"/>
        <v>12</v>
      </c>
      <c r="Z99" s="104">
        <v>44919</v>
      </c>
      <c r="AA99" s="105">
        <f t="shared" si="27"/>
        <v>44919</v>
      </c>
      <c r="AB99" s="97">
        <f t="shared" si="25"/>
        <v>0</v>
      </c>
      <c r="AC99" s="110" t="s">
        <v>491</v>
      </c>
      <c r="AD99" s="111"/>
      <c r="AE99" s="111"/>
      <c r="AF99" s="111"/>
      <c r="AG99" s="111"/>
      <c r="AH99" s="111" t="s">
        <v>880</v>
      </c>
    </row>
    <row r="100" spans="1:34" ht="15" customHeight="1" x14ac:dyDescent="0.2">
      <c r="A100" s="96" t="s">
        <v>271</v>
      </c>
      <c r="B100" s="97" t="s">
        <v>272</v>
      </c>
      <c r="C100" s="97" t="s">
        <v>273</v>
      </c>
      <c r="D100" s="97" t="s">
        <v>274</v>
      </c>
      <c r="E100" s="144">
        <v>99</v>
      </c>
      <c r="F100" s="96" t="s">
        <v>300</v>
      </c>
      <c r="G100" s="96" t="s">
        <v>640</v>
      </c>
      <c r="H100" s="145" t="s">
        <v>883</v>
      </c>
      <c r="I100" s="99" t="s">
        <v>454</v>
      </c>
      <c r="J100" s="100" t="s">
        <v>283</v>
      </c>
      <c r="K100" s="101" t="s">
        <v>840</v>
      </c>
      <c r="L100" s="117">
        <v>54167</v>
      </c>
      <c r="M100" s="103">
        <f>+L100</f>
        <v>54167</v>
      </c>
      <c r="N100" s="104">
        <v>44579</v>
      </c>
      <c r="O100" s="105">
        <v>44579</v>
      </c>
      <c r="P100" s="105" t="str">
        <f t="shared" si="18"/>
        <v>A tiempo</v>
      </c>
      <c r="Q100" s="105">
        <v>44628</v>
      </c>
      <c r="R100" s="105">
        <f t="shared" si="19"/>
        <v>44628</v>
      </c>
      <c r="S100" s="105" t="str">
        <f t="shared" si="20"/>
        <v>A tiempo</v>
      </c>
      <c r="T100" s="97">
        <f t="shared" si="21"/>
        <v>49</v>
      </c>
      <c r="U100" s="106">
        <v>20</v>
      </c>
      <c r="V100" s="107" t="str">
        <f t="shared" si="22"/>
        <v>No cumple</v>
      </c>
      <c r="W100" s="108">
        <v>44642</v>
      </c>
      <c r="X100" s="109">
        <f t="shared" si="28"/>
        <v>44642</v>
      </c>
      <c r="Y100" s="97">
        <f t="shared" si="23"/>
        <v>14</v>
      </c>
      <c r="Z100" s="104">
        <v>44926</v>
      </c>
      <c r="AA100" s="105">
        <f t="shared" si="27"/>
        <v>44926</v>
      </c>
      <c r="AB100" s="97">
        <f t="shared" si="25"/>
        <v>0</v>
      </c>
      <c r="AC100" s="110" t="s">
        <v>491</v>
      </c>
      <c r="AD100" s="111"/>
      <c r="AE100" s="111"/>
      <c r="AF100" s="111"/>
      <c r="AG100" s="111"/>
      <c r="AH100" s="111" t="s">
        <v>880</v>
      </c>
    </row>
    <row r="101" spans="1:34" ht="15" customHeight="1" x14ac:dyDescent="0.2">
      <c r="A101" s="96" t="s">
        <v>271</v>
      </c>
      <c r="B101" s="97" t="s">
        <v>272</v>
      </c>
      <c r="C101" s="97" t="s">
        <v>273</v>
      </c>
      <c r="D101" s="97" t="s">
        <v>274</v>
      </c>
      <c r="E101" s="144">
        <v>100</v>
      </c>
      <c r="F101" s="96" t="s">
        <v>488</v>
      </c>
      <c r="G101" s="96" t="s">
        <v>642</v>
      </c>
      <c r="H101" s="145" t="s">
        <v>884</v>
      </c>
      <c r="I101" s="99" t="s">
        <v>454</v>
      </c>
      <c r="J101" s="100" t="s">
        <v>283</v>
      </c>
      <c r="K101" s="101" t="s">
        <v>840</v>
      </c>
      <c r="L101" s="117">
        <v>61112</v>
      </c>
      <c r="M101" s="103">
        <v>61112</v>
      </c>
      <c r="N101" s="104">
        <v>44574</v>
      </c>
      <c r="O101" s="105">
        <f>N101</f>
        <v>44574</v>
      </c>
      <c r="P101" s="105" t="str">
        <f t="shared" si="18"/>
        <v>A tiempo</v>
      </c>
      <c r="Q101" s="105">
        <v>44574</v>
      </c>
      <c r="R101" s="105">
        <f t="shared" si="19"/>
        <v>44574</v>
      </c>
      <c r="S101" s="105" t="str">
        <f t="shared" si="20"/>
        <v>A tiempo</v>
      </c>
      <c r="T101" s="97">
        <f t="shared" si="21"/>
        <v>0</v>
      </c>
      <c r="U101" s="106">
        <v>20</v>
      </c>
      <c r="V101" s="107" t="str">
        <f t="shared" si="22"/>
        <v>Cumple</v>
      </c>
      <c r="W101" s="108">
        <v>44586</v>
      </c>
      <c r="X101" s="109">
        <f t="shared" si="28"/>
        <v>44586</v>
      </c>
      <c r="Y101" s="97">
        <f t="shared" si="23"/>
        <v>12</v>
      </c>
      <c r="Z101" s="104">
        <v>44919</v>
      </c>
      <c r="AA101" s="105">
        <f t="shared" si="27"/>
        <v>44919</v>
      </c>
      <c r="AB101" s="97">
        <f t="shared" si="25"/>
        <v>0</v>
      </c>
      <c r="AC101" s="110" t="s">
        <v>491</v>
      </c>
      <c r="AD101" s="111"/>
      <c r="AE101" s="111"/>
      <c r="AF101" s="111"/>
      <c r="AG101" s="111"/>
      <c r="AH101" s="111" t="s">
        <v>880</v>
      </c>
    </row>
    <row r="102" spans="1:34" ht="15" customHeight="1" x14ac:dyDescent="0.2">
      <c r="A102" s="96" t="s">
        <v>271</v>
      </c>
      <c r="B102" s="97" t="s">
        <v>272</v>
      </c>
      <c r="C102" s="97" t="s">
        <v>273</v>
      </c>
      <c r="D102" s="97" t="s">
        <v>274</v>
      </c>
      <c r="E102" s="144">
        <v>101</v>
      </c>
      <c r="F102" s="96" t="s">
        <v>488</v>
      </c>
      <c r="G102" s="96" t="s">
        <v>643</v>
      </c>
      <c r="H102" s="145" t="s">
        <v>885</v>
      </c>
      <c r="I102" s="99" t="s">
        <v>454</v>
      </c>
      <c r="J102" s="100" t="s">
        <v>283</v>
      </c>
      <c r="K102" s="101" t="s">
        <v>840</v>
      </c>
      <c r="L102" s="117">
        <v>61112</v>
      </c>
      <c r="M102" s="103">
        <v>61112</v>
      </c>
      <c r="N102" s="104">
        <v>44574</v>
      </c>
      <c r="O102" s="105">
        <f>N102</f>
        <v>44574</v>
      </c>
      <c r="P102" s="105" t="str">
        <f t="shared" si="18"/>
        <v>A tiempo</v>
      </c>
      <c r="Q102" s="105">
        <v>44574</v>
      </c>
      <c r="R102" s="105">
        <f t="shared" si="19"/>
        <v>44574</v>
      </c>
      <c r="S102" s="105" t="str">
        <f t="shared" si="20"/>
        <v>A tiempo</v>
      </c>
      <c r="T102" s="97">
        <f t="shared" si="21"/>
        <v>0</v>
      </c>
      <c r="U102" s="106">
        <v>20</v>
      </c>
      <c r="V102" s="107" t="str">
        <f t="shared" si="22"/>
        <v>Cumple</v>
      </c>
      <c r="W102" s="108">
        <v>44586</v>
      </c>
      <c r="X102" s="109">
        <f t="shared" si="28"/>
        <v>44586</v>
      </c>
      <c r="Y102" s="97">
        <f t="shared" si="23"/>
        <v>12</v>
      </c>
      <c r="Z102" s="104">
        <v>44919</v>
      </c>
      <c r="AA102" s="105">
        <f t="shared" si="27"/>
        <v>44919</v>
      </c>
      <c r="AB102" s="97">
        <f t="shared" si="25"/>
        <v>0</v>
      </c>
      <c r="AC102" s="110" t="s">
        <v>491</v>
      </c>
      <c r="AD102" s="111"/>
      <c r="AE102" s="111"/>
      <c r="AF102" s="111"/>
      <c r="AG102" s="111"/>
      <c r="AH102" s="111" t="s">
        <v>880</v>
      </c>
    </row>
    <row r="103" spans="1:34" ht="16" x14ac:dyDescent="0.2">
      <c r="E103" s="96">
        <v>102</v>
      </c>
      <c r="F103" s="96" t="s">
        <v>279</v>
      </c>
      <c r="G103" s="96" t="s">
        <v>646</v>
      </c>
      <c r="H103" s="96" t="s">
        <v>647</v>
      </c>
      <c r="I103" s="99" t="s">
        <v>282</v>
      </c>
      <c r="J103" s="100" t="s">
        <v>283</v>
      </c>
      <c r="K103" s="101" t="s">
        <v>840</v>
      </c>
      <c r="L103" s="117">
        <v>406153.85</v>
      </c>
      <c r="M103" s="103">
        <f t="shared" ref="M103:M120" si="29">L103</f>
        <v>406153.85</v>
      </c>
      <c r="N103" s="104">
        <v>44903</v>
      </c>
      <c r="O103" s="105">
        <v>44903</v>
      </c>
      <c r="P103" s="105" t="str">
        <f t="shared" si="18"/>
        <v>A tiempo</v>
      </c>
      <c r="Q103" s="105">
        <v>44980</v>
      </c>
      <c r="R103" s="105">
        <f t="shared" si="19"/>
        <v>44980</v>
      </c>
      <c r="S103" s="105" t="str">
        <f t="shared" si="20"/>
        <v>A tiempo</v>
      </c>
      <c r="T103" s="97">
        <f t="shared" si="21"/>
        <v>77</v>
      </c>
      <c r="U103" s="106">
        <v>21</v>
      </c>
      <c r="V103" s="107" t="str">
        <f t="shared" si="22"/>
        <v>No cumple</v>
      </c>
      <c r="W103" s="108">
        <v>45000</v>
      </c>
      <c r="X103" s="109">
        <f t="shared" si="28"/>
        <v>45000</v>
      </c>
      <c r="Y103" s="97">
        <f t="shared" si="23"/>
        <v>20</v>
      </c>
      <c r="Z103" s="104">
        <v>45291</v>
      </c>
      <c r="AA103" s="105">
        <f t="shared" si="27"/>
        <v>45291</v>
      </c>
      <c r="AB103" s="97">
        <f t="shared" si="25"/>
        <v>0</v>
      </c>
      <c r="AC103" s="110" t="s">
        <v>310</v>
      </c>
      <c r="AD103" s="111" t="s">
        <v>921</v>
      </c>
      <c r="AE103" s="111"/>
      <c r="AF103" s="111"/>
      <c r="AG103" s="111" t="s">
        <v>858</v>
      </c>
      <c r="AH103" s="111" t="s">
        <v>843</v>
      </c>
    </row>
    <row r="104" spans="1:34" ht="16" x14ac:dyDescent="0.2">
      <c r="E104" s="96">
        <v>103</v>
      </c>
      <c r="F104" s="96" t="s">
        <v>279</v>
      </c>
      <c r="G104" s="96" t="s">
        <v>652</v>
      </c>
      <c r="H104" s="98" t="s">
        <v>653</v>
      </c>
      <c r="I104" s="99" t="s">
        <v>282</v>
      </c>
      <c r="J104" s="100" t="s">
        <v>283</v>
      </c>
      <c r="K104" s="101" t="s">
        <v>840</v>
      </c>
      <c r="L104" s="117">
        <v>1358974.36</v>
      </c>
      <c r="M104" s="103">
        <f t="shared" si="29"/>
        <v>1358974.36</v>
      </c>
      <c r="N104" s="104">
        <v>44691</v>
      </c>
      <c r="O104" s="105">
        <f>N104</f>
        <v>44691</v>
      </c>
      <c r="P104" s="105" t="str">
        <f t="shared" si="18"/>
        <v>A tiempo</v>
      </c>
      <c r="Q104" s="105">
        <v>44768</v>
      </c>
      <c r="R104" s="105">
        <f t="shared" si="19"/>
        <v>44768</v>
      </c>
      <c r="S104" s="105" t="str">
        <f t="shared" si="20"/>
        <v>A tiempo</v>
      </c>
      <c r="T104" s="97">
        <f t="shared" si="21"/>
        <v>77</v>
      </c>
      <c r="U104" s="106">
        <v>22</v>
      </c>
      <c r="V104" s="107" t="str">
        <f t="shared" si="22"/>
        <v>No cumple</v>
      </c>
      <c r="W104" s="108">
        <v>44788</v>
      </c>
      <c r="X104" s="109">
        <f t="shared" si="28"/>
        <v>44788</v>
      </c>
      <c r="Y104" s="97">
        <f t="shared" si="23"/>
        <v>20</v>
      </c>
      <c r="Z104" s="104">
        <v>44926</v>
      </c>
      <c r="AA104" s="105">
        <f t="shared" si="27"/>
        <v>44926</v>
      </c>
      <c r="AB104" s="97">
        <f t="shared" si="25"/>
        <v>0</v>
      </c>
      <c r="AC104" s="110" t="s">
        <v>433</v>
      </c>
      <c r="AD104" s="111" t="s">
        <v>718</v>
      </c>
      <c r="AE104" s="111"/>
      <c r="AF104" s="111"/>
      <c r="AG104" s="111" t="s">
        <v>868</v>
      </c>
      <c r="AH104" s="111" t="s">
        <v>853</v>
      </c>
    </row>
    <row r="105" spans="1:34" ht="16" x14ac:dyDescent="0.2">
      <c r="E105" s="96">
        <v>104</v>
      </c>
      <c r="F105" s="96" t="s">
        <v>279</v>
      </c>
      <c r="G105" s="96" t="s">
        <v>654</v>
      </c>
      <c r="H105" s="98" t="s">
        <v>533</v>
      </c>
      <c r="I105" s="99" t="s">
        <v>282</v>
      </c>
      <c r="J105" s="100" t="s">
        <v>283</v>
      </c>
      <c r="K105" s="101" t="s">
        <v>840</v>
      </c>
      <c r="L105" s="117">
        <v>1560000</v>
      </c>
      <c r="M105" s="103">
        <f t="shared" si="29"/>
        <v>1560000</v>
      </c>
      <c r="N105" s="104">
        <v>44903</v>
      </c>
      <c r="O105" s="105">
        <v>44903</v>
      </c>
      <c r="P105" s="105" t="str">
        <f t="shared" si="18"/>
        <v>A tiempo</v>
      </c>
      <c r="Q105" s="105">
        <v>44980</v>
      </c>
      <c r="R105" s="105">
        <f t="shared" si="19"/>
        <v>44980</v>
      </c>
      <c r="S105" s="105" t="str">
        <f t="shared" si="20"/>
        <v>A tiempo</v>
      </c>
      <c r="T105" s="97">
        <f t="shared" si="21"/>
        <v>77</v>
      </c>
      <c r="U105" s="106">
        <v>23</v>
      </c>
      <c r="V105" s="107" t="str">
        <f t="shared" si="22"/>
        <v>No cumple</v>
      </c>
      <c r="W105" s="108">
        <v>45000</v>
      </c>
      <c r="X105" s="109">
        <v>45000</v>
      </c>
      <c r="Y105" s="97">
        <f t="shared" si="23"/>
        <v>20</v>
      </c>
      <c r="Z105" s="104">
        <v>45291</v>
      </c>
      <c r="AA105" s="105">
        <f t="shared" si="27"/>
        <v>45291</v>
      </c>
      <c r="AB105" s="97">
        <f t="shared" si="25"/>
        <v>0</v>
      </c>
      <c r="AC105" s="96" t="s">
        <v>397</v>
      </c>
      <c r="AD105" s="111" t="s">
        <v>718</v>
      </c>
      <c r="AE105" s="111"/>
      <c r="AF105" s="111"/>
      <c r="AG105" s="111" t="s">
        <v>868</v>
      </c>
      <c r="AH105" s="111" t="s">
        <v>853</v>
      </c>
    </row>
    <row r="106" spans="1:34" ht="16" x14ac:dyDescent="0.2">
      <c r="E106" s="96">
        <v>105</v>
      </c>
      <c r="F106" s="96" t="s">
        <v>279</v>
      </c>
      <c r="G106" s="96" t="s">
        <v>655</v>
      </c>
      <c r="H106" s="98" t="s">
        <v>358</v>
      </c>
      <c r="I106" s="99" t="s">
        <v>282</v>
      </c>
      <c r="J106" s="100" t="s">
        <v>283</v>
      </c>
      <c r="K106" s="101" t="s">
        <v>840</v>
      </c>
      <c r="L106" s="117">
        <v>276923.08</v>
      </c>
      <c r="M106" s="103">
        <f t="shared" si="29"/>
        <v>276923.08</v>
      </c>
      <c r="N106" s="104">
        <v>44903</v>
      </c>
      <c r="O106" s="105">
        <v>44903</v>
      </c>
      <c r="P106" s="146" t="str">
        <f t="shared" si="18"/>
        <v>A tiempo</v>
      </c>
      <c r="Q106" s="105">
        <v>44980</v>
      </c>
      <c r="R106" s="105">
        <f t="shared" si="19"/>
        <v>44980</v>
      </c>
      <c r="S106" s="146" t="str">
        <f t="shared" si="20"/>
        <v>A tiempo</v>
      </c>
      <c r="T106" s="147">
        <f t="shared" si="21"/>
        <v>77</v>
      </c>
      <c r="U106" s="147">
        <v>24</v>
      </c>
      <c r="V106" s="148" t="str">
        <f t="shared" si="22"/>
        <v>No cumple</v>
      </c>
      <c r="W106" s="108">
        <v>45000</v>
      </c>
      <c r="X106" s="109">
        <f t="shared" ref="X106:X120" si="30">W106</f>
        <v>45000</v>
      </c>
      <c r="Y106" s="97">
        <f t="shared" si="23"/>
        <v>20</v>
      </c>
      <c r="Z106" s="104">
        <v>45291</v>
      </c>
      <c r="AA106" s="105">
        <f t="shared" si="27"/>
        <v>45291</v>
      </c>
      <c r="AB106" s="97">
        <f t="shared" si="25"/>
        <v>0</v>
      </c>
      <c r="AC106" s="96" t="s">
        <v>310</v>
      </c>
      <c r="AD106" s="111" t="s">
        <v>719</v>
      </c>
      <c r="AE106" s="111"/>
      <c r="AF106" s="111"/>
      <c r="AG106" s="111" t="s">
        <v>847</v>
      </c>
      <c r="AH106" s="111" t="s">
        <v>843</v>
      </c>
    </row>
    <row r="107" spans="1:34" ht="16" x14ac:dyDescent="0.2">
      <c r="E107" s="96">
        <v>106</v>
      </c>
      <c r="F107" s="96" t="s">
        <v>279</v>
      </c>
      <c r="G107" s="96" t="s">
        <v>656</v>
      </c>
      <c r="H107" s="98" t="s">
        <v>380</v>
      </c>
      <c r="I107" s="99" t="s">
        <v>282</v>
      </c>
      <c r="J107" s="100" t="s">
        <v>283</v>
      </c>
      <c r="K107" s="101" t="s">
        <v>840</v>
      </c>
      <c r="L107" s="117">
        <v>276923.08</v>
      </c>
      <c r="M107" s="103">
        <f t="shared" si="29"/>
        <v>276923.08</v>
      </c>
      <c r="N107" s="104">
        <v>44903</v>
      </c>
      <c r="O107" s="105">
        <f>N107</f>
        <v>44903</v>
      </c>
      <c r="P107" s="105" t="str">
        <f t="shared" si="18"/>
        <v>A tiempo</v>
      </c>
      <c r="Q107" s="105">
        <v>44980</v>
      </c>
      <c r="R107" s="105">
        <f t="shared" si="19"/>
        <v>44980</v>
      </c>
      <c r="S107" s="105" t="str">
        <f t="shared" si="20"/>
        <v>A tiempo</v>
      </c>
      <c r="T107" s="97">
        <f t="shared" si="21"/>
        <v>77</v>
      </c>
      <c r="U107" s="106">
        <v>25</v>
      </c>
      <c r="V107" s="107" t="str">
        <f t="shared" si="22"/>
        <v>No cumple</v>
      </c>
      <c r="W107" s="108">
        <v>45000</v>
      </c>
      <c r="X107" s="109">
        <f t="shared" si="30"/>
        <v>45000</v>
      </c>
      <c r="Y107" s="97">
        <f t="shared" si="23"/>
        <v>20</v>
      </c>
      <c r="Z107" s="104">
        <v>45291</v>
      </c>
      <c r="AA107" s="105">
        <f t="shared" si="27"/>
        <v>45291</v>
      </c>
      <c r="AB107" s="97">
        <f t="shared" si="25"/>
        <v>0</v>
      </c>
      <c r="AC107" s="96" t="s">
        <v>310</v>
      </c>
      <c r="AD107" s="111" t="s">
        <v>721</v>
      </c>
      <c r="AE107" s="111"/>
      <c r="AF107" s="111"/>
      <c r="AG107" s="111" t="s">
        <v>847</v>
      </c>
      <c r="AH107" s="111" t="s">
        <v>843</v>
      </c>
    </row>
    <row r="108" spans="1:34" ht="16" x14ac:dyDescent="0.2">
      <c r="E108" s="96">
        <v>107</v>
      </c>
      <c r="F108" s="96" t="s">
        <v>279</v>
      </c>
      <c r="G108" s="96" t="s">
        <v>657</v>
      </c>
      <c r="H108" s="96" t="s">
        <v>658</v>
      </c>
      <c r="I108" s="99" t="s">
        <v>282</v>
      </c>
      <c r="J108" s="100" t="s">
        <v>283</v>
      </c>
      <c r="K108" s="101" t="s">
        <v>840</v>
      </c>
      <c r="L108" s="117">
        <v>748717.95</v>
      </c>
      <c r="M108" s="103">
        <f t="shared" si="29"/>
        <v>748717.95</v>
      </c>
      <c r="N108" s="104">
        <v>44759</v>
      </c>
      <c r="O108" s="105">
        <v>44759</v>
      </c>
      <c r="P108" s="105" t="str">
        <f t="shared" si="18"/>
        <v>A tiempo</v>
      </c>
      <c r="Q108" s="105">
        <v>44847</v>
      </c>
      <c r="R108" s="105">
        <f t="shared" si="19"/>
        <v>44847</v>
      </c>
      <c r="S108" s="105" t="str">
        <f t="shared" si="20"/>
        <v>A tiempo</v>
      </c>
      <c r="T108" s="97">
        <f t="shared" si="21"/>
        <v>88</v>
      </c>
      <c r="U108" s="106">
        <v>26</v>
      </c>
      <c r="V108" s="107" t="str">
        <f t="shared" si="22"/>
        <v>No cumple</v>
      </c>
      <c r="W108" s="108">
        <v>44866</v>
      </c>
      <c r="X108" s="109">
        <f t="shared" si="30"/>
        <v>44866</v>
      </c>
      <c r="Y108" s="97">
        <f t="shared" si="23"/>
        <v>19</v>
      </c>
      <c r="Z108" s="104">
        <v>45291</v>
      </c>
      <c r="AA108" s="105">
        <f t="shared" si="27"/>
        <v>45291</v>
      </c>
      <c r="AB108" s="97">
        <f t="shared" si="25"/>
        <v>0</v>
      </c>
      <c r="AC108" s="96" t="s">
        <v>303</v>
      </c>
      <c r="AD108" s="111" t="s">
        <v>728</v>
      </c>
      <c r="AE108" s="111"/>
      <c r="AF108" s="111"/>
      <c r="AG108" s="111" t="s">
        <v>858</v>
      </c>
      <c r="AH108" s="111" t="s">
        <v>843</v>
      </c>
    </row>
    <row r="109" spans="1:34" ht="16" x14ac:dyDescent="0.2">
      <c r="E109" s="96">
        <v>108</v>
      </c>
      <c r="F109" s="96" t="s">
        <v>316</v>
      </c>
      <c r="G109" s="96" t="s">
        <v>747</v>
      </c>
      <c r="H109" s="98" t="s">
        <v>530</v>
      </c>
      <c r="I109" s="99" t="s">
        <v>282</v>
      </c>
      <c r="J109" s="100" t="s">
        <v>283</v>
      </c>
      <c r="K109" s="101" t="s">
        <v>840</v>
      </c>
      <c r="L109" s="117">
        <v>128205.13</v>
      </c>
      <c r="M109" s="103">
        <f t="shared" si="29"/>
        <v>128205.13</v>
      </c>
      <c r="N109" s="104">
        <v>44965</v>
      </c>
      <c r="O109" s="105">
        <f>N109</f>
        <v>44965</v>
      </c>
      <c r="P109" s="105" t="str">
        <f t="shared" si="18"/>
        <v>A tiempo</v>
      </c>
      <c r="Q109" s="105">
        <v>45027</v>
      </c>
      <c r="R109" s="105">
        <f t="shared" si="19"/>
        <v>45027</v>
      </c>
      <c r="S109" s="105" t="str">
        <f t="shared" si="20"/>
        <v>A tiempo</v>
      </c>
      <c r="T109" s="97">
        <f t="shared" si="21"/>
        <v>62</v>
      </c>
      <c r="U109" s="106">
        <v>27</v>
      </c>
      <c r="V109" s="107" t="str">
        <f t="shared" si="22"/>
        <v>No cumple</v>
      </c>
      <c r="W109" s="108">
        <v>45047</v>
      </c>
      <c r="X109" s="109">
        <f t="shared" si="30"/>
        <v>45047</v>
      </c>
      <c r="Y109" s="97">
        <f t="shared" si="23"/>
        <v>20</v>
      </c>
      <c r="Z109" s="104">
        <v>45291</v>
      </c>
      <c r="AA109" s="105">
        <f t="shared" si="27"/>
        <v>45291</v>
      </c>
      <c r="AB109" s="97">
        <f t="shared" si="25"/>
        <v>0</v>
      </c>
      <c r="AC109" s="96" t="s">
        <v>397</v>
      </c>
      <c r="AD109" s="111" t="s">
        <v>735</v>
      </c>
      <c r="AE109" s="111"/>
      <c r="AF109" s="111"/>
      <c r="AG109" s="111" t="s">
        <v>867</v>
      </c>
      <c r="AH109" s="111" t="s">
        <v>853</v>
      </c>
    </row>
    <row r="110" spans="1:34" ht="16" x14ac:dyDescent="0.2">
      <c r="E110" s="96">
        <v>109</v>
      </c>
      <c r="F110" s="96" t="s">
        <v>493</v>
      </c>
      <c r="G110" s="96" t="s">
        <v>660</v>
      </c>
      <c r="H110" s="98" t="s">
        <v>661</v>
      </c>
      <c r="I110" s="99" t="s">
        <v>282</v>
      </c>
      <c r="J110" s="100" t="s">
        <v>283</v>
      </c>
      <c r="K110" s="101" t="s">
        <v>840</v>
      </c>
      <c r="L110" s="117">
        <v>3333333.33</v>
      </c>
      <c r="M110" s="103">
        <f t="shared" si="29"/>
        <v>3333333.33</v>
      </c>
      <c r="N110" s="104">
        <v>44712</v>
      </c>
      <c r="O110" s="105">
        <f>N110</f>
        <v>44712</v>
      </c>
      <c r="P110" s="105" t="str">
        <f t="shared" si="18"/>
        <v>A tiempo</v>
      </c>
      <c r="Q110" s="105">
        <v>44794</v>
      </c>
      <c r="R110" s="105">
        <f t="shared" si="19"/>
        <v>44794</v>
      </c>
      <c r="S110" s="105" t="str">
        <f t="shared" si="20"/>
        <v>A tiempo</v>
      </c>
      <c r="T110" s="97">
        <f t="shared" si="21"/>
        <v>82</v>
      </c>
      <c r="U110" s="106">
        <v>28</v>
      </c>
      <c r="V110" s="107" t="str">
        <f t="shared" si="22"/>
        <v>No cumple</v>
      </c>
      <c r="W110" s="108">
        <v>44819</v>
      </c>
      <c r="X110" s="109">
        <f t="shared" si="30"/>
        <v>44819</v>
      </c>
      <c r="Y110" s="97">
        <f t="shared" si="23"/>
        <v>25</v>
      </c>
      <c r="Z110" s="104">
        <v>44926</v>
      </c>
      <c r="AA110" s="105">
        <f t="shared" si="27"/>
        <v>44926</v>
      </c>
      <c r="AB110" s="97">
        <f t="shared" si="25"/>
        <v>0</v>
      </c>
      <c r="AC110" s="96" t="s">
        <v>303</v>
      </c>
      <c r="AD110" s="111" t="s">
        <v>740</v>
      </c>
      <c r="AE110" s="111"/>
      <c r="AF110" s="111"/>
      <c r="AG110" s="111" t="s">
        <v>872</v>
      </c>
      <c r="AH110" s="111" t="s">
        <v>853</v>
      </c>
    </row>
    <row r="111" spans="1:34" ht="16" x14ac:dyDescent="0.2">
      <c r="E111" s="96">
        <v>110</v>
      </c>
      <c r="F111" s="96" t="s">
        <v>338</v>
      </c>
      <c r="G111" s="96" t="s">
        <v>662</v>
      </c>
      <c r="H111" s="98" t="s">
        <v>661</v>
      </c>
      <c r="I111" s="99" t="s">
        <v>282</v>
      </c>
      <c r="J111" s="100" t="s">
        <v>283</v>
      </c>
      <c r="K111" s="101" t="s">
        <v>840</v>
      </c>
      <c r="L111" s="117">
        <v>116178.37</v>
      </c>
      <c r="M111" s="103">
        <f t="shared" si="29"/>
        <v>116178.37</v>
      </c>
      <c r="N111" s="104">
        <v>44970</v>
      </c>
      <c r="O111" s="105">
        <f>N111</f>
        <v>44970</v>
      </c>
      <c r="P111" s="105" t="str">
        <f t="shared" si="18"/>
        <v>A tiempo</v>
      </c>
      <c r="Q111" s="105">
        <v>45032</v>
      </c>
      <c r="R111" s="105">
        <f t="shared" si="19"/>
        <v>45032</v>
      </c>
      <c r="S111" s="105" t="str">
        <f t="shared" si="20"/>
        <v>A tiempo</v>
      </c>
      <c r="T111" s="97">
        <f t="shared" si="21"/>
        <v>62</v>
      </c>
      <c r="U111" s="106">
        <v>29</v>
      </c>
      <c r="V111" s="107" t="str">
        <f t="shared" si="22"/>
        <v>No cumple</v>
      </c>
      <c r="W111" s="108">
        <v>45047</v>
      </c>
      <c r="X111" s="109">
        <f t="shared" si="30"/>
        <v>45047</v>
      </c>
      <c r="Y111" s="97">
        <f t="shared" si="23"/>
        <v>15</v>
      </c>
      <c r="Z111" s="104">
        <v>45291</v>
      </c>
      <c r="AA111" s="105">
        <f t="shared" si="27"/>
        <v>45291</v>
      </c>
      <c r="AB111" s="97">
        <f t="shared" si="25"/>
        <v>0</v>
      </c>
      <c r="AC111" s="96" t="s">
        <v>310</v>
      </c>
      <c r="AD111" s="111" t="s">
        <v>740</v>
      </c>
      <c r="AE111" s="111"/>
      <c r="AF111" s="111"/>
      <c r="AG111" s="111" t="s">
        <v>872</v>
      </c>
      <c r="AH111" s="111" t="s">
        <v>853</v>
      </c>
    </row>
    <row r="112" spans="1:34" ht="16" x14ac:dyDescent="0.2">
      <c r="E112" s="96">
        <v>111</v>
      </c>
      <c r="F112" s="96" t="s">
        <v>316</v>
      </c>
      <c r="G112" s="96" t="s">
        <v>663</v>
      </c>
      <c r="H112" s="98" t="s">
        <v>557</v>
      </c>
      <c r="I112" s="99" t="s">
        <v>282</v>
      </c>
      <c r="J112" s="100" t="s">
        <v>283</v>
      </c>
      <c r="K112" s="101" t="s">
        <v>840</v>
      </c>
      <c r="L112" s="117">
        <v>184615.38</v>
      </c>
      <c r="M112" s="103">
        <f t="shared" si="29"/>
        <v>184615.38</v>
      </c>
      <c r="N112" s="104">
        <v>44949</v>
      </c>
      <c r="O112" s="105">
        <v>44949</v>
      </c>
      <c r="P112" s="105" t="str">
        <f t="shared" si="18"/>
        <v>A tiempo</v>
      </c>
      <c r="Q112" s="105">
        <v>45011</v>
      </c>
      <c r="R112" s="105">
        <f t="shared" si="19"/>
        <v>45011</v>
      </c>
      <c r="S112" s="105" t="str">
        <f t="shared" si="20"/>
        <v>A tiempo</v>
      </c>
      <c r="T112" s="97">
        <f t="shared" si="21"/>
        <v>62</v>
      </c>
      <c r="U112" s="106">
        <v>30</v>
      </c>
      <c r="V112" s="107" t="str">
        <f t="shared" si="22"/>
        <v>No cumple</v>
      </c>
      <c r="W112" s="108">
        <v>45031</v>
      </c>
      <c r="X112" s="109">
        <f t="shared" si="30"/>
        <v>45031</v>
      </c>
      <c r="Y112" s="97">
        <f t="shared" si="23"/>
        <v>20</v>
      </c>
      <c r="Z112" s="104">
        <v>45291</v>
      </c>
      <c r="AA112" s="105">
        <f t="shared" si="27"/>
        <v>45291</v>
      </c>
      <c r="AB112" s="97">
        <f t="shared" si="25"/>
        <v>0</v>
      </c>
      <c r="AC112" s="96" t="s">
        <v>397</v>
      </c>
      <c r="AD112" s="111" t="s">
        <v>742</v>
      </c>
      <c r="AE112" s="111"/>
      <c r="AF112" s="111"/>
      <c r="AG112" s="111" t="s">
        <v>873</v>
      </c>
      <c r="AH112" s="111" t="s">
        <v>853</v>
      </c>
    </row>
    <row r="113" spans="5:34" ht="16" x14ac:dyDescent="0.2">
      <c r="E113" s="96">
        <v>112</v>
      </c>
      <c r="F113" s="96" t="s">
        <v>316</v>
      </c>
      <c r="G113" s="96" t="s">
        <v>750</v>
      </c>
      <c r="H113" s="98" t="s">
        <v>580</v>
      </c>
      <c r="I113" s="99" t="s">
        <v>282</v>
      </c>
      <c r="J113" s="100" t="s">
        <v>283</v>
      </c>
      <c r="K113" s="101" t="s">
        <v>840</v>
      </c>
      <c r="L113" s="117">
        <v>269230.77</v>
      </c>
      <c r="M113" s="103">
        <f t="shared" si="29"/>
        <v>269230.77</v>
      </c>
      <c r="N113" s="104">
        <v>44969</v>
      </c>
      <c r="O113" s="105">
        <f t="shared" ref="O113:O120" si="31">N113</f>
        <v>44969</v>
      </c>
      <c r="P113" s="105" t="str">
        <f t="shared" si="18"/>
        <v>A tiempo</v>
      </c>
      <c r="Q113" s="105">
        <v>45011</v>
      </c>
      <c r="R113" s="105">
        <f t="shared" si="19"/>
        <v>45011</v>
      </c>
      <c r="S113" s="105" t="str">
        <f t="shared" si="20"/>
        <v>A tiempo</v>
      </c>
      <c r="T113" s="97">
        <f t="shared" si="21"/>
        <v>42</v>
      </c>
      <c r="U113" s="106">
        <v>31</v>
      </c>
      <c r="V113" s="107" t="str">
        <f t="shared" si="22"/>
        <v>No cumple</v>
      </c>
      <c r="W113" s="108">
        <v>45031</v>
      </c>
      <c r="X113" s="109">
        <f t="shared" si="30"/>
        <v>45031</v>
      </c>
      <c r="Y113" s="97">
        <f t="shared" si="23"/>
        <v>20</v>
      </c>
      <c r="Z113" s="104">
        <v>45291</v>
      </c>
      <c r="AA113" s="105">
        <f t="shared" si="27"/>
        <v>45291</v>
      </c>
      <c r="AB113" s="97">
        <f t="shared" si="25"/>
        <v>0</v>
      </c>
      <c r="AC113" s="96" t="s">
        <v>397</v>
      </c>
      <c r="AD113" s="111" t="s">
        <v>744</v>
      </c>
      <c r="AE113" s="111"/>
      <c r="AF113" s="111"/>
      <c r="AG113" s="111" t="s">
        <v>877</v>
      </c>
      <c r="AH113" s="111" t="s">
        <v>875</v>
      </c>
    </row>
    <row r="114" spans="5:34" ht="16" x14ac:dyDescent="0.2">
      <c r="E114" s="96">
        <v>113</v>
      </c>
      <c r="F114" s="96" t="s">
        <v>488</v>
      </c>
      <c r="G114" s="96" t="s">
        <v>665</v>
      </c>
      <c r="H114" s="98" t="s">
        <v>635</v>
      </c>
      <c r="I114" s="99" t="s">
        <v>282</v>
      </c>
      <c r="J114" s="100" t="s">
        <v>283</v>
      </c>
      <c r="K114" s="101" t="s">
        <v>840</v>
      </c>
      <c r="L114" s="117">
        <v>47230.77</v>
      </c>
      <c r="M114" s="103">
        <f t="shared" si="29"/>
        <v>47230.77</v>
      </c>
      <c r="N114" s="104">
        <v>44898</v>
      </c>
      <c r="O114" s="105">
        <f t="shared" si="31"/>
        <v>44898</v>
      </c>
      <c r="P114" s="105" t="str">
        <f t="shared" si="18"/>
        <v>A tiempo</v>
      </c>
      <c r="Q114" s="105">
        <v>44936</v>
      </c>
      <c r="R114" s="105">
        <f t="shared" si="19"/>
        <v>44936</v>
      </c>
      <c r="S114" s="105" t="str">
        <f t="shared" si="20"/>
        <v>A tiempo</v>
      </c>
      <c r="T114" s="97">
        <f t="shared" si="21"/>
        <v>38</v>
      </c>
      <c r="U114" s="106">
        <v>32</v>
      </c>
      <c r="V114" s="107" t="str">
        <f t="shared" si="22"/>
        <v>No cumple</v>
      </c>
      <c r="W114" s="108">
        <v>44946</v>
      </c>
      <c r="X114" s="109">
        <f t="shared" si="30"/>
        <v>44946</v>
      </c>
      <c r="Y114" s="97">
        <f t="shared" si="23"/>
        <v>10</v>
      </c>
      <c r="Z114" s="104">
        <v>45076</v>
      </c>
      <c r="AA114" s="105">
        <f t="shared" si="27"/>
        <v>45076</v>
      </c>
      <c r="AB114" s="97">
        <f t="shared" si="25"/>
        <v>0</v>
      </c>
      <c r="AC114" s="96" t="s">
        <v>310</v>
      </c>
      <c r="AD114" s="111" t="s">
        <v>751</v>
      </c>
      <c r="AE114" s="111"/>
      <c r="AF114" s="111"/>
      <c r="AG114" s="111" t="s">
        <v>890</v>
      </c>
      <c r="AH114" s="111" t="s">
        <v>891</v>
      </c>
    </row>
    <row r="115" spans="5:34" ht="16" x14ac:dyDescent="0.2">
      <c r="E115" s="96">
        <v>114</v>
      </c>
      <c r="F115" s="96" t="s">
        <v>488</v>
      </c>
      <c r="G115" s="96" t="s">
        <v>667</v>
      </c>
      <c r="H115" s="98" t="s">
        <v>635</v>
      </c>
      <c r="I115" s="99" t="s">
        <v>282</v>
      </c>
      <c r="J115" s="100" t="s">
        <v>283</v>
      </c>
      <c r="K115" s="101" t="s">
        <v>840</v>
      </c>
      <c r="L115" s="117">
        <v>47230.77</v>
      </c>
      <c r="M115" s="103">
        <f t="shared" si="29"/>
        <v>47230.77</v>
      </c>
      <c r="N115" s="104">
        <v>45049</v>
      </c>
      <c r="O115" s="105">
        <f t="shared" si="31"/>
        <v>45049</v>
      </c>
      <c r="P115" s="105" t="str">
        <f t="shared" si="18"/>
        <v>A tiempo</v>
      </c>
      <c r="Q115" s="105">
        <v>45087</v>
      </c>
      <c r="R115" s="105">
        <f t="shared" si="19"/>
        <v>45087</v>
      </c>
      <c r="S115" s="105" t="str">
        <f t="shared" si="20"/>
        <v>A tiempo</v>
      </c>
      <c r="T115" s="97">
        <f t="shared" si="21"/>
        <v>38</v>
      </c>
      <c r="U115" s="106">
        <v>33</v>
      </c>
      <c r="V115" s="107" t="str">
        <f t="shared" si="22"/>
        <v>No cumple</v>
      </c>
      <c r="W115" s="108">
        <v>45097</v>
      </c>
      <c r="X115" s="109">
        <f t="shared" si="30"/>
        <v>45097</v>
      </c>
      <c r="Y115" s="97">
        <f t="shared" si="23"/>
        <v>10</v>
      </c>
      <c r="Z115" s="104">
        <v>45291</v>
      </c>
      <c r="AA115" s="105">
        <f t="shared" si="27"/>
        <v>45291</v>
      </c>
      <c r="AB115" s="97">
        <f t="shared" si="25"/>
        <v>0</v>
      </c>
      <c r="AC115" s="96" t="s">
        <v>397</v>
      </c>
      <c r="AD115" s="111" t="s">
        <v>751</v>
      </c>
      <c r="AE115" s="111"/>
      <c r="AF115" s="111"/>
      <c r="AG115" s="111" t="s">
        <v>890</v>
      </c>
      <c r="AH115" s="111" t="s">
        <v>923</v>
      </c>
    </row>
    <row r="116" spans="5:34" ht="16" x14ac:dyDescent="0.2">
      <c r="E116" s="96">
        <v>115</v>
      </c>
      <c r="F116" s="96" t="s">
        <v>338</v>
      </c>
      <c r="G116" s="96" t="s">
        <v>664</v>
      </c>
      <c r="H116" s="98" t="s">
        <v>453</v>
      </c>
      <c r="I116" s="99" t="s">
        <v>282</v>
      </c>
      <c r="J116" s="100" t="s">
        <v>283</v>
      </c>
      <c r="K116" s="101" t="s">
        <v>840</v>
      </c>
      <c r="L116" s="117">
        <v>205128.21</v>
      </c>
      <c r="M116" s="103">
        <f t="shared" si="29"/>
        <v>205128.21</v>
      </c>
      <c r="N116" s="104">
        <v>44695</v>
      </c>
      <c r="O116" s="105">
        <f t="shared" si="31"/>
        <v>44695</v>
      </c>
      <c r="P116" s="105" t="str">
        <f t="shared" si="18"/>
        <v>A tiempo</v>
      </c>
      <c r="Q116" s="105">
        <v>44757</v>
      </c>
      <c r="R116" s="105">
        <f t="shared" si="19"/>
        <v>44757</v>
      </c>
      <c r="S116" s="105" t="str">
        <f t="shared" si="20"/>
        <v>A tiempo</v>
      </c>
      <c r="T116" s="97">
        <f t="shared" si="21"/>
        <v>62</v>
      </c>
      <c r="U116" s="106">
        <v>34</v>
      </c>
      <c r="V116" s="107" t="str">
        <f t="shared" si="22"/>
        <v>No cumple</v>
      </c>
      <c r="W116" s="108">
        <v>44772</v>
      </c>
      <c r="X116" s="109">
        <f t="shared" si="30"/>
        <v>44772</v>
      </c>
      <c r="Y116" s="97">
        <f t="shared" si="23"/>
        <v>15</v>
      </c>
      <c r="Z116" s="104">
        <v>44926</v>
      </c>
      <c r="AA116" s="105">
        <f t="shared" si="27"/>
        <v>44926</v>
      </c>
      <c r="AB116" s="97">
        <f t="shared" si="25"/>
        <v>0</v>
      </c>
      <c r="AC116" s="96" t="s">
        <v>303</v>
      </c>
      <c r="AD116" s="111" t="s">
        <v>717</v>
      </c>
      <c r="AE116" s="111"/>
      <c r="AF116" s="111"/>
      <c r="AG116" s="111" t="s">
        <v>858</v>
      </c>
      <c r="AH116" s="111" t="s">
        <v>843</v>
      </c>
    </row>
    <row r="117" spans="5:34" ht="16" x14ac:dyDescent="0.2">
      <c r="E117" s="96">
        <v>116</v>
      </c>
      <c r="F117" s="96" t="s">
        <v>316</v>
      </c>
      <c r="G117" s="96" t="s">
        <v>670</v>
      </c>
      <c r="H117" s="98" t="s">
        <v>671</v>
      </c>
      <c r="I117" s="99" t="s">
        <v>282</v>
      </c>
      <c r="J117" s="100" t="s">
        <v>283</v>
      </c>
      <c r="K117" s="101" t="s">
        <v>840</v>
      </c>
      <c r="L117" s="117">
        <v>130641.03</v>
      </c>
      <c r="M117" s="103">
        <f t="shared" si="29"/>
        <v>130641.03</v>
      </c>
      <c r="N117" s="104">
        <v>44759</v>
      </c>
      <c r="O117" s="105">
        <f t="shared" si="31"/>
        <v>44759</v>
      </c>
      <c r="P117" s="105" t="str">
        <f t="shared" si="18"/>
        <v>A tiempo</v>
      </c>
      <c r="Q117" s="105">
        <v>44841</v>
      </c>
      <c r="R117" s="105">
        <f t="shared" si="19"/>
        <v>44841</v>
      </c>
      <c r="S117" s="105" t="str">
        <f t="shared" si="20"/>
        <v>A tiempo</v>
      </c>
      <c r="T117" s="97">
        <f t="shared" si="21"/>
        <v>82</v>
      </c>
      <c r="U117" s="106">
        <v>35</v>
      </c>
      <c r="V117" s="107" t="str">
        <f t="shared" si="22"/>
        <v>No cumple</v>
      </c>
      <c r="W117" s="108">
        <v>44866</v>
      </c>
      <c r="X117" s="109">
        <f t="shared" si="30"/>
        <v>44866</v>
      </c>
      <c r="Y117" s="97">
        <f t="shared" si="23"/>
        <v>25</v>
      </c>
      <c r="Z117" s="104">
        <v>45291</v>
      </c>
      <c r="AA117" s="105">
        <f t="shared" si="27"/>
        <v>45291</v>
      </c>
      <c r="AB117" s="97">
        <f t="shared" si="25"/>
        <v>0</v>
      </c>
      <c r="AC117" s="96" t="s">
        <v>347</v>
      </c>
      <c r="AD117" s="111" t="s">
        <v>736</v>
      </c>
      <c r="AE117" s="111"/>
      <c r="AF117" s="111"/>
      <c r="AG117" s="111" t="s">
        <v>870</v>
      </c>
      <c r="AH117" s="111" t="s">
        <v>853</v>
      </c>
    </row>
    <row r="118" spans="5:34" ht="45" x14ac:dyDescent="0.2">
      <c r="E118" s="96">
        <v>117</v>
      </c>
      <c r="F118" s="96" t="s">
        <v>316</v>
      </c>
      <c r="G118" s="96" t="s">
        <v>672</v>
      </c>
      <c r="H118" s="98" t="s">
        <v>673</v>
      </c>
      <c r="I118" s="99" t="s">
        <v>282</v>
      </c>
      <c r="J118" s="100" t="s">
        <v>283</v>
      </c>
      <c r="K118" s="101" t="s">
        <v>840</v>
      </c>
      <c r="L118" s="117">
        <v>128205.13</v>
      </c>
      <c r="M118" s="103">
        <f t="shared" si="29"/>
        <v>128205.13</v>
      </c>
      <c r="N118" s="104">
        <v>44695</v>
      </c>
      <c r="O118" s="105">
        <f t="shared" si="31"/>
        <v>44695</v>
      </c>
      <c r="P118" s="105" t="str">
        <f t="shared" si="18"/>
        <v>A tiempo</v>
      </c>
      <c r="Q118" s="105">
        <v>44757</v>
      </c>
      <c r="R118" s="105">
        <f t="shared" si="19"/>
        <v>44757</v>
      </c>
      <c r="S118" s="105" t="str">
        <f t="shared" si="20"/>
        <v>A tiempo</v>
      </c>
      <c r="T118" s="97">
        <f t="shared" si="21"/>
        <v>62</v>
      </c>
      <c r="U118" s="106">
        <v>36</v>
      </c>
      <c r="V118" s="107" t="str">
        <f t="shared" si="22"/>
        <v>No cumple</v>
      </c>
      <c r="W118" s="108">
        <v>44772</v>
      </c>
      <c r="X118" s="109">
        <f t="shared" si="30"/>
        <v>44772</v>
      </c>
      <c r="Y118" s="97">
        <f t="shared" si="23"/>
        <v>15</v>
      </c>
      <c r="Z118" s="104">
        <v>44926</v>
      </c>
      <c r="AA118" s="105">
        <f t="shared" si="27"/>
        <v>44926</v>
      </c>
      <c r="AB118" s="97">
        <f t="shared" si="25"/>
        <v>0</v>
      </c>
      <c r="AC118" s="96" t="s">
        <v>347</v>
      </c>
      <c r="AD118" s="149" t="s">
        <v>674</v>
      </c>
      <c r="AE118" s="111"/>
      <c r="AF118" s="111"/>
      <c r="AG118" s="111" t="s">
        <v>877</v>
      </c>
      <c r="AH118" s="111" t="s">
        <v>875</v>
      </c>
    </row>
    <row r="119" spans="5:34" ht="16" x14ac:dyDescent="0.2">
      <c r="E119" s="96">
        <v>118</v>
      </c>
      <c r="F119" s="96" t="s">
        <v>338</v>
      </c>
      <c r="G119" s="96" t="s">
        <v>659</v>
      </c>
      <c r="H119" s="98" t="s">
        <v>675</v>
      </c>
      <c r="I119" s="99" t="s">
        <v>282</v>
      </c>
      <c r="J119" s="100" t="s">
        <v>283</v>
      </c>
      <c r="K119" s="101" t="s">
        <v>840</v>
      </c>
      <c r="L119" s="117">
        <v>1025641.03</v>
      </c>
      <c r="M119" s="103">
        <f t="shared" si="29"/>
        <v>1025641.03</v>
      </c>
      <c r="N119" s="104">
        <v>44695</v>
      </c>
      <c r="O119" s="105">
        <f t="shared" si="31"/>
        <v>44695</v>
      </c>
      <c r="P119" s="105" t="str">
        <f t="shared" si="18"/>
        <v>A tiempo</v>
      </c>
      <c r="Q119" s="105">
        <v>44757</v>
      </c>
      <c r="R119" s="105">
        <f t="shared" si="19"/>
        <v>44757</v>
      </c>
      <c r="S119" s="105" t="str">
        <f t="shared" si="20"/>
        <v>A tiempo</v>
      </c>
      <c r="T119" s="97">
        <f t="shared" si="21"/>
        <v>62</v>
      </c>
      <c r="U119" s="106">
        <v>37</v>
      </c>
      <c r="V119" s="107" t="str">
        <f t="shared" si="22"/>
        <v>No cumple</v>
      </c>
      <c r="W119" s="108">
        <v>44772</v>
      </c>
      <c r="X119" s="109">
        <f t="shared" si="30"/>
        <v>44772</v>
      </c>
      <c r="Y119" s="97">
        <f t="shared" si="23"/>
        <v>15</v>
      </c>
      <c r="Z119" s="104">
        <v>44926</v>
      </c>
      <c r="AA119" s="105">
        <f t="shared" si="27"/>
        <v>44926</v>
      </c>
      <c r="AB119" s="97">
        <f t="shared" si="25"/>
        <v>0</v>
      </c>
      <c r="AC119" s="96" t="s">
        <v>347</v>
      </c>
      <c r="AD119" s="111"/>
      <c r="AE119" s="111"/>
      <c r="AF119" s="111"/>
      <c r="AG119" s="111" t="s">
        <v>878</v>
      </c>
      <c r="AH119" s="111" t="s">
        <v>875</v>
      </c>
    </row>
    <row r="120" spans="5:34" ht="16" x14ac:dyDescent="0.2">
      <c r="E120" s="96">
        <v>119</v>
      </c>
      <c r="F120" s="96" t="s">
        <v>493</v>
      </c>
      <c r="G120" s="96" t="s">
        <v>676</v>
      </c>
      <c r="H120" s="98" t="s">
        <v>521</v>
      </c>
      <c r="I120" s="99" t="s">
        <v>282</v>
      </c>
      <c r="J120" s="100" t="s">
        <v>283</v>
      </c>
      <c r="K120" s="101" t="s">
        <v>840</v>
      </c>
      <c r="L120" s="117">
        <v>7692307.6900000004</v>
      </c>
      <c r="M120" s="103">
        <f t="shared" si="29"/>
        <v>7692307.6900000004</v>
      </c>
      <c r="N120" s="104">
        <v>44971</v>
      </c>
      <c r="O120" s="105">
        <f t="shared" si="31"/>
        <v>44971</v>
      </c>
      <c r="P120" s="105" t="str">
        <f t="shared" si="18"/>
        <v>A tiempo</v>
      </c>
      <c r="Q120" s="105">
        <v>45053</v>
      </c>
      <c r="R120" s="105">
        <f t="shared" si="19"/>
        <v>45053</v>
      </c>
      <c r="S120" s="105" t="str">
        <f t="shared" si="20"/>
        <v>A tiempo</v>
      </c>
      <c r="T120" s="97">
        <f t="shared" si="21"/>
        <v>82</v>
      </c>
      <c r="U120" s="106">
        <v>38</v>
      </c>
      <c r="V120" s="107" t="str">
        <f t="shared" si="22"/>
        <v>No cumple</v>
      </c>
      <c r="W120" s="108">
        <v>45078</v>
      </c>
      <c r="X120" s="109">
        <f t="shared" si="30"/>
        <v>45078</v>
      </c>
      <c r="Y120" s="97">
        <f t="shared" si="23"/>
        <v>25</v>
      </c>
      <c r="Z120" s="104">
        <v>45291</v>
      </c>
      <c r="AA120" s="105">
        <f t="shared" si="27"/>
        <v>45291</v>
      </c>
      <c r="AB120" s="97">
        <f t="shared" si="25"/>
        <v>0</v>
      </c>
      <c r="AC120" s="96" t="s">
        <v>397</v>
      </c>
      <c r="AD120" s="111" t="s">
        <v>753</v>
      </c>
      <c r="AE120" s="111"/>
      <c r="AF120" s="111"/>
      <c r="AG120" s="111" t="s">
        <v>867</v>
      </c>
      <c r="AH120" s="111" t="s">
        <v>853</v>
      </c>
    </row>
    <row r="121" spans="5:34" x14ac:dyDescent="0.2">
      <c r="L121" s="150" t="s">
        <v>693</v>
      </c>
    </row>
    <row r="122" spans="5:34" x14ac:dyDescent="0.2">
      <c r="F122" s="151"/>
    </row>
  </sheetData>
  <conditionalFormatting sqref="V2:V86 V88 V91:V96">
    <cfRule type="containsText" dxfId="29" priority="28" operator="containsText" text="No">
      <formula>NOT(ISERROR(SEARCH("No",V2)))</formula>
    </cfRule>
  </conditionalFormatting>
  <conditionalFormatting sqref="P2:P86 S2:S86 S88 P88 P91:P96 S91:S96">
    <cfRule type="containsText" dxfId="28" priority="29" operator="containsText" text="A tiempo">
      <formula>NOT(ISERROR(SEARCH("A tiempo",P2)))</formula>
    </cfRule>
    <cfRule type="containsText" dxfId="27" priority="30" operator="containsText" text="Tarde">
      <formula>NOT(ISERROR(SEARCH("Tarde",P2)))</formula>
    </cfRule>
  </conditionalFormatting>
  <conditionalFormatting sqref="I2:I85 I88 I91:I96">
    <cfRule type="cellIs" dxfId="26" priority="23" operator="equal">
      <formula>"Previsto"</formula>
    </cfRule>
    <cfRule type="cellIs" dxfId="25" priority="24" operator="equal">
      <formula>"Contrato Terminado"</formula>
    </cfRule>
    <cfRule type="cellIs" dxfId="24" priority="25" operator="equal">
      <formula>"Contrato en Ejecución"</formula>
    </cfRule>
    <cfRule type="cellIs" dxfId="23" priority="26" operator="equal">
      <formula>"Proceso en Curso"</formula>
    </cfRule>
    <cfRule type="cellIs" dxfId="22" priority="27" operator="equal">
      <formula>"Proceso Cancelado"</formula>
    </cfRule>
  </conditionalFormatting>
  <conditionalFormatting sqref="V87">
    <cfRule type="containsText" dxfId="21" priority="20" operator="containsText" text="No">
      <formula>NOT(ISERROR(SEARCH("No",V87)))</formula>
    </cfRule>
  </conditionalFormatting>
  <conditionalFormatting sqref="P87 S87">
    <cfRule type="containsText" dxfId="20" priority="21" operator="containsText" text="A tiempo">
      <formula>NOT(ISERROR(SEARCH("A tiempo",P87)))</formula>
    </cfRule>
    <cfRule type="containsText" dxfId="19" priority="22" operator="containsText" text="Tarde">
      <formula>NOT(ISERROR(SEARCH("Tarde",P87)))</formula>
    </cfRule>
  </conditionalFormatting>
  <conditionalFormatting sqref="V89:V90">
    <cfRule type="containsText" dxfId="18" priority="17" operator="containsText" text="No">
      <formula>NOT(ISERROR(SEARCH("No",V89)))</formula>
    </cfRule>
  </conditionalFormatting>
  <conditionalFormatting sqref="P89:P90 S89:S90">
    <cfRule type="containsText" dxfId="17" priority="18" operator="containsText" text="A tiempo">
      <formula>NOT(ISERROR(SEARCH("A tiempo",P89)))</formula>
    </cfRule>
    <cfRule type="containsText" dxfId="16" priority="19" operator="containsText" text="Tarde">
      <formula>NOT(ISERROR(SEARCH("Tarde",P89)))</formula>
    </cfRule>
  </conditionalFormatting>
  <conditionalFormatting sqref="V97">
    <cfRule type="containsText" dxfId="15" priority="14" operator="containsText" text="No">
      <formula>NOT(ISERROR(SEARCH("No",V97)))</formula>
    </cfRule>
  </conditionalFormatting>
  <conditionalFormatting sqref="P97 S97">
    <cfRule type="containsText" dxfId="14" priority="15" operator="containsText" text="A tiempo">
      <formula>NOT(ISERROR(SEARCH("A tiempo",P97)))</formula>
    </cfRule>
    <cfRule type="containsText" dxfId="13" priority="16" operator="containsText" text="Tarde">
      <formula>NOT(ISERROR(SEARCH("Tarde",P97)))</formula>
    </cfRule>
  </conditionalFormatting>
  <conditionalFormatting sqref="V98:V120">
    <cfRule type="containsText" dxfId="12" priority="11" operator="containsText" text="No">
      <formula>NOT(ISERROR(SEARCH("No",V98)))</formula>
    </cfRule>
  </conditionalFormatting>
  <conditionalFormatting sqref="P98:P120 S98:S120">
    <cfRule type="containsText" dxfId="11" priority="12" operator="containsText" text="A tiempo">
      <formula>NOT(ISERROR(SEARCH("A tiempo",P98)))</formula>
    </cfRule>
    <cfRule type="containsText" dxfId="10" priority="13" operator="containsText" text="Tarde">
      <formula>NOT(ISERROR(SEARCH("Tarde",P98)))</formula>
    </cfRule>
  </conditionalFormatting>
  <conditionalFormatting sqref="I98:I120">
    <cfRule type="cellIs" dxfId="9" priority="6" operator="equal">
      <formula>"Previsto"</formula>
    </cfRule>
    <cfRule type="cellIs" dxfId="8" priority="7" operator="equal">
      <formula>"Contrato Terminado"</formula>
    </cfRule>
    <cfRule type="cellIs" dxfId="7" priority="8" operator="equal">
      <formula>"Contrato en Ejecución"</formula>
    </cfRule>
    <cfRule type="cellIs" dxfId="6" priority="9" operator="equal">
      <formula>"Proceso en Curso"</formula>
    </cfRule>
    <cfRule type="cellIs" dxfId="5" priority="10" operator="equal">
      <formula>"Proceso Cancelado"</formula>
    </cfRule>
  </conditionalFormatting>
  <conditionalFormatting sqref="I97">
    <cfRule type="cellIs" dxfId="4" priority="1" operator="equal">
      <formula>"Previsto"</formula>
    </cfRule>
    <cfRule type="cellIs" dxfId="3" priority="2" operator="equal">
      <formula>"Contrato Terminado"</formula>
    </cfRule>
    <cfRule type="cellIs" dxfId="2" priority="3" operator="equal">
      <formula>"Contrato en Ejecución"</formula>
    </cfRule>
    <cfRule type="cellIs" dxfId="1" priority="4" operator="equal">
      <formula>"Proceso en Curso"</formula>
    </cfRule>
    <cfRule type="cellIs" dxfId="0" priority="5" operator="equal">
      <formula>"Proceso Cancelado"</formula>
    </cfRule>
  </conditionalFormatting>
  <dataValidations count="1">
    <dataValidation type="list" allowBlank="1" showInputMessage="1" showErrorMessage="1" sqref="I2:I120" xr:uid="{5CC83C37-A392-6244-B9B0-6A1ACDE3FCB2}">
      <formula1>$AL$2:$AL$6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B410E-946B-554D-A11A-8BF12A9B058E}">
  <sheetPr filterMode="1"/>
  <dimension ref="A1:XFC203"/>
  <sheetViews>
    <sheetView zoomScaleNormal="100" workbookViewId="0">
      <selection activeCell="C63" sqref="C63"/>
    </sheetView>
  </sheetViews>
  <sheetFormatPr baseColWidth="10" defaultColWidth="9.1640625" defaultRowHeight="13" x14ac:dyDescent="0.15"/>
  <cols>
    <col min="1" max="3" width="36.83203125" style="81" customWidth="1"/>
    <col min="4" max="4" width="39.6640625" style="81" customWidth="1"/>
    <col min="5" max="5" width="29.5" style="81" hidden="1" customWidth="1"/>
    <col min="6" max="6" width="37.83203125" style="81" hidden="1" customWidth="1"/>
    <col min="7" max="7" width="21.6640625" style="81" hidden="1" customWidth="1"/>
    <col min="8" max="8" width="26.5" style="81" hidden="1" customWidth="1"/>
    <col min="9" max="9" width="43.33203125" style="81" hidden="1" customWidth="1"/>
    <col min="10" max="10" width="25.5" style="81" customWidth="1"/>
    <col min="11" max="11" width="23" style="86" customWidth="1"/>
    <col min="12" max="12" width="21.5" style="174" customWidth="1"/>
    <col min="13" max="15" width="35.6640625" style="81" customWidth="1"/>
    <col min="16" max="16" width="43" style="81" customWidth="1"/>
    <col min="17" max="17" width="39" style="81" customWidth="1"/>
    <col min="18" max="18" width="11.83203125" style="81" customWidth="1"/>
    <col min="19" max="19" width="27.5" style="81" customWidth="1"/>
    <col min="20" max="20" width="25.83203125" style="81" customWidth="1"/>
    <col min="21" max="21" width="38.6640625" style="81" customWidth="1"/>
    <col min="22" max="22" width="58" style="81" bestFit="1" customWidth="1"/>
    <col min="23" max="23" width="9.1640625" style="80"/>
    <col min="24" max="24" width="19.83203125" style="80" bestFit="1" customWidth="1"/>
    <col min="25" max="16384" width="9.1640625" style="80"/>
  </cols>
  <sheetData>
    <row r="1" spans="1:24 16375:16383" x14ac:dyDescent="0.15">
      <c r="A1" s="80"/>
      <c r="B1" s="80"/>
      <c r="C1" s="420" t="s">
        <v>812</v>
      </c>
      <c r="D1" s="421"/>
      <c r="E1" s="421"/>
      <c r="F1" s="421"/>
      <c r="G1" s="421"/>
      <c r="H1" s="421"/>
      <c r="I1" s="421"/>
      <c r="J1" s="421"/>
      <c r="K1" s="422"/>
      <c r="L1" s="423"/>
      <c r="M1" s="421"/>
      <c r="N1" s="421"/>
      <c r="O1" s="421"/>
      <c r="P1" s="421"/>
      <c r="Q1" s="421"/>
      <c r="R1" s="421"/>
      <c r="S1" s="421"/>
      <c r="T1" s="421"/>
      <c r="U1" s="421"/>
    </row>
    <row r="2" spans="1:24 16375:16383" x14ac:dyDescent="0.15">
      <c r="A2" s="80"/>
      <c r="B2" s="80"/>
      <c r="C2" s="421"/>
      <c r="D2" s="421"/>
      <c r="E2" s="421"/>
      <c r="F2" s="421"/>
      <c r="G2" s="421"/>
      <c r="H2" s="421"/>
      <c r="I2" s="421"/>
      <c r="J2" s="421"/>
      <c r="K2" s="422"/>
      <c r="L2" s="423"/>
      <c r="M2" s="421"/>
      <c r="N2" s="421"/>
      <c r="O2" s="421"/>
      <c r="P2" s="421"/>
      <c r="Q2" s="421"/>
      <c r="R2" s="421"/>
      <c r="S2" s="421"/>
      <c r="T2" s="421"/>
      <c r="U2" s="421"/>
    </row>
    <row r="3" spans="1:24 16375:16383" x14ac:dyDescent="0.15">
      <c r="A3" s="80"/>
      <c r="B3" s="80"/>
      <c r="C3" s="421"/>
      <c r="D3" s="421"/>
      <c r="E3" s="421"/>
      <c r="F3" s="421"/>
      <c r="G3" s="421"/>
      <c r="H3" s="421"/>
      <c r="I3" s="421"/>
      <c r="J3" s="421"/>
      <c r="K3" s="422"/>
      <c r="L3" s="423"/>
      <c r="M3" s="421"/>
      <c r="N3" s="421"/>
      <c r="O3" s="421"/>
      <c r="P3" s="421"/>
      <c r="Q3" s="421"/>
      <c r="R3" s="421"/>
      <c r="S3" s="421"/>
      <c r="T3" s="421"/>
      <c r="U3" s="421"/>
    </row>
    <row r="4" spans="1:24 16375:16383" s="85" customFormat="1" ht="42" x14ac:dyDescent="0.15">
      <c r="A4" s="82" t="s">
        <v>813</v>
      </c>
      <c r="B4" s="82" t="s">
        <v>924</v>
      </c>
      <c r="C4" s="82" t="s">
        <v>694</v>
      </c>
      <c r="D4" s="82" t="s">
        <v>235</v>
      </c>
      <c r="E4" s="82" t="s">
        <v>814</v>
      </c>
      <c r="F4" s="82" t="s">
        <v>815</v>
      </c>
      <c r="G4" s="82" t="s">
        <v>816</v>
      </c>
      <c r="H4" s="82" t="s">
        <v>817</v>
      </c>
      <c r="I4" s="82" t="s">
        <v>818</v>
      </c>
      <c r="J4" s="82" t="s">
        <v>819</v>
      </c>
      <c r="K4" s="83" t="s">
        <v>820</v>
      </c>
      <c r="L4" s="173" t="s">
        <v>821</v>
      </c>
      <c r="M4" s="82" t="s">
        <v>822</v>
      </c>
      <c r="N4" s="82"/>
      <c r="O4" s="82"/>
      <c r="P4" s="82" t="s">
        <v>823</v>
      </c>
      <c r="Q4" s="82" t="s">
        <v>824</v>
      </c>
      <c r="R4" s="82" t="s">
        <v>825</v>
      </c>
      <c r="S4" s="82" t="s">
        <v>826</v>
      </c>
      <c r="T4" s="82" t="s">
        <v>827</v>
      </c>
      <c r="U4" s="82" t="s">
        <v>828</v>
      </c>
      <c r="V4" s="84"/>
    </row>
    <row r="5" spans="1:24 16375:16383" ht="56" hidden="1" x14ac:dyDescent="0.15">
      <c r="A5" s="236" t="s">
        <v>925</v>
      </c>
      <c r="B5" s="236" t="s">
        <v>673</v>
      </c>
      <c r="C5" s="237" t="s">
        <v>926</v>
      </c>
      <c r="D5" s="236" t="s">
        <v>927</v>
      </c>
      <c r="E5" s="238" t="s">
        <v>928</v>
      </c>
      <c r="F5" s="238" t="s">
        <v>929</v>
      </c>
      <c r="G5" s="239">
        <v>2</v>
      </c>
      <c r="H5" s="238" t="s">
        <v>930</v>
      </c>
      <c r="I5" s="236" t="s">
        <v>931</v>
      </c>
      <c r="J5" s="236" t="s">
        <v>829</v>
      </c>
      <c r="K5" s="240">
        <v>500000000</v>
      </c>
      <c r="L5" s="241">
        <v>500000000</v>
      </c>
      <c r="M5" s="238" t="s">
        <v>287</v>
      </c>
      <c r="N5" s="30" t="s">
        <v>316</v>
      </c>
      <c r="O5" s="13" t="s">
        <v>670</v>
      </c>
      <c r="P5" s="238"/>
      <c r="Q5" s="242" t="s">
        <v>932</v>
      </c>
      <c r="R5" s="242" t="s">
        <v>933</v>
      </c>
      <c r="S5" s="238" t="s">
        <v>934</v>
      </c>
      <c r="T5" s="238" t="s">
        <v>935</v>
      </c>
      <c r="U5" s="243" t="s">
        <v>936</v>
      </c>
    </row>
    <row r="6" spans="1:24 16375:16383" ht="42" hidden="1" x14ac:dyDescent="0.15">
      <c r="A6" s="236" t="s">
        <v>925</v>
      </c>
      <c r="B6" s="236" t="s">
        <v>937</v>
      </c>
      <c r="C6" s="237" t="s">
        <v>938</v>
      </c>
      <c r="D6" s="236" t="s">
        <v>939</v>
      </c>
      <c r="E6" s="238" t="s">
        <v>940</v>
      </c>
      <c r="F6" s="238" t="s">
        <v>941</v>
      </c>
      <c r="G6" s="239">
        <v>1</v>
      </c>
      <c r="H6" s="238" t="s">
        <v>930</v>
      </c>
      <c r="I6" s="236" t="s">
        <v>931</v>
      </c>
      <c r="J6" s="236" t="s">
        <v>829</v>
      </c>
      <c r="K6" s="240">
        <v>450000000</v>
      </c>
      <c r="L6" s="241">
        <v>450000000</v>
      </c>
      <c r="M6" s="238" t="s">
        <v>287</v>
      </c>
      <c r="N6" s="30" t="s">
        <v>316</v>
      </c>
      <c r="O6" s="33" t="s">
        <v>579</v>
      </c>
      <c r="P6" s="238"/>
      <c r="Q6" s="242" t="s">
        <v>932</v>
      </c>
      <c r="R6" s="242" t="s">
        <v>933</v>
      </c>
      <c r="S6" s="238" t="s">
        <v>934</v>
      </c>
      <c r="T6" s="238" t="s">
        <v>935</v>
      </c>
      <c r="U6" s="243" t="s">
        <v>936</v>
      </c>
    </row>
    <row r="7" spans="1:24 16375:16383" ht="28" hidden="1" x14ac:dyDescent="0.15">
      <c r="A7" s="236" t="s">
        <v>925</v>
      </c>
      <c r="B7" s="236" t="s">
        <v>942</v>
      </c>
      <c r="C7" s="237" t="s">
        <v>943</v>
      </c>
      <c r="D7" s="236" t="s">
        <v>944</v>
      </c>
      <c r="E7" s="238" t="s">
        <v>945</v>
      </c>
      <c r="F7" s="238" t="s">
        <v>928</v>
      </c>
      <c r="G7" s="239">
        <v>5</v>
      </c>
      <c r="H7" s="238" t="s">
        <v>930</v>
      </c>
      <c r="I7" s="236" t="s">
        <v>931</v>
      </c>
      <c r="J7" s="236" t="s">
        <v>829</v>
      </c>
      <c r="K7" s="240">
        <v>800000000</v>
      </c>
      <c r="L7" s="241">
        <v>800000000</v>
      </c>
      <c r="M7" s="238" t="s">
        <v>287</v>
      </c>
      <c r="N7" s="30" t="s">
        <v>316</v>
      </c>
      <c r="O7" s="33" t="s">
        <v>379</v>
      </c>
      <c r="P7" s="238"/>
      <c r="Q7" s="242" t="s">
        <v>932</v>
      </c>
      <c r="R7" s="242" t="s">
        <v>933</v>
      </c>
      <c r="S7" s="238" t="s">
        <v>934</v>
      </c>
      <c r="T7" s="238" t="s">
        <v>935</v>
      </c>
      <c r="U7" s="243" t="s">
        <v>936</v>
      </c>
    </row>
    <row r="8" spans="1:24 16375:16383" ht="28" hidden="1" x14ac:dyDescent="0.15">
      <c r="A8" s="236" t="s">
        <v>925</v>
      </c>
      <c r="B8" s="236" t="s">
        <v>946</v>
      </c>
      <c r="C8" s="237" t="s">
        <v>947</v>
      </c>
      <c r="D8" s="236" t="s">
        <v>948</v>
      </c>
      <c r="E8" s="238" t="s">
        <v>940</v>
      </c>
      <c r="F8" s="238" t="s">
        <v>941</v>
      </c>
      <c r="G8" s="244">
        <v>25</v>
      </c>
      <c r="H8" s="238" t="s">
        <v>930</v>
      </c>
      <c r="I8" s="236" t="s">
        <v>949</v>
      </c>
      <c r="J8" s="236" t="s">
        <v>950</v>
      </c>
      <c r="K8" s="240">
        <v>57600000</v>
      </c>
      <c r="L8" s="240">
        <v>4600000000</v>
      </c>
      <c r="M8" s="238" t="s">
        <v>360</v>
      </c>
      <c r="N8" s="238"/>
      <c r="O8" s="238"/>
      <c r="P8" s="238" t="s">
        <v>830</v>
      </c>
      <c r="Q8" s="242" t="s">
        <v>932</v>
      </c>
      <c r="R8" s="242" t="s">
        <v>933</v>
      </c>
      <c r="S8" s="238" t="s">
        <v>934</v>
      </c>
      <c r="T8" s="238" t="s">
        <v>935</v>
      </c>
      <c r="U8" s="243" t="s">
        <v>936</v>
      </c>
    </row>
    <row r="9" spans="1:24 16375:16383" ht="28" hidden="1" x14ac:dyDescent="0.15">
      <c r="A9" s="236" t="s">
        <v>925</v>
      </c>
      <c r="B9" s="236" t="s">
        <v>951</v>
      </c>
      <c r="C9" s="237" t="s">
        <v>952</v>
      </c>
      <c r="D9" s="245" t="s">
        <v>953</v>
      </c>
      <c r="E9" s="238" t="s">
        <v>940</v>
      </c>
      <c r="F9" s="238" t="s">
        <v>941</v>
      </c>
      <c r="G9" s="244">
        <v>25</v>
      </c>
      <c r="H9" s="238" t="s">
        <v>930</v>
      </c>
      <c r="I9" s="236" t="s">
        <v>949</v>
      </c>
      <c r="J9" s="236" t="s">
        <v>950</v>
      </c>
      <c r="K9" s="240">
        <v>3500000000</v>
      </c>
      <c r="L9" s="240">
        <v>700000000</v>
      </c>
      <c r="M9" s="238" t="s">
        <v>360</v>
      </c>
      <c r="N9" s="238"/>
      <c r="O9" s="238"/>
      <c r="P9" s="238" t="s">
        <v>830</v>
      </c>
      <c r="Q9" s="242" t="s">
        <v>932</v>
      </c>
      <c r="R9" s="242" t="s">
        <v>933</v>
      </c>
      <c r="S9" s="238" t="s">
        <v>934</v>
      </c>
      <c r="T9" s="238" t="s">
        <v>935</v>
      </c>
      <c r="U9" s="243" t="s">
        <v>936</v>
      </c>
    </row>
    <row r="10" spans="1:24 16375:16383" s="177" customFormat="1" ht="28" hidden="1" x14ac:dyDescent="0.15">
      <c r="A10" s="246" t="s">
        <v>925</v>
      </c>
      <c r="B10" s="246" t="s">
        <v>954</v>
      </c>
      <c r="C10" s="247" t="s">
        <v>952</v>
      </c>
      <c r="D10" s="246" t="s">
        <v>954</v>
      </c>
      <c r="E10" s="238" t="s">
        <v>940</v>
      </c>
      <c r="F10" s="238" t="s">
        <v>941</v>
      </c>
      <c r="G10" s="244">
        <v>13</v>
      </c>
      <c r="H10" s="238" t="s">
        <v>930</v>
      </c>
      <c r="I10" s="236" t="s">
        <v>931</v>
      </c>
      <c r="J10" s="246" t="s">
        <v>829</v>
      </c>
      <c r="K10" s="248">
        <v>420000000</v>
      </c>
      <c r="L10" s="249">
        <v>3200000000</v>
      </c>
      <c r="M10" s="250" t="s">
        <v>360</v>
      </c>
      <c r="N10" s="250"/>
      <c r="O10" s="250"/>
      <c r="P10" s="250" t="s">
        <v>830</v>
      </c>
      <c r="Q10" s="251" t="s">
        <v>932</v>
      </c>
      <c r="R10" s="251" t="s">
        <v>933</v>
      </c>
      <c r="S10" s="250" t="s">
        <v>934</v>
      </c>
      <c r="T10" s="250" t="s">
        <v>935</v>
      </c>
      <c r="U10" s="252" t="s">
        <v>936</v>
      </c>
      <c r="V10" s="176"/>
    </row>
    <row r="11" spans="1:24 16375:16383" s="177" customFormat="1" ht="28" hidden="1" x14ac:dyDescent="0.15">
      <c r="A11" s="246" t="s">
        <v>925</v>
      </c>
      <c r="B11" s="246" t="s">
        <v>955</v>
      </c>
      <c r="C11" s="247" t="s">
        <v>956</v>
      </c>
      <c r="D11" s="246" t="s">
        <v>957</v>
      </c>
      <c r="E11" s="253" t="s">
        <v>940</v>
      </c>
      <c r="F11" s="238" t="s">
        <v>958</v>
      </c>
      <c r="G11" s="244">
        <v>13</v>
      </c>
      <c r="H11" s="238" t="s">
        <v>930</v>
      </c>
      <c r="I11" s="236" t="s">
        <v>931</v>
      </c>
      <c r="J11" s="246" t="s">
        <v>829</v>
      </c>
      <c r="K11" s="248">
        <v>1703000000</v>
      </c>
      <c r="L11" s="249">
        <v>900000000</v>
      </c>
      <c r="M11" s="250" t="s">
        <v>360</v>
      </c>
      <c r="N11" s="250"/>
      <c r="O11" s="250"/>
      <c r="P11" s="250" t="s">
        <v>830</v>
      </c>
      <c r="Q11" s="251" t="s">
        <v>932</v>
      </c>
      <c r="R11" s="251" t="s">
        <v>933</v>
      </c>
      <c r="S11" s="250" t="s">
        <v>934</v>
      </c>
      <c r="T11" s="250" t="s">
        <v>935</v>
      </c>
      <c r="U11" s="252" t="s">
        <v>936</v>
      </c>
      <c r="V11" s="177" t="s">
        <v>686</v>
      </c>
    </row>
    <row r="12" spans="1:24 16375:16383" s="177" customFormat="1" ht="42" hidden="1" x14ac:dyDescent="0.15">
      <c r="A12" s="246" t="s">
        <v>925</v>
      </c>
      <c r="B12" s="246" t="s">
        <v>959</v>
      </c>
      <c r="C12" s="247" t="s">
        <v>960</v>
      </c>
      <c r="D12" s="246" t="s">
        <v>961</v>
      </c>
      <c r="E12" s="254" t="s">
        <v>940</v>
      </c>
      <c r="F12" s="255" t="s">
        <v>941</v>
      </c>
      <c r="G12" s="255">
        <v>1</v>
      </c>
      <c r="H12" s="256" t="s">
        <v>930</v>
      </c>
      <c r="I12" s="256" t="s">
        <v>931</v>
      </c>
      <c r="J12" s="250" t="s">
        <v>829</v>
      </c>
      <c r="K12" s="250">
        <v>3000000000</v>
      </c>
      <c r="L12" s="257">
        <v>57600000</v>
      </c>
      <c r="M12" s="251" t="s">
        <v>287</v>
      </c>
      <c r="N12" s="250"/>
      <c r="O12" s="250"/>
      <c r="P12" s="252"/>
      <c r="Q12" s="176" t="s">
        <v>932</v>
      </c>
      <c r="R12" s="177" t="s">
        <v>933</v>
      </c>
      <c r="S12" s="177" t="s">
        <v>934</v>
      </c>
      <c r="T12" s="177" t="s">
        <v>935</v>
      </c>
      <c r="U12" s="177" t="s">
        <v>936</v>
      </c>
      <c r="V12" s="177" t="s">
        <v>686</v>
      </c>
      <c r="XEZ12" s="246"/>
      <c r="XFA12" s="246"/>
      <c r="XFB12" s="247"/>
      <c r="XFC12" s="246"/>
    </row>
    <row r="13" spans="1:24 16375:16383" ht="42" hidden="1" x14ac:dyDescent="0.15">
      <c r="A13" s="236" t="s">
        <v>925</v>
      </c>
      <c r="B13" s="236" t="s">
        <v>962</v>
      </c>
      <c r="C13" s="237" t="s">
        <v>963</v>
      </c>
      <c r="D13" s="236" t="s">
        <v>964</v>
      </c>
      <c r="E13" s="253" t="s">
        <v>940</v>
      </c>
      <c r="F13" s="238" t="s">
        <v>958</v>
      </c>
      <c r="G13" s="239">
        <v>1</v>
      </c>
      <c r="H13" s="238" t="s">
        <v>930</v>
      </c>
      <c r="I13" s="236" t="s">
        <v>931</v>
      </c>
      <c r="J13" s="236" t="s">
        <v>829</v>
      </c>
      <c r="K13" s="240">
        <v>1000000000</v>
      </c>
      <c r="L13" s="241">
        <v>3500000000</v>
      </c>
      <c r="M13" s="238" t="s">
        <v>287</v>
      </c>
      <c r="N13" s="13" t="s">
        <v>493</v>
      </c>
      <c r="O13" s="33" t="s">
        <v>541</v>
      </c>
      <c r="P13" s="172" t="s">
        <v>208</v>
      </c>
      <c r="Q13" s="242" t="s">
        <v>932</v>
      </c>
      <c r="R13" s="242" t="s">
        <v>933</v>
      </c>
      <c r="S13" s="238" t="s">
        <v>934</v>
      </c>
      <c r="T13" s="238" t="s">
        <v>935</v>
      </c>
      <c r="U13" s="243" t="s">
        <v>936</v>
      </c>
      <c r="V13" s="25">
        <v>350000000</v>
      </c>
      <c r="W13" s="24">
        <v>6.4279155188246104E-2</v>
      </c>
      <c r="X13" s="25">
        <v>5095000000</v>
      </c>
    </row>
    <row r="14" spans="1:24 16375:16383" ht="28" hidden="1" x14ac:dyDescent="0.15">
      <c r="A14" s="236" t="s">
        <v>925</v>
      </c>
      <c r="B14" s="236" t="s">
        <v>965</v>
      </c>
      <c r="C14" s="237" t="s">
        <v>966</v>
      </c>
      <c r="D14" s="236" t="s">
        <v>967</v>
      </c>
      <c r="E14" s="253" t="s">
        <v>940</v>
      </c>
      <c r="F14" s="238" t="s">
        <v>958</v>
      </c>
      <c r="G14" s="239">
        <v>1</v>
      </c>
      <c r="H14" s="238" t="s">
        <v>930</v>
      </c>
      <c r="I14" s="236" t="s">
        <v>931</v>
      </c>
      <c r="J14" s="236" t="s">
        <v>829</v>
      </c>
      <c r="K14" s="240">
        <v>1000000000</v>
      </c>
      <c r="L14" s="241">
        <v>420000000</v>
      </c>
      <c r="M14" s="238" t="s">
        <v>287</v>
      </c>
      <c r="N14" s="30" t="s">
        <v>316</v>
      </c>
      <c r="O14" s="33" t="s">
        <v>664</v>
      </c>
      <c r="P14" s="172" t="s">
        <v>208</v>
      </c>
      <c r="Q14" s="242" t="s">
        <v>932</v>
      </c>
      <c r="R14" s="242" t="s">
        <v>933</v>
      </c>
      <c r="S14" s="238" t="s">
        <v>934</v>
      </c>
      <c r="T14" s="238" t="s">
        <v>935</v>
      </c>
      <c r="U14" s="243" t="s">
        <v>936</v>
      </c>
      <c r="V14" s="25">
        <v>70000000</v>
      </c>
      <c r="W14" s="24">
        <v>0.13738959764474976</v>
      </c>
      <c r="X14" s="25">
        <v>439500000</v>
      </c>
    </row>
    <row r="15" spans="1:24 16375:16383" ht="42" hidden="1" x14ac:dyDescent="0.15">
      <c r="A15" s="236" t="s">
        <v>925</v>
      </c>
      <c r="B15" s="236" t="s">
        <v>968</v>
      </c>
      <c r="C15" s="237" t="s">
        <v>969</v>
      </c>
      <c r="D15" s="236" t="s">
        <v>970</v>
      </c>
      <c r="E15" s="253" t="s">
        <v>971</v>
      </c>
      <c r="F15" s="253" t="s">
        <v>971</v>
      </c>
      <c r="G15" s="239">
        <v>10</v>
      </c>
      <c r="H15" s="238" t="s">
        <v>930</v>
      </c>
      <c r="I15" s="236" t="s">
        <v>972</v>
      </c>
      <c r="J15" s="236" t="s">
        <v>950</v>
      </c>
      <c r="K15" s="240">
        <v>630000000</v>
      </c>
      <c r="L15" s="240">
        <v>1703000000</v>
      </c>
      <c r="M15" s="238" t="s">
        <v>287</v>
      </c>
      <c r="N15" s="238"/>
      <c r="O15" s="238"/>
      <c r="P15" s="238"/>
      <c r="Q15" s="242" t="s">
        <v>932</v>
      </c>
      <c r="R15" s="242" t="s">
        <v>933</v>
      </c>
      <c r="S15" s="238" t="s">
        <v>934</v>
      </c>
      <c r="T15" s="238" t="s">
        <v>935</v>
      </c>
      <c r="U15" s="243" t="s">
        <v>936</v>
      </c>
    </row>
    <row r="16" spans="1:24 16375:16383" s="177" customFormat="1" ht="28" hidden="1" x14ac:dyDescent="0.15">
      <c r="A16" s="246" t="s">
        <v>925</v>
      </c>
      <c r="B16" s="246" t="s">
        <v>973</v>
      </c>
      <c r="C16" s="247" t="s">
        <v>974</v>
      </c>
      <c r="D16" s="246" t="s">
        <v>975</v>
      </c>
      <c r="E16" s="256" t="s">
        <v>940</v>
      </c>
      <c r="F16" s="256" t="s">
        <v>958</v>
      </c>
      <c r="G16" s="258">
        <v>25</v>
      </c>
      <c r="H16" s="258" t="s">
        <v>930</v>
      </c>
      <c r="I16" s="256" t="s">
        <v>931</v>
      </c>
      <c r="J16" s="250" t="s">
        <v>829</v>
      </c>
      <c r="K16" s="252">
        <v>8180000000</v>
      </c>
      <c r="L16" s="178">
        <v>2000000000</v>
      </c>
      <c r="M16" s="177" t="s">
        <v>360</v>
      </c>
      <c r="P16" s="177" t="s">
        <v>830</v>
      </c>
      <c r="Q16" s="177" t="s">
        <v>932</v>
      </c>
      <c r="R16" s="177" t="s">
        <v>933</v>
      </c>
      <c r="S16" s="177" t="s">
        <v>934</v>
      </c>
      <c r="T16" s="177" t="s">
        <v>935</v>
      </c>
      <c r="U16" s="177" t="s">
        <v>936</v>
      </c>
      <c r="XEU16" s="246"/>
      <c r="XEV16" s="246"/>
      <c r="XEW16" s="247"/>
      <c r="XEX16" s="246"/>
      <c r="XEZ16" s="246"/>
      <c r="XFA16" s="246"/>
      <c r="XFB16" s="247"/>
      <c r="XFC16" s="246"/>
    </row>
    <row r="17" spans="1:24 16370:16383" s="177" customFormat="1" ht="28" hidden="1" x14ac:dyDescent="0.15">
      <c r="A17" s="246" t="s">
        <v>925</v>
      </c>
      <c r="B17" s="246" t="s">
        <v>976</v>
      </c>
      <c r="C17" s="247" t="s">
        <v>952</v>
      </c>
      <c r="D17" s="246" t="s">
        <v>977</v>
      </c>
      <c r="E17" s="256" t="s">
        <v>940</v>
      </c>
      <c r="F17" s="259" t="s">
        <v>958</v>
      </c>
      <c r="G17" s="170">
        <v>25</v>
      </c>
      <c r="H17" s="171" t="s">
        <v>930</v>
      </c>
      <c r="I17" s="171" t="s">
        <v>931</v>
      </c>
      <c r="J17" s="177" t="s">
        <v>829</v>
      </c>
      <c r="K17" s="177">
        <v>2655000000</v>
      </c>
      <c r="L17" s="179">
        <v>700000000</v>
      </c>
      <c r="M17" s="177" t="s">
        <v>360</v>
      </c>
      <c r="P17" s="177" t="s">
        <v>830</v>
      </c>
      <c r="Q17" s="177" t="s">
        <v>932</v>
      </c>
      <c r="R17" s="177" t="s">
        <v>933</v>
      </c>
      <c r="S17" s="177" t="s">
        <v>934</v>
      </c>
      <c r="T17" s="177" t="s">
        <v>935</v>
      </c>
      <c r="U17" s="177" t="s">
        <v>936</v>
      </c>
      <c r="XEP17" s="246"/>
      <c r="XEQ17" s="246"/>
      <c r="XER17" s="247"/>
      <c r="XES17" s="246"/>
      <c r="XEU17" s="246"/>
      <c r="XEV17" s="246"/>
      <c r="XEW17" s="247"/>
      <c r="XEX17" s="246"/>
      <c r="XEZ17" s="246"/>
      <c r="XFA17" s="246"/>
      <c r="XFB17" s="247"/>
      <c r="XFC17" s="246"/>
    </row>
    <row r="18" spans="1:24 16370:16383" s="177" customFormat="1" ht="28" hidden="1" x14ac:dyDescent="0.15">
      <c r="A18" s="246" t="s">
        <v>925</v>
      </c>
      <c r="B18" s="246" t="s">
        <v>978</v>
      </c>
      <c r="C18" s="247" t="s">
        <v>974</v>
      </c>
      <c r="D18" s="246" t="s">
        <v>979</v>
      </c>
      <c r="E18" s="253" t="s">
        <v>940</v>
      </c>
      <c r="F18" s="238" t="s">
        <v>958</v>
      </c>
      <c r="G18" s="244">
        <v>13</v>
      </c>
      <c r="H18" s="238" t="s">
        <v>930</v>
      </c>
      <c r="I18" s="236" t="s">
        <v>931</v>
      </c>
      <c r="J18" s="246" t="s">
        <v>829</v>
      </c>
      <c r="K18" s="248">
        <v>2000000000</v>
      </c>
      <c r="L18" s="249">
        <v>85496940</v>
      </c>
      <c r="M18" s="250" t="s">
        <v>360</v>
      </c>
      <c r="N18" s="180"/>
      <c r="O18" s="180"/>
      <c r="P18" s="250" t="s">
        <v>830</v>
      </c>
      <c r="Q18" s="251" t="s">
        <v>932</v>
      </c>
      <c r="R18" s="251" t="s">
        <v>933</v>
      </c>
      <c r="S18" s="250" t="s">
        <v>934</v>
      </c>
      <c r="T18" s="250" t="s">
        <v>935</v>
      </c>
      <c r="U18" s="252" t="s">
        <v>936</v>
      </c>
      <c r="V18" s="181" t="s">
        <v>980</v>
      </c>
    </row>
    <row r="19" spans="1:24 16370:16383" ht="42" hidden="1" x14ac:dyDescent="0.15">
      <c r="A19" s="236" t="s">
        <v>925</v>
      </c>
      <c r="B19" s="236" t="s">
        <v>981</v>
      </c>
      <c r="C19" s="237" t="s">
        <v>982</v>
      </c>
      <c r="D19" s="236" t="s">
        <v>983</v>
      </c>
      <c r="E19" s="253" t="s">
        <v>940</v>
      </c>
      <c r="F19" s="238" t="s">
        <v>958</v>
      </c>
      <c r="G19" s="244">
        <v>13</v>
      </c>
      <c r="H19" s="238" t="s">
        <v>930</v>
      </c>
      <c r="I19" s="236" t="s">
        <v>931</v>
      </c>
      <c r="J19" s="236" t="s">
        <v>829</v>
      </c>
      <c r="K19" s="240">
        <v>2000000000</v>
      </c>
      <c r="L19" s="241">
        <v>300000000</v>
      </c>
      <c r="M19" s="238" t="s">
        <v>360</v>
      </c>
      <c r="N19" s="13" t="s">
        <v>300</v>
      </c>
      <c r="O19" s="13" t="s">
        <v>465</v>
      </c>
      <c r="P19" s="238" t="s">
        <v>830</v>
      </c>
      <c r="Q19" s="242" t="s">
        <v>932</v>
      </c>
      <c r="R19" s="242" t="s">
        <v>933</v>
      </c>
      <c r="S19" s="238" t="s">
        <v>934</v>
      </c>
      <c r="T19" s="238" t="s">
        <v>935</v>
      </c>
      <c r="U19" s="243" t="s">
        <v>936</v>
      </c>
      <c r="V19" s="175">
        <v>300000000</v>
      </c>
    </row>
    <row r="20" spans="1:24 16370:16383" ht="56" hidden="1" x14ac:dyDescent="0.15">
      <c r="A20" s="236" t="s">
        <v>925</v>
      </c>
      <c r="B20" s="236" t="s">
        <v>984</v>
      </c>
      <c r="C20" s="237" t="s">
        <v>985</v>
      </c>
      <c r="D20" s="236" t="s">
        <v>986</v>
      </c>
      <c r="E20" s="238" t="s">
        <v>987</v>
      </c>
      <c r="F20" s="238" t="s">
        <v>988</v>
      </c>
      <c r="G20" s="239">
        <v>8</v>
      </c>
      <c r="H20" s="238" t="s">
        <v>930</v>
      </c>
      <c r="I20" s="236" t="s">
        <v>989</v>
      </c>
      <c r="J20" s="236" t="s">
        <v>950</v>
      </c>
      <c r="K20" s="240">
        <v>3000000000</v>
      </c>
      <c r="L20" s="240">
        <v>3000000000</v>
      </c>
      <c r="M20" s="238" t="s">
        <v>287</v>
      </c>
      <c r="N20" s="238"/>
      <c r="O20" s="238"/>
      <c r="P20" s="238"/>
      <c r="Q20" s="242" t="s">
        <v>932</v>
      </c>
      <c r="R20" s="242" t="s">
        <v>933</v>
      </c>
      <c r="S20" s="238" t="s">
        <v>934</v>
      </c>
      <c r="T20" s="238" t="s">
        <v>935</v>
      </c>
      <c r="U20" s="243" t="s">
        <v>936</v>
      </c>
    </row>
    <row r="21" spans="1:24 16370:16383" ht="28" hidden="1" x14ac:dyDescent="0.15">
      <c r="A21" s="236" t="s">
        <v>925</v>
      </c>
      <c r="B21" s="236" t="s">
        <v>990</v>
      </c>
      <c r="C21" s="237" t="s">
        <v>991</v>
      </c>
      <c r="D21" s="236" t="s">
        <v>992</v>
      </c>
      <c r="E21" s="238" t="s">
        <v>945</v>
      </c>
      <c r="F21" s="238" t="s">
        <v>928</v>
      </c>
      <c r="G21" s="239">
        <v>5</v>
      </c>
      <c r="H21" s="238" t="s">
        <v>930</v>
      </c>
      <c r="I21" s="236" t="s">
        <v>931</v>
      </c>
      <c r="J21" s="236" t="s">
        <v>829</v>
      </c>
      <c r="K21" s="240">
        <v>4024820000</v>
      </c>
      <c r="L21" s="241">
        <v>1000000000</v>
      </c>
      <c r="M21" s="238" t="s">
        <v>287</v>
      </c>
      <c r="N21" s="13" t="s">
        <v>279</v>
      </c>
      <c r="O21" s="13" t="s">
        <v>372</v>
      </c>
      <c r="P21" s="238"/>
      <c r="Q21" s="242" t="s">
        <v>932</v>
      </c>
      <c r="R21" s="242" t="s">
        <v>933</v>
      </c>
      <c r="S21" s="238" t="s">
        <v>934</v>
      </c>
      <c r="T21" s="238" t="s">
        <v>935</v>
      </c>
      <c r="U21" s="243" t="s">
        <v>936</v>
      </c>
    </row>
    <row r="22" spans="1:24 16370:16383" ht="42" hidden="1" x14ac:dyDescent="0.15">
      <c r="A22" s="236" t="s">
        <v>925</v>
      </c>
      <c r="B22" s="236" t="s">
        <v>402</v>
      </c>
      <c r="C22" s="237" t="s">
        <v>993</v>
      </c>
      <c r="D22" s="236" t="s">
        <v>994</v>
      </c>
      <c r="E22" s="238" t="s">
        <v>940</v>
      </c>
      <c r="F22" s="238" t="s">
        <v>941</v>
      </c>
      <c r="G22" s="239">
        <v>1</v>
      </c>
      <c r="H22" s="238" t="s">
        <v>930</v>
      </c>
      <c r="I22" s="236" t="s">
        <v>931</v>
      </c>
      <c r="J22" s="236" t="s">
        <v>829</v>
      </c>
      <c r="K22" s="240">
        <v>250000000</v>
      </c>
      <c r="L22" s="241">
        <v>1000000000</v>
      </c>
      <c r="M22" s="238" t="s">
        <v>287</v>
      </c>
      <c r="N22" s="13" t="s">
        <v>338</v>
      </c>
      <c r="O22" s="13" t="s">
        <v>401</v>
      </c>
      <c r="P22" s="172" t="s">
        <v>208</v>
      </c>
      <c r="Q22" s="242" t="s">
        <v>932</v>
      </c>
      <c r="R22" s="242" t="s">
        <v>933</v>
      </c>
      <c r="S22" s="238" t="s">
        <v>934</v>
      </c>
      <c r="T22" s="238" t="s">
        <v>935</v>
      </c>
      <c r="U22" s="243" t="s">
        <v>936</v>
      </c>
      <c r="V22" s="25">
        <v>1000000000</v>
      </c>
      <c r="W22" s="24">
        <f>IFERROR(V22/$AP22,0)</f>
        <v>0</v>
      </c>
      <c r="X22" s="25">
        <v>900000000</v>
      </c>
    </row>
    <row r="23" spans="1:24 16370:16383" ht="28" hidden="1" x14ac:dyDescent="0.15">
      <c r="A23" s="236" t="s">
        <v>925</v>
      </c>
      <c r="B23" s="236" t="s">
        <v>404</v>
      </c>
      <c r="C23" s="237" t="s">
        <v>982</v>
      </c>
      <c r="D23" s="236" t="s">
        <v>995</v>
      </c>
      <c r="E23" s="238" t="s">
        <v>940</v>
      </c>
      <c r="F23" s="238" t="s">
        <v>941</v>
      </c>
      <c r="G23" s="244">
        <v>12</v>
      </c>
      <c r="H23" s="238" t="s">
        <v>930</v>
      </c>
      <c r="I23" s="236" t="s">
        <v>931</v>
      </c>
      <c r="J23" s="236" t="s">
        <v>829</v>
      </c>
      <c r="K23" s="248">
        <v>5229000000</v>
      </c>
      <c r="L23" s="249">
        <v>1000000000</v>
      </c>
      <c r="M23" s="238" t="s">
        <v>360</v>
      </c>
      <c r="N23" s="13" t="s">
        <v>279</v>
      </c>
      <c r="O23" s="13" t="s">
        <v>403</v>
      </c>
      <c r="P23" s="238" t="s">
        <v>830</v>
      </c>
      <c r="Q23" s="242" t="s">
        <v>932</v>
      </c>
      <c r="R23" s="242" t="s">
        <v>933</v>
      </c>
      <c r="S23" s="238" t="s">
        <v>934</v>
      </c>
      <c r="T23" s="238" t="s">
        <v>935</v>
      </c>
      <c r="U23" s="243" t="s">
        <v>936</v>
      </c>
      <c r="V23" s="25">
        <v>200000000</v>
      </c>
      <c r="W23" s="24">
        <f>IFERROR(V23/$AP23,0)</f>
        <v>0</v>
      </c>
      <c r="X23" s="25">
        <v>1700000000</v>
      </c>
    </row>
    <row r="24" spans="1:24 16370:16383" ht="28" hidden="1" x14ac:dyDescent="0.15">
      <c r="A24" s="236" t="s">
        <v>925</v>
      </c>
      <c r="B24" s="236" t="s">
        <v>996</v>
      </c>
      <c r="C24" s="237" t="s">
        <v>991</v>
      </c>
      <c r="D24" s="236" t="s">
        <v>997</v>
      </c>
      <c r="E24" s="238" t="s">
        <v>945</v>
      </c>
      <c r="F24" s="238" t="s">
        <v>928</v>
      </c>
      <c r="G24" s="239">
        <v>5</v>
      </c>
      <c r="H24" s="238" t="s">
        <v>930</v>
      </c>
      <c r="I24" s="236" t="s">
        <v>931</v>
      </c>
      <c r="J24" s="236" t="s">
        <v>829</v>
      </c>
      <c r="K24" s="240">
        <v>129600000</v>
      </c>
      <c r="L24" s="241">
        <v>630000000</v>
      </c>
      <c r="M24" s="238" t="s">
        <v>287</v>
      </c>
      <c r="N24" s="13" t="s">
        <v>316</v>
      </c>
      <c r="O24" s="13" t="s">
        <v>369</v>
      </c>
      <c r="P24" s="238"/>
      <c r="Q24" s="242" t="s">
        <v>932</v>
      </c>
      <c r="R24" s="242" t="s">
        <v>933</v>
      </c>
      <c r="S24" s="238" t="s">
        <v>934</v>
      </c>
      <c r="T24" s="238" t="s">
        <v>935</v>
      </c>
      <c r="U24" s="243" t="s">
        <v>936</v>
      </c>
      <c r="V24" s="25">
        <v>630000000</v>
      </c>
    </row>
    <row r="25" spans="1:24 16370:16383" ht="28" hidden="1" x14ac:dyDescent="0.15">
      <c r="A25" s="236" t="s">
        <v>925</v>
      </c>
      <c r="B25" s="236" t="s">
        <v>998</v>
      </c>
      <c r="C25" s="237" t="s">
        <v>947</v>
      </c>
      <c r="D25" s="236" t="s">
        <v>999</v>
      </c>
      <c r="E25" s="238" t="s">
        <v>945</v>
      </c>
      <c r="F25" s="238" t="s">
        <v>928</v>
      </c>
      <c r="G25" s="244">
        <v>13</v>
      </c>
      <c r="H25" s="238" t="s">
        <v>930</v>
      </c>
      <c r="I25" s="236" t="s">
        <v>931</v>
      </c>
      <c r="J25" s="236" t="s">
        <v>829</v>
      </c>
      <c r="K25" s="240">
        <v>720000000</v>
      </c>
      <c r="L25" s="241">
        <v>360000000</v>
      </c>
      <c r="M25" s="238" t="s">
        <v>360</v>
      </c>
      <c r="N25" s="13" t="s">
        <v>279</v>
      </c>
      <c r="O25" s="13" t="s">
        <v>427</v>
      </c>
      <c r="P25" s="238" t="s">
        <v>830</v>
      </c>
      <c r="Q25" s="242" t="s">
        <v>932</v>
      </c>
      <c r="R25" s="242" t="s">
        <v>933</v>
      </c>
      <c r="S25" s="238" t="s">
        <v>934</v>
      </c>
      <c r="T25" s="238" t="s">
        <v>935</v>
      </c>
      <c r="U25" s="243" t="s">
        <v>936</v>
      </c>
      <c r="V25" s="25">
        <v>360000000</v>
      </c>
      <c r="W25" s="24">
        <f>IFERROR(V25/$AP25,0)</f>
        <v>0</v>
      </c>
      <c r="X25" s="25">
        <v>600000000</v>
      </c>
    </row>
    <row r="26" spans="1:24 16370:16383" s="177" customFormat="1" ht="84" hidden="1" x14ac:dyDescent="0.15">
      <c r="A26" s="246" t="s">
        <v>925</v>
      </c>
      <c r="B26" s="246" t="s">
        <v>1000</v>
      </c>
      <c r="C26" s="247" t="s">
        <v>1001</v>
      </c>
      <c r="D26" s="246" t="s">
        <v>1000</v>
      </c>
      <c r="E26" s="238" t="s">
        <v>945</v>
      </c>
      <c r="F26" s="238" t="s">
        <v>928</v>
      </c>
      <c r="G26" s="239">
        <v>5</v>
      </c>
      <c r="H26" s="238" t="s">
        <v>930</v>
      </c>
      <c r="I26" s="236" t="s">
        <v>931</v>
      </c>
      <c r="J26" s="246" t="s">
        <v>829</v>
      </c>
      <c r="K26" s="248">
        <v>3850000000</v>
      </c>
      <c r="L26" s="249">
        <v>8180000000</v>
      </c>
      <c r="M26" s="250" t="s">
        <v>287</v>
      </c>
      <c r="N26" s="250"/>
      <c r="O26" s="250"/>
      <c r="P26" s="250"/>
      <c r="Q26" s="251" t="s">
        <v>932</v>
      </c>
      <c r="R26" s="251" t="s">
        <v>933</v>
      </c>
      <c r="S26" s="250" t="s">
        <v>934</v>
      </c>
      <c r="T26" s="250" t="s">
        <v>935</v>
      </c>
      <c r="U26" s="252" t="s">
        <v>936</v>
      </c>
      <c r="V26" s="176"/>
    </row>
    <row r="27" spans="1:24 16370:16383" ht="42" x14ac:dyDescent="0.15">
      <c r="A27" s="236" t="s">
        <v>925</v>
      </c>
      <c r="B27" s="236" t="s">
        <v>1002</v>
      </c>
      <c r="C27" s="237" t="s">
        <v>1003</v>
      </c>
      <c r="D27" s="236" t="s">
        <v>1004</v>
      </c>
      <c r="E27" s="238" t="s">
        <v>945</v>
      </c>
      <c r="F27" s="238" t="s">
        <v>928</v>
      </c>
      <c r="G27" s="239">
        <v>5</v>
      </c>
      <c r="H27" s="238" t="s">
        <v>930</v>
      </c>
      <c r="I27" s="236" t="s">
        <v>931</v>
      </c>
      <c r="J27" s="236" t="s">
        <v>829</v>
      </c>
      <c r="K27" s="240"/>
      <c r="L27" s="249">
        <v>2655000000</v>
      </c>
      <c r="M27" s="238" t="s">
        <v>287</v>
      </c>
      <c r="N27" s="13" t="s">
        <v>451</v>
      </c>
      <c r="O27" s="13" t="s">
        <v>517</v>
      </c>
      <c r="Q27" s="242" t="s">
        <v>932</v>
      </c>
      <c r="R27" s="242" t="s">
        <v>933</v>
      </c>
      <c r="S27" s="238" t="s">
        <v>934</v>
      </c>
      <c r="T27" s="238" t="s">
        <v>935</v>
      </c>
      <c r="U27" s="243" t="s">
        <v>936</v>
      </c>
      <c r="V27" s="45">
        <v>3500000000</v>
      </c>
    </row>
    <row r="28" spans="1:24 16370:16383" ht="42" hidden="1" x14ac:dyDescent="0.15">
      <c r="A28" s="236" t="s">
        <v>925</v>
      </c>
      <c r="B28" s="236" t="s">
        <v>550</v>
      </c>
      <c r="C28" s="237" t="s">
        <v>1005</v>
      </c>
      <c r="D28" s="236" t="s">
        <v>550</v>
      </c>
      <c r="E28" s="238" t="s">
        <v>945</v>
      </c>
      <c r="F28" s="238" t="s">
        <v>928</v>
      </c>
      <c r="G28" s="239">
        <v>5</v>
      </c>
      <c r="H28" s="238" t="s">
        <v>930</v>
      </c>
      <c r="I28" s="236" t="s">
        <v>931</v>
      </c>
      <c r="J28" s="236" t="s">
        <v>829</v>
      </c>
      <c r="K28" s="240"/>
      <c r="L28" s="249">
        <v>2000000000</v>
      </c>
      <c r="M28" s="238" t="s">
        <v>287</v>
      </c>
      <c r="N28" s="30" t="s">
        <v>493</v>
      </c>
      <c r="O28" s="17" t="s">
        <v>747</v>
      </c>
      <c r="Q28" s="242" t="s">
        <v>932</v>
      </c>
      <c r="R28" s="242" t="s">
        <v>933</v>
      </c>
      <c r="S28" s="238" t="s">
        <v>934</v>
      </c>
      <c r="T28" s="238" t="s">
        <v>935</v>
      </c>
      <c r="U28" s="243" t="s">
        <v>936</v>
      </c>
      <c r="V28" s="45">
        <v>13000000000</v>
      </c>
    </row>
    <row r="29" spans="1:24 16370:16383" ht="28" hidden="1" x14ac:dyDescent="0.15">
      <c r="A29" s="236" t="s">
        <v>925</v>
      </c>
      <c r="B29" s="236" t="s">
        <v>1006</v>
      </c>
      <c r="C29" s="237" t="s">
        <v>1007</v>
      </c>
      <c r="D29" s="236" t="s">
        <v>1008</v>
      </c>
      <c r="E29" s="238" t="s">
        <v>945</v>
      </c>
      <c r="F29" s="238" t="s">
        <v>928</v>
      </c>
      <c r="G29" s="239">
        <v>5</v>
      </c>
      <c r="H29" s="238" t="s">
        <v>930</v>
      </c>
      <c r="I29" s="236" t="s">
        <v>931</v>
      </c>
      <c r="J29" s="236" t="s">
        <v>829</v>
      </c>
      <c r="K29" s="240"/>
      <c r="L29" s="241">
        <v>2000000000</v>
      </c>
      <c r="M29" s="238" t="s">
        <v>287</v>
      </c>
      <c r="N29" s="13" t="s">
        <v>279</v>
      </c>
      <c r="O29" s="13" t="s">
        <v>420</v>
      </c>
      <c r="Q29" s="242" t="s">
        <v>932</v>
      </c>
      <c r="R29" s="242" t="s">
        <v>933</v>
      </c>
      <c r="S29" s="238" t="s">
        <v>934</v>
      </c>
      <c r="T29" s="238" t="s">
        <v>935</v>
      </c>
      <c r="U29" s="243" t="s">
        <v>936</v>
      </c>
    </row>
    <row r="30" spans="1:24 16370:16383" ht="42" hidden="1" x14ac:dyDescent="0.15">
      <c r="A30" s="236" t="s">
        <v>925</v>
      </c>
      <c r="B30" s="236" t="s">
        <v>1009</v>
      </c>
      <c r="C30" s="237" t="s">
        <v>1010</v>
      </c>
      <c r="D30" s="254" t="s">
        <v>1009</v>
      </c>
      <c r="E30" s="238" t="s">
        <v>945</v>
      </c>
      <c r="F30" s="238" t="s">
        <v>928</v>
      </c>
      <c r="G30" s="239">
        <v>5</v>
      </c>
      <c r="H30" s="238" t="s">
        <v>930</v>
      </c>
      <c r="I30" s="236" t="s">
        <v>931</v>
      </c>
      <c r="J30" s="236" t="s">
        <v>829</v>
      </c>
      <c r="K30" s="240"/>
      <c r="L30" s="249">
        <v>3500000000</v>
      </c>
      <c r="M30" s="238" t="s">
        <v>287</v>
      </c>
      <c r="N30" s="30" t="s">
        <v>338</v>
      </c>
      <c r="O30" s="33" t="s">
        <v>667</v>
      </c>
      <c r="Q30" s="242" t="s">
        <v>932</v>
      </c>
      <c r="R30" s="242" t="s">
        <v>933</v>
      </c>
      <c r="S30" s="238" t="s">
        <v>934</v>
      </c>
      <c r="T30" s="238" t="s">
        <v>935</v>
      </c>
      <c r="U30" s="243" t="s">
        <v>936</v>
      </c>
      <c r="V30" s="23">
        <v>800000000</v>
      </c>
    </row>
    <row r="31" spans="1:24 16370:16383" ht="28" hidden="1" x14ac:dyDescent="0.15">
      <c r="A31" s="236" t="s">
        <v>925</v>
      </c>
      <c r="B31" s="236" t="s">
        <v>1011</v>
      </c>
      <c r="C31" s="237">
        <v>80101507</v>
      </c>
      <c r="D31" s="236" t="s">
        <v>1011</v>
      </c>
      <c r="E31" s="238" t="s">
        <v>971</v>
      </c>
      <c r="F31" s="238" t="s">
        <v>1012</v>
      </c>
      <c r="G31" s="239">
        <v>11</v>
      </c>
      <c r="H31" s="238" t="s">
        <v>930</v>
      </c>
      <c r="I31" s="236" t="s">
        <v>949</v>
      </c>
      <c r="J31" s="236" t="s">
        <v>950</v>
      </c>
      <c r="K31" s="240"/>
      <c r="L31" s="240">
        <v>4024820000</v>
      </c>
      <c r="M31" s="238" t="s">
        <v>287</v>
      </c>
      <c r="N31" s="238"/>
      <c r="O31" s="238"/>
      <c r="Q31" s="242" t="s">
        <v>932</v>
      </c>
      <c r="R31" s="242" t="s">
        <v>933</v>
      </c>
      <c r="S31" s="238" t="s">
        <v>934</v>
      </c>
      <c r="T31" s="238" t="s">
        <v>935</v>
      </c>
      <c r="U31" s="243" t="s">
        <v>936</v>
      </c>
    </row>
    <row r="32" spans="1:24 16370:16383" ht="28" hidden="1" x14ac:dyDescent="0.15">
      <c r="A32" s="236" t="s">
        <v>925</v>
      </c>
      <c r="B32" s="236" t="s">
        <v>1013</v>
      </c>
      <c r="C32" s="237" t="s">
        <v>938</v>
      </c>
      <c r="D32" s="236" t="s">
        <v>1014</v>
      </c>
      <c r="E32" s="238" t="s">
        <v>945</v>
      </c>
      <c r="F32" s="238" t="s">
        <v>928</v>
      </c>
      <c r="G32" s="244">
        <v>12</v>
      </c>
      <c r="H32" s="238" t="s">
        <v>930</v>
      </c>
      <c r="I32" s="236" t="s">
        <v>931</v>
      </c>
      <c r="J32" s="236" t="s">
        <v>829</v>
      </c>
      <c r="K32" s="240">
        <v>1200000000</v>
      </c>
      <c r="L32" s="241">
        <v>1200000000</v>
      </c>
      <c r="M32" s="238" t="s">
        <v>360</v>
      </c>
      <c r="N32" s="30" t="s">
        <v>316</v>
      </c>
      <c r="O32" s="33" t="s">
        <v>529</v>
      </c>
      <c r="Q32" s="242" t="s">
        <v>932</v>
      </c>
      <c r="R32" s="242" t="s">
        <v>933</v>
      </c>
      <c r="S32" s="238" t="s">
        <v>934</v>
      </c>
      <c r="T32" s="238" t="s">
        <v>935</v>
      </c>
      <c r="U32" s="243" t="s">
        <v>936</v>
      </c>
      <c r="V32" s="25">
        <v>400000000</v>
      </c>
    </row>
    <row r="33" spans="1:16383" s="171" customFormat="1" ht="29" hidden="1" thickBot="1" x14ac:dyDescent="0.25">
      <c r="A33" s="246" t="s">
        <v>925</v>
      </c>
      <c r="B33" s="246" t="s">
        <v>1015</v>
      </c>
      <c r="C33" s="247" t="s">
        <v>1016</v>
      </c>
      <c r="D33" s="246" t="s">
        <v>1017</v>
      </c>
      <c r="E33" s="246" t="s">
        <v>945</v>
      </c>
      <c r="F33" s="248" t="s">
        <v>928</v>
      </c>
      <c r="G33" s="249">
        <v>4</v>
      </c>
      <c r="H33" s="250" t="s">
        <v>930</v>
      </c>
      <c r="I33" s="250" t="s">
        <v>931</v>
      </c>
      <c r="J33" s="250" t="s">
        <v>829</v>
      </c>
      <c r="K33" s="250"/>
      <c r="L33" s="251">
        <v>250000000</v>
      </c>
      <c r="M33" s="251" t="s">
        <v>287</v>
      </c>
      <c r="N33" s="250"/>
      <c r="O33" s="250"/>
      <c r="P33" s="252"/>
      <c r="Q33" s="424" t="s">
        <v>932</v>
      </c>
      <c r="R33" s="425" t="s">
        <v>933</v>
      </c>
      <c r="S33" s="177" t="s">
        <v>934</v>
      </c>
      <c r="T33" s="177" t="s">
        <v>935</v>
      </c>
      <c r="U33" s="177" t="s">
        <v>936</v>
      </c>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c r="CM33" s="177"/>
      <c r="CN33" s="177"/>
      <c r="CO33" s="177"/>
      <c r="CP33" s="177"/>
      <c r="CQ33" s="177"/>
      <c r="CR33" s="177"/>
      <c r="CS33" s="177"/>
      <c r="CT33" s="177"/>
      <c r="CU33" s="177"/>
      <c r="CV33" s="177"/>
      <c r="CW33" s="177"/>
      <c r="CX33" s="177"/>
      <c r="CY33" s="177"/>
      <c r="CZ33" s="177"/>
      <c r="DA33" s="177"/>
      <c r="DB33" s="177"/>
      <c r="DC33" s="177"/>
      <c r="DD33" s="177"/>
      <c r="DE33" s="177"/>
      <c r="DF33" s="177"/>
      <c r="DG33" s="177"/>
      <c r="DH33" s="177"/>
      <c r="DI33" s="177"/>
      <c r="DJ33" s="177"/>
      <c r="DK33" s="177"/>
      <c r="DL33" s="177"/>
      <c r="DM33" s="177"/>
      <c r="DN33" s="177"/>
      <c r="DO33" s="177"/>
      <c r="DP33" s="177"/>
      <c r="DQ33" s="177"/>
      <c r="DR33" s="177"/>
      <c r="DS33" s="177"/>
      <c r="DT33" s="177"/>
      <c r="DU33" s="177"/>
      <c r="DV33" s="177"/>
      <c r="DW33" s="177"/>
      <c r="DX33" s="177"/>
      <c r="DY33" s="177"/>
      <c r="DZ33" s="177"/>
      <c r="EA33" s="177"/>
      <c r="EB33" s="177"/>
      <c r="EC33" s="177"/>
      <c r="ED33" s="177"/>
      <c r="EE33" s="177"/>
      <c r="EF33" s="177"/>
      <c r="EG33" s="177"/>
      <c r="EH33" s="177"/>
      <c r="EI33" s="177"/>
      <c r="EJ33" s="177"/>
      <c r="EK33" s="177"/>
      <c r="EL33" s="177"/>
      <c r="EM33" s="177"/>
      <c r="EN33" s="177"/>
      <c r="EO33" s="177"/>
      <c r="EP33" s="177"/>
      <c r="EQ33" s="177"/>
      <c r="ER33" s="177"/>
      <c r="ES33" s="177"/>
      <c r="ET33" s="177"/>
      <c r="EU33" s="177"/>
      <c r="EV33" s="177"/>
      <c r="EW33" s="177"/>
      <c r="EX33" s="177"/>
      <c r="EY33" s="177"/>
      <c r="EZ33" s="177"/>
      <c r="FA33" s="177"/>
      <c r="FB33" s="177"/>
      <c r="FC33" s="177"/>
      <c r="FD33" s="177"/>
      <c r="FE33" s="177"/>
      <c r="FF33" s="177"/>
      <c r="FG33" s="177"/>
      <c r="FH33" s="177"/>
      <c r="FI33" s="177"/>
      <c r="FJ33" s="177"/>
      <c r="FK33" s="177"/>
      <c r="FL33" s="177"/>
      <c r="FM33" s="177"/>
      <c r="FN33" s="177"/>
      <c r="FO33" s="177"/>
      <c r="FP33" s="177"/>
      <c r="FQ33" s="177"/>
      <c r="FR33" s="177"/>
      <c r="FS33" s="177"/>
      <c r="FT33" s="177"/>
      <c r="FU33" s="177"/>
      <c r="FV33" s="177"/>
      <c r="FW33" s="177"/>
      <c r="FX33" s="177"/>
      <c r="FY33" s="177"/>
      <c r="FZ33" s="177"/>
      <c r="GA33" s="177"/>
      <c r="GB33" s="177"/>
      <c r="GC33" s="177"/>
      <c r="GD33" s="177"/>
      <c r="GE33" s="177"/>
      <c r="GF33" s="177"/>
      <c r="GG33" s="177"/>
      <c r="GH33" s="177"/>
      <c r="GI33" s="177"/>
      <c r="GJ33" s="177"/>
      <c r="GK33" s="177"/>
      <c r="GL33" s="177"/>
      <c r="GM33" s="177"/>
      <c r="GN33" s="177"/>
      <c r="GO33" s="177"/>
      <c r="GP33" s="177"/>
      <c r="GQ33" s="177"/>
      <c r="GR33" s="177"/>
      <c r="GS33" s="177"/>
      <c r="GT33" s="177"/>
      <c r="GU33" s="177"/>
      <c r="GV33" s="177"/>
      <c r="GW33" s="177"/>
      <c r="GX33" s="177"/>
      <c r="GY33" s="177"/>
      <c r="GZ33" s="177"/>
      <c r="HA33" s="177"/>
      <c r="HB33" s="177"/>
      <c r="HC33" s="177"/>
      <c r="HD33" s="177"/>
      <c r="HE33" s="177"/>
      <c r="HF33" s="177"/>
      <c r="HG33" s="177"/>
      <c r="HH33" s="177"/>
      <c r="HI33" s="177"/>
      <c r="HJ33" s="177"/>
      <c r="HK33" s="177"/>
      <c r="HL33" s="177"/>
      <c r="HM33" s="177"/>
      <c r="HN33" s="177"/>
      <c r="HO33" s="177"/>
      <c r="HP33" s="177"/>
      <c r="HQ33" s="177"/>
      <c r="HR33" s="177"/>
      <c r="HS33" s="177"/>
      <c r="HT33" s="177"/>
      <c r="HU33" s="177"/>
      <c r="HV33" s="177"/>
      <c r="HW33" s="177"/>
      <c r="HX33" s="177"/>
      <c r="HY33" s="177"/>
      <c r="HZ33" s="177"/>
      <c r="IA33" s="177"/>
      <c r="IB33" s="177"/>
      <c r="IC33" s="177"/>
      <c r="ID33" s="177"/>
      <c r="IE33" s="177"/>
      <c r="IF33" s="177"/>
      <c r="IG33" s="177"/>
      <c r="IH33" s="177"/>
      <c r="II33" s="177"/>
      <c r="IJ33" s="177"/>
      <c r="IK33" s="177"/>
      <c r="IL33" s="177"/>
      <c r="IM33" s="177"/>
      <c r="IN33" s="177"/>
      <c r="IO33" s="177"/>
      <c r="IP33" s="177"/>
      <c r="IQ33" s="177"/>
      <c r="IR33" s="177"/>
      <c r="IS33" s="177"/>
      <c r="IT33" s="177"/>
      <c r="IU33" s="177"/>
      <c r="IV33" s="177"/>
      <c r="IW33" s="177"/>
      <c r="IX33" s="177"/>
      <c r="IY33" s="177"/>
      <c r="IZ33" s="177"/>
      <c r="JA33" s="177"/>
      <c r="JB33" s="177"/>
      <c r="JC33" s="177"/>
      <c r="JD33" s="177"/>
      <c r="JE33" s="177"/>
      <c r="JF33" s="177"/>
      <c r="JG33" s="177"/>
      <c r="JH33" s="177"/>
      <c r="JI33" s="177"/>
      <c r="JJ33" s="177"/>
      <c r="JK33" s="177"/>
      <c r="JL33" s="177"/>
      <c r="JM33" s="177"/>
      <c r="JN33" s="177"/>
      <c r="JO33" s="177"/>
      <c r="JP33" s="177"/>
      <c r="JQ33" s="177"/>
      <c r="JR33" s="177"/>
      <c r="JS33" s="177"/>
      <c r="JT33" s="177"/>
      <c r="JU33" s="177"/>
      <c r="JV33" s="177"/>
      <c r="JW33" s="177"/>
      <c r="JX33" s="177"/>
      <c r="JY33" s="177"/>
      <c r="JZ33" s="177"/>
      <c r="KA33" s="177"/>
      <c r="KB33" s="177"/>
      <c r="KC33" s="177"/>
      <c r="KD33" s="177"/>
      <c r="KE33" s="177"/>
      <c r="KF33" s="177"/>
      <c r="KG33" s="177"/>
      <c r="KH33" s="177"/>
      <c r="KI33" s="177"/>
      <c r="KJ33" s="177"/>
      <c r="KK33" s="177"/>
      <c r="KL33" s="177"/>
      <c r="KM33" s="177"/>
      <c r="KN33" s="177"/>
      <c r="KO33" s="177"/>
      <c r="KP33" s="177"/>
      <c r="KQ33" s="177"/>
      <c r="KR33" s="177"/>
      <c r="KS33" s="177"/>
      <c r="KT33" s="177"/>
      <c r="KU33" s="177"/>
      <c r="KV33" s="177"/>
      <c r="KW33" s="177"/>
      <c r="KX33" s="177"/>
      <c r="KY33" s="177"/>
      <c r="KZ33" s="177"/>
      <c r="LA33" s="177"/>
      <c r="LB33" s="177"/>
      <c r="LC33" s="177"/>
      <c r="LD33" s="177"/>
      <c r="LE33" s="177"/>
      <c r="LF33" s="177"/>
      <c r="LG33" s="177"/>
      <c r="LH33" s="177"/>
      <c r="LI33" s="177"/>
      <c r="LJ33" s="177"/>
      <c r="LK33" s="177"/>
      <c r="LL33" s="177"/>
      <c r="LM33" s="177"/>
      <c r="LN33" s="177"/>
      <c r="LO33" s="177"/>
      <c r="LP33" s="177"/>
      <c r="LQ33" s="177"/>
      <c r="LR33" s="177"/>
      <c r="LS33" s="177"/>
      <c r="LT33" s="177"/>
      <c r="LU33" s="177"/>
      <c r="LV33" s="177"/>
      <c r="LW33" s="177"/>
      <c r="LX33" s="177"/>
      <c r="LY33" s="177"/>
      <c r="LZ33" s="177"/>
      <c r="MA33" s="177"/>
      <c r="MB33" s="177"/>
      <c r="MC33" s="177"/>
      <c r="MD33" s="177"/>
      <c r="ME33" s="177"/>
      <c r="MF33" s="177"/>
      <c r="MG33" s="177"/>
      <c r="MH33" s="177"/>
      <c r="MI33" s="177"/>
      <c r="MJ33" s="177"/>
      <c r="MK33" s="177"/>
      <c r="ML33" s="177"/>
      <c r="MM33" s="177"/>
      <c r="MN33" s="177"/>
      <c r="MO33" s="177"/>
      <c r="MP33" s="177"/>
      <c r="MQ33" s="177"/>
      <c r="MR33" s="177"/>
      <c r="MS33" s="177"/>
      <c r="MT33" s="177"/>
      <c r="MU33" s="177"/>
      <c r="MV33" s="177"/>
      <c r="MW33" s="177"/>
      <c r="MX33" s="177"/>
      <c r="MY33" s="177"/>
      <c r="MZ33" s="177"/>
      <c r="NA33" s="177"/>
      <c r="NB33" s="177"/>
      <c r="NC33" s="177"/>
      <c r="ND33" s="177"/>
      <c r="NE33" s="177"/>
      <c r="NF33" s="177"/>
      <c r="NG33" s="177"/>
      <c r="NH33" s="177"/>
      <c r="NI33" s="177"/>
      <c r="NJ33" s="177"/>
      <c r="NK33" s="177"/>
      <c r="NL33" s="177"/>
      <c r="NM33" s="177"/>
      <c r="NN33" s="177"/>
      <c r="NO33" s="177"/>
      <c r="NP33" s="177"/>
      <c r="NQ33" s="177"/>
      <c r="NR33" s="177"/>
      <c r="NS33" s="177"/>
      <c r="NT33" s="177"/>
      <c r="NU33" s="177"/>
      <c r="NV33" s="177"/>
      <c r="NW33" s="177"/>
      <c r="NX33" s="177"/>
      <c r="NY33" s="177"/>
      <c r="NZ33" s="177"/>
      <c r="OA33" s="177"/>
      <c r="OB33" s="177"/>
      <c r="OC33" s="177"/>
      <c r="OD33" s="177"/>
      <c r="OE33" s="177"/>
      <c r="OF33" s="177"/>
      <c r="OG33" s="177"/>
      <c r="OH33" s="177"/>
      <c r="OI33" s="177"/>
      <c r="OJ33" s="177"/>
      <c r="OK33" s="177"/>
      <c r="OL33" s="177"/>
      <c r="OM33" s="177"/>
      <c r="ON33" s="177"/>
      <c r="OO33" s="177"/>
      <c r="OP33" s="177"/>
      <c r="OQ33" s="177"/>
      <c r="OR33" s="177"/>
      <c r="OS33" s="177"/>
      <c r="OT33" s="177"/>
      <c r="OU33" s="177"/>
      <c r="OV33" s="177"/>
      <c r="OW33" s="177"/>
      <c r="OX33" s="177"/>
      <c r="OY33" s="177"/>
      <c r="OZ33" s="177"/>
      <c r="PA33" s="177"/>
      <c r="PB33" s="177"/>
      <c r="PC33" s="177"/>
      <c r="PD33" s="177"/>
      <c r="PE33" s="177"/>
      <c r="PF33" s="177"/>
      <c r="PG33" s="177"/>
      <c r="PH33" s="177"/>
      <c r="PI33" s="177"/>
      <c r="PJ33" s="177"/>
      <c r="PK33" s="177"/>
      <c r="PL33" s="177"/>
      <c r="PM33" s="177"/>
      <c r="PN33" s="177"/>
      <c r="PO33" s="177"/>
      <c r="PP33" s="177"/>
      <c r="PQ33" s="177"/>
      <c r="PR33" s="177"/>
      <c r="PS33" s="177"/>
      <c r="PT33" s="177"/>
      <c r="PU33" s="177"/>
      <c r="PV33" s="177"/>
      <c r="PW33" s="177"/>
      <c r="PX33" s="177"/>
      <c r="PY33" s="177"/>
      <c r="PZ33" s="177"/>
      <c r="QA33" s="177"/>
      <c r="QB33" s="177"/>
      <c r="QC33" s="177"/>
      <c r="QD33" s="177"/>
      <c r="QE33" s="177"/>
      <c r="QF33" s="177"/>
      <c r="QG33" s="177"/>
      <c r="QH33" s="177"/>
      <c r="QI33" s="177"/>
      <c r="QJ33" s="177"/>
      <c r="QK33" s="177"/>
      <c r="QL33" s="177"/>
      <c r="QM33" s="177"/>
      <c r="QN33" s="177"/>
      <c r="QO33" s="177"/>
      <c r="QP33" s="177"/>
      <c r="QQ33" s="177"/>
      <c r="QR33" s="177"/>
      <c r="QS33" s="177"/>
      <c r="QT33" s="177"/>
      <c r="QU33" s="177"/>
      <c r="QV33" s="177"/>
      <c r="QW33" s="177"/>
      <c r="QX33" s="177"/>
      <c r="QY33" s="177"/>
      <c r="QZ33" s="177"/>
      <c r="RA33" s="177"/>
      <c r="RB33" s="177"/>
      <c r="RC33" s="177"/>
      <c r="RD33" s="177"/>
      <c r="RE33" s="177"/>
      <c r="RF33" s="177"/>
      <c r="RG33" s="177"/>
      <c r="RH33" s="177"/>
      <c r="RI33" s="177"/>
      <c r="RJ33" s="177"/>
      <c r="RK33" s="177"/>
      <c r="RL33" s="177"/>
      <c r="RM33" s="177"/>
      <c r="RN33" s="177"/>
      <c r="RO33" s="177"/>
      <c r="RP33" s="177"/>
      <c r="RQ33" s="177"/>
      <c r="RR33" s="177"/>
      <c r="RS33" s="177"/>
      <c r="RT33" s="177"/>
      <c r="RU33" s="177"/>
      <c r="RV33" s="177"/>
      <c r="RW33" s="177"/>
      <c r="RX33" s="177"/>
      <c r="RY33" s="177"/>
      <c r="RZ33" s="177"/>
      <c r="SA33" s="177"/>
      <c r="SB33" s="177"/>
      <c r="SC33" s="177"/>
      <c r="SD33" s="177"/>
      <c r="SE33" s="177"/>
      <c r="SF33" s="177"/>
      <c r="SG33" s="177"/>
      <c r="SH33" s="177"/>
      <c r="SI33" s="177"/>
      <c r="SJ33" s="177"/>
      <c r="SK33" s="177"/>
      <c r="SL33" s="177"/>
      <c r="SM33" s="177"/>
      <c r="SN33" s="177"/>
      <c r="SO33" s="177"/>
      <c r="SP33" s="177"/>
      <c r="SQ33" s="177"/>
      <c r="SR33" s="177"/>
      <c r="SS33" s="177"/>
      <c r="ST33" s="177"/>
      <c r="SU33" s="177"/>
      <c r="SV33" s="177"/>
      <c r="SW33" s="177"/>
      <c r="SX33" s="177"/>
      <c r="SY33" s="177"/>
      <c r="SZ33" s="177"/>
      <c r="TA33" s="177"/>
      <c r="TB33" s="177"/>
      <c r="TC33" s="177"/>
      <c r="TD33" s="177"/>
      <c r="TE33" s="177"/>
      <c r="TF33" s="177"/>
      <c r="TG33" s="177"/>
      <c r="TH33" s="177"/>
      <c r="TI33" s="177"/>
      <c r="TJ33" s="177"/>
      <c r="TK33" s="177"/>
      <c r="TL33" s="177"/>
      <c r="TM33" s="177"/>
      <c r="TN33" s="177"/>
      <c r="TO33" s="177"/>
      <c r="TP33" s="177"/>
      <c r="TQ33" s="177"/>
      <c r="TR33" s="177"/>
      <c r="TS33" s="177"/>
      <c r="TT33" s="177"/>
      <c r="TU33" s="177"/>
      <c r="TV33" s="177"/>
      <c r="TW33" s="177"/>
      <c r="TX33" s="177"/>
      <c r="TY33" s="177"/>
      <c r="TZ33" s="177"/>
      <c r="UA33" s="177"/>
      <c r="UB33" s="177"/>
      <c r="UC33" s="177"/>
      <c r="UD33" s="177"/>
      <c r="UE33" s="177"/>
      <c r="UF33" s="177"/>
      <c r="UG33" s="177"/>
      <c r="UH33" s="177"/>
      <c r="UI33" s="177"/>
      <c r="UJ33" s="177"/>
      <c r="UK33" s="177"/>
      <c r="UL33" s="177"/>
      <c r="UM33" s="177"/>
      <c r="UN33" s="177"/>
      <c r="UO33" s="177"/>
      <c r="UP33" s="177"/>
      <c r="UQ33" s="177"/>
      <c r="UR33" s="177"/>
      <c r="US33" s="177"/>
      <c r="UT33" s="177"/>
      <c r="UU33" s="177"/>
      <c r="UV33" s="177"/>
      <c r="UW33" s="177"/>
      <c r="UX33" s="177"/>
      <c r="UY33" s="177"/>
      <c r="UZ33" s="177"/>
      <c r="VA33" s="177"/>
      <c r="VB33" s="177"/>
      <c r="VC33" s="177"/>
      <c r="VD33" s="177"/>
      <c r="VE33" s="177"/>
      <c r="VF33" s="177"/>
      <c r="VG33" s="177"/>
      <c r="VH33" s="177"/>
      <c r="VI33" s="177"/>
      <c r="VJ33" s="177"/>
      <c r="VK33" s="177"/>
      <c r="VL33" s="177"/>
      <c r="VM33" s="177"/>
      <c r="VN33" s="177"/>
      <c r="VO33" s="177"/>
      <c r="VP33" s="177"/>
      <c r="VQ33" s="177"/>
      <c r="VR33" s="177"/>
      <c r="VS33" s="177"/>
      <c r="VT33" s="177"/>
      <c r="VU33" s="177"/>
      <c r="VV33" s="177"/>
      <c r="VW33" s="177"/>
      <c r="VX33" s="177"/>
      <c r="VY33" s="177"/>
      <c r="VZ33" s="177"/>
      <c r="WA33" s="177"/>
      <c r="WB33" s="177"/>
      <c r="WC33" s="177"/>
      <c r="WD33" s="177"/>
      <c r="WE33" s="177"/>
      <c r="WF33" s="177"/>
      <c r="WG33" s="177"/>
      <c r="WH33" s="177"/>
      <c r="WI33" s="177"/>
      <c r="WJ33" s="177"/>
      <c r="WK33" s="177"/>
      <c r="WL33" s="177"/>
      <c r="WM33" s="177"/>
      <c r="WN33" s="177"/>
      <c r="WO33" s="177"/>
      <c r="WP33" s="177"/>
      <c r="WQ33" s="177"/>
      <c r="WR33" s="177"/>
      <c r="WS33" s="177"/>
      <c r="WT33" s="177"/>
      <c r="WU33" s="177"/>
      <c r="WV33" s="177"/>
      <c r="WW33" s="177"/>
      <c r="WX33" s="177"/>
      <c r="WY33" s="177"/>
      <c r="WZ33" s="177"/>
      <c r="XA33" s="177"/>
      <c r="XB33" s="177"/>
      <c r="XC33" s="177"/>
      <c r="XD33" s="177"/>
      <c r="XE33" s="177"/>
      <c r="XF33" s="177"/>
      <c r="XG33" s="177"/>
      <c r="XH33" s="177"/>
      <c r="XI33" s="177"/>
      <c r="XJ33" s="177"/>
      <c r="XK33" s="177"/>
      <c r="XL33" s="177"/>
      <c r="XM33" s="177"/>
      <c r="XN33" s="177"/>
      <c r="XO33" s="177"/>
      <c r="XP33" s="177"/>
      <c r="XQ33" s="177"/>
      <c r="XR33" s="177"/>
      <c r="XS33" s="177"/>
      <c r="XT33" s="177"/>
      <c r="XU33" s="177"/>
      <c r="XV33" s="177"/>
      <c r="XW33" s="177"/>
      <c r="XX33" s="177"/>
      <c r="XY33" s="177"/>
      <c r="XZ33" s="177"/>
      <c r="YA33" s="177"/>
      <c r="YB33" s="177"/>
      <c r="YC33" s="177"/>
      <c r="YD33" s="177"/>
      <c r="YE33" s="177"/>
      <c r="YF33" s="177"/>
      <c r="YG33" s="177"/>
      <c r="YH33" s="177"/>
      <c r="YI33" s="177"/>
      <c r="YJ33" s="177"/>
      <c r="YK33" s="177"/>
      <c r="YL33" s="177"/>
      <c r="YM33" s="177"/>
      <c r="YN33" s="177"/>
      <c r="YO33" s="177"/>
      <c r="YP33" s="177"/>
      <c r="YQ33" s="177"/>
      <c r="YR33" s="177"/>
      <c r="YS33" s="177"/>
      <c r="YT33" s="177"/>
      <c r="YU33" s="177"/>
      <c r="YV33" s="177"/>
      <c r="YW33" s="177"/>
      <c r="YX33" s="177"/>
      <c r="YY33" s="177"/>
      <c r="YZ33" s="177"/>
      <c r="ZA33" s="177"/>
      <c r="ZB33" s="177"/>
      <c r="ZC33" s="177"/>
      <c r="ZD33" s="177"/>
      <c r="ZE33" s="177"/>
      <c r="ZF33" s="177"/>
      <c r="ZG33" s="177"/>
      <c r="ZH33" s="177"/>
      <c r="ZI33" s="177"/>
      <c r="ZJ33" s="177"/>
      <c r="ZK33" s="177"/>
      <c r="ZL33" s="177"/>
      <c r="ZM33" s="177"/>
      <c r="ZN33" s="177"/>
      <c r="ZO33" s="177"/>
      <c r="ZP33" s="177"/>
      <c r="ZQ33" s="177"/>
      <c r="ZR33" s="177"/>
      <c r="ZS33" s="177"/>
      <c r="ZT33" s="177"/>
      <c r="ZU33" s="177"/>
      <c r="ZV33" s="177"/>
      <c r="ZW33" s="177"/>
      <c r="ZX33" s="177"/>
      <c r="ZY33" s="177"/>
      <c r="ZZ33" s="177"/>
      <c r="AAA33" s="177"/>
      <c r="AAB33" s="177"/>
      <c r="AAC33" s="177"/>
      <c r="AAD33" s="177"/>
      <c r="AAE33" s="177"/>
      <c r="AAF33" s="177"/>
      <c r="AAG33" s="177"/>
      <c r="AAH33" s="177"/>
      <c r="AAI33" s="177"/>
      <c r="AAJ33" s="177"/>
      <c r="AAK33" s="177"/>
      <c r="AAL33" s="177"/>
      <c r="AAM33" s="177"/>
      <c r="AAN33" s="177"/>
      <c r="AAO33" s="177"/>
      <c r="AAP33" s="177"/>
      <c r="AAQ33" s="177"/>
      <c r="AAR33" s="177"/>
      <c r="AAS33" s="177"/>
      <c r="AAT33" s="177"/>
      <c r="AAU33" s="177"/>
      <c r="AAV33" s="177"/>
      <c r="AAW33" s="177"/>
      <c r="AAX33" s="177"/>
      <c r="AAY33" s="177"/>
      <c r="AAZ33" s="177"/>
      <c r="ABA33" s="177"/>
      <c r="ABB33" s="177"/>
      <c r="ABC33" s="177"/>
      <c r="ABD33" s="177"/>
      <c r="ABE33" s="177"/>
      <c r="ABF33" s="177"/>
      <c r="ABG33" s="177"/>
      <c r="ABH33" s="177"/>
      <c r="ABI33" s="177"/>
      <c r="ABJ33" s="177"/>
      <c r="ABK33" s="177"/>
      <c r="ABL33" s="177"/>
      <c r="ABM33" s="177"/>
      <c r="ABN33" s="177"/>
      <c r="ABO33" s="177"/>
      <c r="ABP33" s="177"/>
      <c r="ABQ33" s="177"/>
      <c r="ABR33" s="177"/>
      <c r="ABS33" s="177"/>
      <c r="ABT33" s="177"/>
      <c r="ABU33" s="177"/>
      <c r="ABV33" s="177"/>
      <c r="ABW33" s="177"/>
      <c r="ABX33" s="177"/>
      <c r="ABY33" s="177"/>
      <c r="ABZ33" s="177"/>
      <c r="ACA33" s="177"/>
      <c r="ACB33" s="177"/>
      <c r="ACC33" s="177"/>
      <c r="ACD33" s="177"/>
      <c r="ACE33" s="177"/>
      <c r="ACF33" s="177"/>
      <c r="ACG33" s="177"/>
      <c r="ACH33" s="177"/>
      <c r="ACI33" s="177"/>
      <c r="ACJ33" s="177"/>
      <c r="ACK33" s="177"/>
      <c r="ACL33" s="177"/>
      <c r="ACM33" s="177"/>
      <c r="ACN33" s="177"/>
      <c r="ACO33" s="177"/>
      <c r="ACP33" s="177"/>
      <c r="ACQ33" s="177"/>
      <c r="ACR33" s="177"/>
      <c r="ACS33" s="177"/>
      <c r="ACT33" s="177"/>
      <c r="ACU33" s="177"/>
      <c r="ACV33" s="177"/>
      <c r="ACW33" s="177"/>
      <c r="ACX33" s="177"/>
      <c r="ACY33" s="177"/>
      <c r="ACZ33" s="177"/>
      <c r="ADA33" s="177"/>
      <c r="ADB33" s="177"/>
      <c r="ADC33" s="177"/>
      <c r="ADD33" s="177"/>
      <c r="ADE33" s="177"/>
      <c r="ADF33" s="177"/>
      <c r="ADG33" s="177"/>
      <c r="ADH33" s="177"/>
      <c r="ADI33" s="177"/>
      <c r="ADJ33" s="177"/>
      <c r="ADK33" s="177"/>
      <c r="ADL33" s="177"/>
      <c r="ADM33" s="177"/>
      <c r="ADN33" s="177"/>
      <c r="ADO33" s="177"/>
      <c r="ADP33" s="177"/>
      <c r="ADQ33" s="177"/>
      <c r="ADR33" s="177"/>
      <c r="ADS33" s="177"/>
      <c r="ADT33" s="177"/>
      <c r="ADU33" s="177"/>
      <c r="ADV33" s="177"/>
      <c r="ADW33" s="177"/>
      <c r="ADX33" s="177"/>
      <c r="ADY33" s="177"/>
      <c r="ADZ33" s="177"/>
      <c r="AEA33" s="177"/>
      <c r="AEB33" s="177"/>
      <c r="AEC33" s="177"/>
      <c r="AED33" s="177"/>
      <c r="AEE33" s="177"/>
      <c r="AEF33" s="177"/>
      <c r="AEG33" s="177"/>
      <c r="AEH33" s="177"/>
      <c r="AEI33" s="177"/>
      <c r="AEJ33" s="177"/>
      <c r="AEK33" s="177"/>
      <c r="AEL33" s="177"/>
      <c r="AEM33" s="177"/>
      <c r="AEN33" s="177"/>
      <c r="AEO33" s="177"/>
      <c r="AEP33" s="177"/>
      <c r="AEQ33" s="177"/>
      <c r="AER33" s="177"/>
      <c r="AES33" s="177"/>
      <c r="AET33" s="177"/>
      <c r="AEU33" s="177"/>
      <c r="AEV33" s="177"/>
      <c r="AEW33" s="177"/>
      <c r="AEX33" s="177"/>
      <c r="AEY33" s="177"/>
      <c r="AEZ33" s="177"/>
      <c r="AFA33" s="177"/>
      <c r="AFB33" s="177"/>
      <c r="AFC33" s="177"/>
      <c r="AFD33" s="177"/>
      <c r="AFE33" s="177"/>
      <c r="AFF33" s="177"/>
      <c r="AFG33" s="177"/>
      <c r="AFH33" s="177"/>
      <c r="AFI33" s="177"/>
      <c r="AFJ33" s="177"/>
      <c r="AFK33" s="177"/>
      <c r="AFL33" s="177"/>
      <c r="AFM33" s="177"/>
      <c r="AFN33" s="177"/>
      <c r="AFO33" s="177"/>
      <c r="AFP33" s="177"/>
      <c r="AFQ33" s="177"/>
      <c r="AFR33" s="177"/>
      <c r="AFS33" s="177"/>
      <c r="AFT33" s="177"/>
      <c r="AFU33" s="177"/>
      <c r="AFV33" s="177"/>
      <c r="AFW33" s="177"/>
      <c r="AFX33" s="177"/>
      <c r="AFY33" s="177"/>
      <c r="AFZ33" s="177"/>
      <c r="AGA33" s="177"/>
      <c r="AGB33" s="177"/>
      <c r="AGC33" s="177"/>
      <c r="AGD33" s="177"/>
      <c r="AGE33" s="177"/>
      <c r="AGF33" s="177"/>
      <c r="AGG33" s="177"/>
      <c r="AGH33" s="177"/>
      <c r="AGI33" s="177"/>
      <c r="AGJ33" s="177"/>
      <c r="AGK33" s="177"/>
      <c r="AGL33" s="177"/>
      <c r="AGM33" s="177"/>
      <c r="AGN33" s="177"/>
      <c r="AGO33" s="177"/>
      <c r="AGP33" s="177"/>
      <c r="AGQ33" s="177"/>
      <c r="AGR33" s="177"/>
      <c r="AGS33" s="177"/>
      <c r="AGT33" s="177"/>
      <c r="AGU33" s="177"/>
      <c r="AGV33" s="177"/>
      <c r="AGW33" s="177"/>
      <c r="AGX33" s="177"/>
      <c r="AGY33" s="177"/>
      <c r="AGZ33" s="177"/>
      <c r="AHA33" s="177"/>
      <c r="AHB33" s="177"/>
      <c r="AHC33" s="177"/>
      <c r="AHD33" s="177"/>
      <c r="AHE33" s="177"/>
      <c r="AHF33" s="177"/>
      <c r="AHG33" s="177"/>
      <c r="AHH33" s="177"/>
      <c r="AHI33" s="177"/>
      <c r="AHJ33" s="177"/>
      <c r="AHK33" s="177"/>
      <c r="AHL33" s="177"/>
      <c r="AHM33" s="177"/>
      <c r="AHN33" s="177"/>
      <c r="AHO33" s="177"/>
      <c r="AHP33" s="177"/>
      <c r="AHQ33" s="177"/>
      <c r="AHR33" s="177"/>
      <c r="AHS33" s="177"/>
      <c r="AHT33" s="177"/>
      <c r="AHU33" s="177"/>
      <c r="AHV33" s="177"/>
      <c r="AHW33" s="177"/>
      <c r="AHX33" s="177"/>
      <c r="AHY33" s="177"/>
      <c r="AHZ33" s="177"/>
      <c r="AIA33" s="177"/>
      <c r="AIB33" s="177"/>
      <c r="AIC33" s="177"/>
      <c r="AID33" s="177"/>
      <c r="AIE33" s="177"/>
      <c r="AIF33" s="177"/>
      <c r="AIG33" s="177"/>
      <c r="AIH33" s="177"/>
      <c r="AII33" s="177"/>
      <c r="AIJ33" s="177"/>
      <c r="AIK33" s="177"/>
      <c r="AIL33" s="177"/>
      <c r="AIM33" s="177"/>
      <c r="AIN33" s="177"/>
      <c r="AIO33" s="177"/>
      <c r="AIP33" s="177"/>
      <c r="AIQ33" s="177"/>
      <c r="AIR33" s="177"/>
      <c r="AIS33" s="177"/>
      <c r="AIT33" s="177"/>
      <c r="AIU33" s="177"/>
      <c r="AIV33" s="177"/>
      <c r="AIW33" s="177"/>
      <c r="AIX33" s="177"/>
      <c r="AIY33" s="177"/>
      <c r="AIZ33" s="177"/>
      <c r="AJA33" s="177"/>
      <c r="AJB33" s="177"/>
      <c r="AJC33" s="177"/>
      <c r="AJD33" s="177"/>
      <c r="AJE33" s="177"/>
      <c r="AJF33" s="177"/>
      <c r="AJG33" s="177"/>
      <c r="AJH33" s="177"/>
      <c r="AJI33" s="177"/>
      <c r="AJJ33" s="177"/>
      <c r="AJK33" s="177"/>
      <c r="AJL33" s="177"/>
      <c r="AJM33" s="177"/>
      <c r="AJN33" s="177"/>
      <c r="AJO33" s="177"/>
      <c r="AJP33" s="177"/>
      <c r="AJQ33" s="177"/>
      <c r="AJR33" s="177"/>
      <c r="AJS33" s="177"/>
      <c r="AJT33" s="177"/>
      <c r="AJU33" s="177"/>
      <c r="AJV33" s="177"/>
      <c r="AJW33" s="177"/>
      <c r="AJX33" s="177"/>
      <c r="AJY33" s="177"/>
      <c r="AJZ33" s="177"/>
      <c r="AKA33" s="177"/>
      <c r="AKB33" s="177"/>
      <c r="AKC33" s="177"/>
      <c r="AKD33" s="177"/>
      <c r="AKE33" s="177"/>
      <c r="AKF33" s="177"/>
      <c r="AKG33" s="177"/>
      <c r="AKH33" s="177"/>
      <c r="AKI33" s="177"/>
      <c r="AKJ33" s="177"/>
      <c r="AKK33" s="177"/>
      <c r="AKL33" s="177"/>
      <c r="AKM33" s="177"/>
      <c r="AKN33" s="177"/>
      <c r="AKO33" s="177"/>
      <c r="AKP33" s="177"/>
      <c r="AKQ33" s="177"/>
      <c r="AKR33" s="177"/>
      <c r="AKS33" s="177"/>
      <c r="AKT33" s="177"/>
      <c r="AKU33" s="177"/>
      <c r="AKV33" s="177"/>
      <c r="AKW33" s="177"/>
      <c r="AKX33" s="177"/>
      <c r="AKY33" s="177"/>
      <c r="AKZ33" s="177"/>
      <c r="ALA33" s="177"/>
      <c r="ALB33" s="177"/>
      <c r="ALC33" s="177"/>
      <c r="ALD33" s="177"/>
      <c r="ALE33" s="177"/>
      <c r="ALF33" s="177"/>
      <c r="ALG33" s="177"/>
      <c r="ALH33" s="177"/>
      <c r="ALI33" s="177"/>
      <c r="ALJ33" s="177"/>
      <c r="ALK33" s="177"/>
      <c r="ALL33" s="177"/>
      <c r="ALM33" s="177"/>
      <c r="ALN33" s="177"/>
      <c r="ALO33" s="177"/>
      <c r="ALP33" s="177"/>
      <c r="ALQ33" s="177"/>
      <c r="ALR33" s="177"/>
      <c r="ALS33" s="177"/>
      <c r="ALT33" s="177"/>
      <c r="ALU33" s="177"/>
      <c r="ALV33" s="177"/>
      <c r="ALW33" s="177"/>
      <c r="ALX33" s="177"/>
      <c r="ALY33" s="177"/>
      <c r="ALZ33" s="177"/>
      <c r="AMA33" s="177"/>
      <c r="AMB33" s="177"/>
      <c r="AMC33" s="177"/>
      <c r="AMD33" s="177"/>
      <c r="AME33" s="177"/>
      <c r="AMF33" s="177"/>
      <c r="AMG33" s="177"/>
      <c r="AMH33" s="177"/>
      <c r="AMI33" s="177"/>
      <c r="AMJ33" s="177"/>
      <c r="AMK33" s="177"/>
      <c r="AML33" s="177"/>
      <c r="AMM33" s="177"/>
      <c r="AMN33" s="177"/>
      <c r="AMO33" s="177"/>
      <c r="AMP33" s="177"/>
      <c r="AMQ33" s="177"/>
      <c r="AMR33" s="177"/>
      <c r="AMS33" s="177"/>
      <c r="AMT33" s="177"/>
      <c r="AMU33" s="177"/>
      <c r="AMV33" s="177"/>
      <c r="AMW33" s="177"/>
      <c r="AMX33" s="177"/>
      <c r="AMY33" s="177"/>
      <c r="AMZ33" s="177"/>
      <c r="ANA33" s="177"/>
      <c r="ANB33" s="177"/>
      <c r="ANC33" s="177"/>
      <c r="AND33" s="177"/>
      <c r="ANE33" s="177"/>
      <c r="ANF33" s="177"/>
      <c r="ANG33" s="177"/>
      <c r="ANH33" s="177"/>
      <c r="ANI33" s="177"/>
      <c r="ANJ33" s="177"/>
      <c r="ANK33" s="177"/>
      <c r="ANL33" s="177"/>
      <c r="ANM33" s="177"/>
      <c r="ANN33" s="177"/>
      <c r="ANO33" s="177"/>
      <c r="ANP33" s="177"/>
      <c r="ANQ33" s="177"/>
      <c r="ANR33" s="177"/>
      <c r="ANS33" s="177"/>
      <c r="ANT33" s="177"/>
      <c r="ANU33" s="177"/>
      <c r="ANV33" s="177"/>
      <c r="ANW33" s="177"/>
      <c r="ANX33" s="177"/>
      <c r="ANY33" s="177"/>
      <c r="ANZ33" s="177"/>
      <c r="AOA33" s="177"/>
      <c r="AOB33" s="177"/>
      <c r="AOC33" s="177"/>
      <c r="AOD33" s="177"/>
      <c r="AOE33" s="177"/>
      <c r="AOF33" s="177"/>
      <c r="AOG33" s="177"/>
      <c r="AOH33" s="177"/>
      <c r="AOI33" s="177"/>
      <c r="AOJ33" s="177"/>
      <c r="AOK33" s="177"/>
      <c r="AOL33" s="177"/>
      <c r="AOM33" s="177"/>
      <c r="AON33" s="177"/>
      <c r="AOO33" s="177"/>
      <c r="AOP33" s="177"/>
      <c r="AOQ33" s="177"/>
      <c r="AOR33" s="177"/>
      <c r="AOS33" s="177"/>
      <c r="AOT33" s="177"/>
      <c r="AOU33" s="177"/>
      <c r="AOV33" s="177"/>
      <c r="AOW33" s="177"/>
      <c r="AOX33" s="177"/>
      <c r="AOY33" s="177"/>
      <c r="AOZ33" s="177"/>
      <c r="APA33" s="177"/>
      <c r="APB33" s="177"/>
      <c r="APC33" s="177"/>
      <c r="APD33" s="177"/>
      <c r="APE33" s="177"/>
      <c r="APF33" s="177"/>
      <c r="APG33" s="177"/>
      <c r="APH33" s="177"/>
      <c r="API33" s="177"/>
      <c r="APJ33" s="177"/>
      <c r="APK33" s="177"/>
      <c r="APL33" s="177"/>
      <c r="APM33" s="177"/>
      <c r="APN33" s="177"/>
      <c r="APO33" s="177"/>
      <c r="APP33" s="177"/>
      <c r="APQ33" s="177"/>
      <c r="APR33" s="177"/>
      <c r="APS33" s="177"/>
      <c r="APT33" s="177"/>
      <c r="APU33" s="177"/>
      <c r="APV33" s="177"/>
      <c r="APW33" s="177"/>
      <c r="APX33" s="177"/>
      <c r="APY33" s="177"/>
      <c r="APZ33" s="177"/>
      <c r="AQA33" s="177"/>
      <c r="AQB33" s="177"/>
      <c r="AQC33" s="177"/>
      <c r="AQD33" s="177"/>
      <c r="AQE33" s="177"/>
      <c r="AQF33" s="177"/>
      <c r="AQG33" s="177"/>
      <c r="AQH33" s="177"/>
      <c r="AQI33" s="177"/>
      <c r="AQJ33" s="177"/>
      <c r="AQK33" s="177"/>
      <c r="AQL33" s="177"/>
      <c r="AQM33" s="177"/>
      <c r="AQN33" s="177"/>
      <c r="AQO33" s="177"/>
      <c r="AQP33" s="177"/>
      <c r="AQQ33" s="177"/>
      <c r="AQR33" s="177"/>
      <c r="AQS33" s="177"/>
      <c r="AQT33" s="177"/>
      <c r="AQU33" s="177"/>
      <c r="AQV33" s="177"/>
      <c r="AQW33" s="177"/>
      <c r="AQX33" s="177"/>
      <c r="AQY33" s="177"/>
      <c r="AQZ33" s="177"/>
      <c r="ARA33" s="177"/>
      <c r="ARB33" s="177"/>
      <c r="ARC33" s="177"/>
      <c r="ARD33" s="177"/>
      <c r="ARE33" s="177"/>
      <c r="ARF33" s="177"/>
      <c r="ARG33" s="177"/>
      <c r="ARH33" s="177"/>
      <c r="ARI33" s="177"/>
      <c r="ARJ33" s="177"/>
      <c r="ARK33" s="177"/>
      <c r="ARL33" s="177"/>
      <c r="ARM33" s="177"/>
      <c r="ARN33" s="177"/>
      <c r="ARO33" s="177"/>
      <c r="ARP33" s="177"/>
      <c r="ARQ33" s="177"/>
      <c r="ARR33" s="177"/>
      <c r="ARS33" s="177"/>
      <c r="ART33" s="177"/>
      <c r="ARU33" s="177"/>
      <c r="ARV33" s="177"/>
      <c r="ARW33" s="177"/>
      <c r="ARX33" s="177"/>
      <c r="ARY33" s="177"/>
      <c r="ARZ33" s="177"/>
      <c r="ASA33" s="177"/>
      <c r="ASB33" s="177"/>
      <c r="ASC33" s="177"/>
      <c r="ASD33" s="177"/>
      <c r="ASE33" s="177"/>
      <c r="ASF33" s="177"/>
      <c r="ASG33" s="177"/>
      <c r="ASH33" s="177"/>
      <c r="ASI33" s="177"/>
      <c r="ASJ33" s="177"/>
      <c r="ASK33" s="177"/>
      <c r="ASL33" s="177"/>
      <c r="ASM33" s="177"/>
      <c r="ASN33" s="177"/>
      <c r="ASO33" s="177"/>
      <c r="ASP33" s="177"/>
      <c r="ASQ33" s="177"/>
      <c r="ASR33" s="177"/>
      <c r="ASS33" s="177"/>
      <c r="AST33" s="177"/>
      <c r="ASU33" s="177"/>
      <c r="ASV33" s="177"/>
      <c r="ASW33" s="177"/>
      <c r="ASX33" s="177"/>
      <c r="ASY33" s="177"/>
      <c r="ASZ33" s="177"/>
      <c r="ATA33" s="177"/>
      <c r="ATB33" s="177"/>
      <c r="ATC33" s="177"/>
      <c r="ATD33" s="177"/>
      <c r="ATE33" s="177"/>
      <c r="ATF33" s="177"/>
      <c r="ATG33" s="177"/>
      <c r="ATH33" s="177"/>
      <c r="ATI33" s="177"/>
      <c r="ATJ33" s="177"/>
      <c r="ATK33" s="177"/>
      <c r="ATL33" s="177"/>
      <c r="ATM33" s="177"/>
      <c r="ATN33" s="177"/>
      <c r="ATO33" s="177"/>
      <c r="ATP33" s="177"/>
      <c r="ATQ33" s="177"/>
      <c r="ATR33" s="177"/>
      <c r="ATS33" s="177"/>
      <c r="ATT33" s="177"/>
      <c r="ATU33" s="177"/>
      <c r="ATV33" s="177"/>
      <c r="ATW33" s="177"/>
      <c r="ATX33" s="177"/>
      <c r="ATY33" s="177"/>
      <c r="ATZ33" s="177"/>
      <c r="AUA33" s="177"/>
      <c r="AUB33" s="177"/>
      <c r="AUC33" s="177"/>
      <c r="AUD33" s="177"/>
      <c r="AUE33" s="177"/>
      <c r="AUF33" s="177"/>
      <c r="AUG33" s="177"/>
      <c r="AUH33" s="177"/>
      <c r="AUI33" s="177"/>
      <c r="AUJ33" s="177"/>
      <c r="AUK33" s="177"/>
      <c r="AUL33" s="177"/>
      <c r="AUM33" s="177"/>
      <c r="AUN33" s="177"/>
      <c r="AUO33" s="177"/>
      <c r="AUP33" s="177"/>
      <c r="AUQ33" s="177"/>
      <c r="AUR33" s="177"/>
      <c r="AUS33" s="177"/>
      <c r="AUT33" s="177"/>
      <c r="AUU33" s="177"/>
      <c r="AUV33" s="177"/>
      <c r="AUW33" s="177"/>
      <c r="AUX33" s="177"/>
      <c r="AUY33" s="177"/>
      <c r="AUZ33" s="177"/>
      <c r="AVA33" s="177"/>
      <c r="AVB33" s="177"/>
      <c r="AVC33" s="177"/>
      <c r="AVD33" s="177"/>
      <c r="AVE33" s="177"/>
      <c r="AVF33" s="177"/>
      <c r="AVG33" s="177"/>
      <c r="AVH33" s="177"/>
      <c r="AVI33" s="177"/>
      <c r="AVJ33" s="177"/>
      <c r="AVK33" s="177"/>
      <c r="AVL33" s="177"/>
      <c r="AVM33" s="177"/>
      <c r="AVN33" s="177"/>
      <c r="AVO33" s="177"/>
      <c r="AVP33" s="177"/>
      <c r="AVQ33" s="177"/>
      <c r="AVR33" s="177"/>
      <c r="AVS33" s="177"/>
      <c r="AVT33" s="177"/>
      <c r="AVU33" s="177"/>
      <c r="AVV33" s="177"/>
      <c r="AVW33" s="177"/>
      <c r="AVX33" s="177"/>
      <c r="AVY33" s="177"/>
      <c r="AVZ33" s="177"/>
      <c r="AWA33" s="177"/>
      <c r="AWB33" s="177"/>
      <c r="AWC33" s="177"/>
      <c r="AWD33" s="177"/>
      <c r="AWE33" s="177"/>
      <c r="AWF33" s="177"/>
      <c r="AWG33" s="177"/>
      <c r="AWH33" s="177"/>
      <c r="AWI33" s="177"/>
      <c r="AWJ33" s="177"/>
      <c r="AWK33" s="177"/>
      <c r="AWL33" s="177"/>
      <c r="AWM33" s="177"/>
      <c r="AWN33" s="177"/>
      <c r="AWO33" s="177"/>
      <c r="AWP33" s="177"/>
      <c r="AWQ33" s="177"/>
      <c r="AWR33" s="177"/>
      <c r="AWS33" s="177"/>
      <c r="AWT33" s="177"/>
      <c r="AWU33" s="177"/>
      <c r="AWV33" s="177"/>
      <c r="AWW33" s="177"/>
      <c r="AWX33" s="177"/>
      <c r="AWY33" s="177"/>
      <c r="AWZ33" s="177"/>
      <c r="AXA33" s="177"/>
      <c r="AXB33" s="177"/>
      <c r="AXC33" s="177"/>
      <c r="AXD33" s="177"/>
      <c r="AXE33" s="177"/>
      <c r="AXF33" s="177"/>
      <c r="AXG33" s="177"/>
      <c r="AXH33" s="177"/>
      <c r="AXI33" s="177"/>
      <c r="AXJ33" s="177"/>
      <c r="AXK33" s="177"/>
      <c r="AXL33" s="177"/>
      <c r="AXM33" s="177"/>
      <c r="AXN33" s="177"/>
      <c r="AXO33" s="177"/>
      <c r="AXP33" s="177"/>
      <c r="AXQ33" s="177"/>
      <c r="AXR33" s="177"/>
      <c r="AXS33" s="177"/>
      <c r="AXT33" s="177"/>
      <c r="AXU33" s="177"/>
      <c r="AXV33" s="177"/>
      <c r="AXW33" s="177"/>
      <c r="AXX33" s="177"/>
      <c r="AXY33" s="177"/>
      <c r="AXZ33" s="177"/>
      <c r="AYA33" s="177"/>
      <c r="AYB33" s="177"/>
      <c r="AYC33" s="177"/>
      <c r="AYD33" s="177"/>
      <c r="AYE33" s="177"/>
      <c r="AYF33" s="177"/>
      <c r="AYG33" s="177"/>
      <c r="AYH33" s="177"/>
      <c r="AYI33" s="177"/>
      <c r="AYJ33" s="177"/>
      <c r="AYK33" s="177"/>
      <c r="AYL33" s="177"/>
      <c r="AYM33" s="177"/>
      <c r="AYN33" s="177"/>
      <c r="AYO33" s="177"/>
      <c r="AYP33" s="177"/>
      <c r="AYQ33" s="177"/>
      <c r="AYR33" s="177"/>
      <c r="AYS33" s="177"/>
      <c r="AYT33" s="177"/>
      <c r="AYU33" s="177"/>
      <c r="AYV33" s="177"/>
      <c r="AYW33" s="177"/>
      <c r="AYX33" s="177"/>
      <c r="AYY33" s="177"/>
      <c r="AYZ33" s="177"/>
      <c r="AZA33" s="177"/>
      <c r="AZB33" s="177"/>
      <c r="AZC33" s="177"/>
      <c r="AZD33" s="177"/>
      <c r="AZE33" s="177"/>
      <c r="AZF33" s="177"/>
      <c r="AZG33" s="177"/>
      <c r="AZH33" s="177"/>
      <c r="AZI33" s="177"/>
      <c r="AZJ33" s="177"/>
      <c r="AZK33" s="177"/>
      <c r="AZL33" s="177"/>
      <c r="AZM33" s="177"/>
      <c r="AZN33" s="177"/>
      <c r="AZO33" s="177"/>
      <c r="AZP33" s="177"/>
      <c r="AZQ33" s="177"/>
      <c r="AZR33" s="177"/>
      <c r="AZS33" s="177"/>
      <c r="AZT33" s="177"/>
      <c r="AZU33" s="177"/>
      <c r="AZV33" s="177"/>
      <c r="AZW33" s="177"/>
      <c r="AZX33" s="177"/>
      <c r="AZY33" s="177"/>
      <c r="AZZ33" s="177"/>
      <c r="BAA33" s="177"/>
      <c r="BAB33" s="177"/>
      <c r="BAC33" s="177"/>
      <c r="BAD33" s="177"/>
      <c r="BAE33" s="177"/>
      <c r="BAF33" s="177"/>
      <c r="BAG33" s="177"/>
      <c r="BAH33" s="177"/>
      <c r="BAI33" s="177"/>
      <c r="BAJ33" s="177"/>
      <c r="BAK33" s="177"/>
      <c r="BAL33" s="177"/>
      <c r="BAM33" s="177"/>
      <c r="BAN33" s="177"/>
      <c r="BAO33" s="177"/>
      <c r="BAP33" s="177"/>
      <c r="BAQ33" s="177"/>
      <c r="BAR33" s="177"/>
      <c r="BAS33" s="177"/>
      <c r="BAT33" s="177"/>
      <c r="BAU33" s="177"/>
      <c r="BAV33" s="177"/>
      <c r="BAW33" s="177"/>
      <c r="BAX33" s="177"/>
      <c r="BAY33" s="177"/>
      <c r="BAZ33" s="177"/>
      <c r="BBA33" s="177"/>
      <c r="BBB33" s="177"/>
      <c r="BBC33" s="177"/>
      <c r="BBD33" s="177"/>
      <c r="BBE33" s="177"/>
      <c r="BBF33" s="177"/>
      <c r="BBG33" s="177"/>
      <c r="BBH33" s="177"/>
      <c r="BBI33" s="177"/>
      <c r="BBJ33" s="177"/>
      <c r="BBK33" s="177"/>
      <c r="BBL33" s="177"/>
      <c r="BBM33" s="177"/>
      <c r="BBN33" s="177"/>
      <c r="BBO33" s="177"/>
      <c r="BBP33" s="177"/>
      <c r="BBQ33" s="177"/>
      <c r="BBR33" s="177"/>
      <c r="BBS33" s="177"/>
      <c r="BBT33" s="177"/>
      <c r="BBU33" s="177"/>
      <c r="BBV33" s="177"/>
      <c r="BBW33" s="177"/>
      <c r="BBX33" s="177"/>
      <c r="BBY33" s="177"/>
      <c r="BBZ33" s="177"/>
      <c r="BCA33" s="177"/>
      <c r="BCB33" s="177"/>
      <c r="BCC33" s="177"/>
      <c r="BCD33" s="177"/>
      <c r="BCE33" s="177"/>
      <c r="BCF33" s="177"/>
      <c r="BCG33" s="177"/>
      <c r="BCH33" s="177"/>
      <c r="BCI33" s="177"/>
      <c r="BCJ33" s="177"/>
      <c r="BCK33" s="177"/>
      <c r="BCL33" s="177"/>
      <c r="BCM33" s="177"/>
      <c r="BCN33" s="177"/>
      <c r="BCO33" s="177"/>
      <c r="BCP33" s="177"/>
      <c r="BCQ33" s="177"/>
      <c r="BCR33" s="177"/>
      <c r="BCS33" s="177"/>
      <c r="BCT33" s="177"/>
      <c r="BCU33" s="177"/>
      <c r="BCV33" s="177"/>
      <c r="BCW33" s="177"/>
      <c r="BCX33" s="177"/>
      <c r="BCY33" s="177"/>
      <c r="BCZ33" s="177"/>
      <c r="BDA33" s="177"/>
      <c r="BDB33" s="177"/>
      <c r="BDC33" s="177"/>
      <c r="BDD33" s="177"/>
      <c r="BDE33" s="177"/>
      <c r="BDF33" s="177"/>
      <c r="BDG33" s="177"/>
      <c r="BDH33" s="177"/>
      <c r="BDI33" s="177"/>
      <c r="BDJ33" s="177"/>
      <c r="BDK33" s="177"/>
      <c r="BDL33" s="177"/>
      <c r="BDM33" s="177"/>
      <c r="BDN33" s="177"/>
      <c r="BDO33" s="177"/>
      <c r="BDP33" s="177"/>
      <c r="BDQ33" s="177"/>
      <c r="BDR33" s="177"/>
      <c r="BDS33" s="177"/>
      <c r="BDT33" s="177"/>
      <c r="BDU33" s="177"/>
      <c r="BDV33" s="177"/>
      <c r="BDW33" s="177"/>
      <c r="BDX33" s="177"/>
      <c r="BDY33" s="177"/>
      <c r="BDZ33" s="177"/>
      <c r="BEA33" s="177"/>
      <c r="BEB33" s="177"/>
      <c r="BEC33" s="177"/>
      <c r="BED33" s="177"/>
      <c r="BEE33" s="177"/>
      <c r="BEF33" s="177"/>
      <c r="BEG33" s="177"/>
      <c r="BEH33" s="177"/>
      <c r="BEI33" s="177"/>
      <c r="BEJ33" s="177"/>
      <c r="BEK33" s="177"/>
      <c r="BEL33" s="177"/>
      <c r="BEM33" s="177"/>
      <c r="BEN33" s="177"/>
      <c r="BEO33" s="177"/>
      <c r="BEP33" s="177"/>
      <c r="BEQ33" s="177"/>
      <c r="BER33" s="177"/>
      <c r="BES33" s="177"/>
      <c r="BET33" s="177"/>
      <c r="BEU33" s="177"/>
      <c r="BEV33" s="177"/>
      <c r="BEW33" s="177"/>
      <c r="BEX33" s="177"/>
      <c r="BEY33" s="177"/>
      <c r="BEZ33" s="177"/>
      <c r="BFA33" s="177"/>
      <c r="BFB33" s="177"/>
      <c r="BFC33" s="177"/>
      <c r="BFD33" s="177"/>
      <c r="BFE33" s="177"/>
      <c r="BFF33" s="177"/>
      <c r="BFG33" s="177"/>
      <c r="BFH33" s="177"/>
      <c r="BFI33" s="177"/>
      <c r="BFJ33" s="177"/>
      <c r="BFK33" s="177"/>
      <c r="BFL33" s="177"/>
      <c r="BFM33" s="177"/>
      <c r="BFN33" s="177"/>
      <c r="BFO33" s="177"/>
      <c r="BFP33" s="177"/>
      <c r="BFQ33" s="177"/>
      <c r="BFR33" s="177"/>
      <c r="BFS33" s="177"/>
      <c r="BFT33" s="177"/>
      <c r="BFU33" s="177"/>
      <c r="BFV33" s="177"/>
      <c r="BFW33" s="177"/>
      <c r="BFX33" s="177"/>
      <c r="BFY33" s="177"/>
      <c r="BFZ33" s="177"/>
      <c r="BGA33" s="177"/>
      <c r="BGB33" s="177"/>
      <c r="BGC33" s="177"/>
      <c r="BGD33" s="177"/>
      <c r="BGE33" s="177"/>
      <c r="BGF33" s="177"/>
      <c r="BGG33" s="177"/>
      <c r="BGH33" s="177"/>
      <c r="BGI33" s="177"/>
      <c r="BGJ33" s="177"/>
      <c r="BGK33" s="177"/>
      <c r="BGL33" s="177"/>
      <c r="BGM33" s="177"/>
      <c r="BGN33" s="177"/>
      <c r="BGO33" s="177"/>
      <c r="BGP33" s="177"/>
      <c r="BGQ33" s="177"/>
      <c r="BGR33" s="177"/>
      <c r="BGS33" s="177"/>
      <c r="BGT33" s="177"/>
      <c r="BGU33" s="177"/>
      <c r="BGV33" s="177"/>
      <c r="BGW33" s="177"/>
      <c r="BGX33" s="177"/>
      <c r="BGY33" s="177"/>
      <c r="BGZ33" s="177"/>
      <c r="BHA33" s="177"/>
      <c r="BHB33" s="177"/>
      <c r="BHC33" s="177"/>
      <c r="BHD33" s="177"/>
      <c r="BHE33" s="177"/>
      <c r="BHF33" s="177"/>
      <c r="BHG33" s="177"/>
      <c r="BHH33" s="177"/>
      <c r="BHI33" s="177"/>
      <c r="BHJ33" s="177"/>
      <c r="BHK33" s="177"/>
      <c r="BHL33" s="177"/>
      <c r="BHM33" s="177"/>
      <c r="BHN33" s="177"/>
      <c r="BHO33" s="177"/>
      <c r="BHP33" s="177"/>
      <c r="BHQ33" s="177"/>
      <c r="BHR33" s="177"/>
      <c r="BHS33" s="177"/>
      <c r="BHT33" s="177"/>
      <c r="BHU33" s="177"/>
      <c r="BHV33" s="177"/>
      <c r="BHW33" s="177"/>
      <c r="BHX33" s="177"/>
      <c r="BHY33" s="177"/>
      <c r="BHZ33" s="177"/>
      <c r="BIA33" s="177"/>
      <c r="BIB33" s="177"/>
      <c r="BIC33" s="177"/>
      <c r="BID33" s="177"/>
      <c r="BIE33" s="177"/>
      <c r="BIF33" s="177"/>
      <c r="BIG33" s="177"/>
      <c r="BIH33" s="177"/>
      <c r="BII33" s="177"/>
      <c r="BIJ33" s="177"/>
      <c r="BIK33" s="177"/>
      <c r="BIL33" s="177"/>
      <c r="BIM33" s="177"/>
      <c r="BIN33" s="177"/>
      <c r="BIO33" s="177"/>
      <c r="BIP33" s="177"/>
      <c r="BIQ33" s="177"/>
      <c r="BIR33" s="177"/>
      <c r="BIS33" s="177"/>
      <c r="BIT33" s="177"/>
      <c r="BIU33" s="177"/>
      <c r="BIV33" s="177"/>
      <c r="BIW33" s="177"/>
      <c r="BIX33" s="177"/>
      <c r="BIY33" s="177"/>
      <c r="BIZ33" s="177"/>
      <c r="BJA33" s="177"/>
      <c r="BJB33" s="177"/>
      <c r="BJC33" s="177"/>
      <c r="BJD33" s="177"/>
      <c r="BJE33" s="177"/>
      <c r="BJF33" s="177"/>
      <c r="BJG33" s="177"/>
      <c r="BJH33" s="177"/>
      <c r="BJI33" s="177"/>
      <c r="BJJ33" s="177"/>
      <c r="BJK33" s="177"/>
      <c r="BJL33" s="177"/>
      <c r="BJM33" s="177"/>
      <c r="BJN33" s="177"/>
      <c r="BJO33" s="177"/>
      <c r="BJP33" s="177"/>
      <c r="BJQ33" s="177"/>
      <c r="BJR33" s="177"/>
      <c r="BJS33" s="177"/>
      <c r="BJT33" s="177"/>
      <c r="BJU33" s="177"/>
      <c r="BJV33" s="177"/>
      <c r="BJW33" s="177"/>
      <c r="BJX33" s="177"/>
      <c r="BJY33" s="177"/>
      <c r="BJZ33" s="177"/>
      <c r="BKA33" s="177"/>
      <c r="BKB33" s="177"/>
      <c r="BKC33" s="177"/>
      <c r="BKD33" s="177"/>
      <c r="BKE33" s="177"/>
      <c r="BKF33" s="177"/>
      <c r="BKG33" s="177"/>
      <c r="BKH33" s="177"/>
      <c r="BKI33" s="177"/>
      <c r="BKJ33" s="177"/>
      <c r="BKK33" s="177"/>
      <c r="BKL33" s="177"/>
      <c r="BKM33" s="177"/>
      <c r="BKN33" s="177"/>
      <c r="BKO33" s="177"/>
      <c r="BKP33" s="177"/>
      <c r="BKQ33" s="177"/>
      <c r="BKR33" s="177"/>
      <c r="BKS33" s="177"/>
      <c r="BKT33" s="177"/>
      <c r="BKU33" s="177"/>
      <c r="BKV33" s="177"/>
      <c r="BKW33" s="177"/>
      <c r="BKX33" s="177"/>
      <c r="BKY33" s="177"/>
      <c r="BKZ33" s="177"/>
      <c r="BLA33" s="177"/>
      <c r="BLB33" s="177"/>
      <c r="BLC33" s="177"/>
      <c r="BLD33" s="177"/>
      <c r="BLE33" s="177"/>
      <c r="BLF33" s="177"/>
      <c r="BLG33" s="177"/>
      <c r="BLH33" s="177"/>
      <c r="BLI33" s="177"/>
      <c r="BLJ33" s="177"/>
      <c r="BLK33" s="177"/>
      <c r="BLL33" s="177"/>
      <c r="BLM33" s="177"/>
      <c r="BLN33" s="177"/>
      <c r="BLO33" s="177"/>
      <c r="BLP33" s="177"/>
      <c r="BLQ33" s="177"/>
      <c r="BLR33" s="177"/>
      <c r="BLS33" s="177"/>
      <c r="BLT33" s="177"/>
      <c r="BLU33" s="177"/>
      <c r="BLV33" s="177"/>
      <c r="BLW33" s="177"/>
      <c r="BLX33" s="177"/>
      <c r="BLY33" s="177"/>
      <c r="BLZ33" s="177"/>
      <c r="BMA33" s="177"/>
      <c r="BMB33" s="177"/>
      <c r="BMC33" s="177"/>
      <c r="BMD33" s="177"/>
      <c r="BME33" s="177"/>
      <c r="BMF33" s="177"/>
      <c r="BMG33" s="177"/>
      <c r="BMH33" s="177"/>
      <c r="BMI33" s="177"/>
      <c r="BMJ33" s="177"/>
      <c r="BMK33" s="177"/>
      <c r="BML33" s="177"/>
      <c r="BMM33" s="177"/>
      <c r="BMN33" s="177"/>
      <c r="BMO33" s="177"/>
      <c r="BMP33" s="177"/>
      <c r="BMQ33" s="177"/>
      <c r="BMR33" s="177"/>
      <c r="BMS33" s="177"/>
      <c r="BMT33" s="177"/>
      <c r="BMU33" s="177"/>
      <c r="BMV33" s="177"/>
      <c r="BMW33" s="177"/>
      <c r="BMX33" s="177"/>
      <c r="BMY33" s="177"/>
      <c r="BMZ33" s="177"/>
      <c r="BNA33" s="177"/>
      <c r="BNB33" s="177"/>
      <c r="BNC33" s="177"/>
      <c r="BND33" s="177"/>
      <c r="BNE33" s="177"/>
      <c r="BNF33" s="177"/>
      <c r="BNG33" s="177"/>
      <c r="BNH33" s="177"/>
      <c r="BNI33" s="177"/>
      <c r="BNJ33" s="177"/>
      <c r="BNK33" s="177"/>
      <c r="BNL33" s="177"/>
      <c r="BNM33" s="177"/>
      <c r="BNN33" s="177"/>
      <c r="BNO33" s="177"/>
      <c r="BNP33" s="177"/>
      <c r="BNQ33" s="177"/>
      <c r="BNR33" s="177"/>
      <c r="BNS33" s="177"/>
      <c r="BNT33" s="177"/>
      <c r="BNU33" s="177"/>
      <c r="BNV33" s="177"/>
      <c r="BNW33" s="177"/>
      <c r="BNX33" s="177"/>
      <c r="BNY33" s="177"/>
      <c r="BNZ33" s="177"/>
      <c r="BOA33" s="177"/>
      <c r="BOB33" s="177"/>
      <c r="BOC33" s="177"/>
      <c r="BOD33" s="177"/>
      <c r="BOE33" s="177"/>
      <c r="BOF33" s="177"/>
      <c r="BOG33" s="177"/>
      <c r="BOH33" s="177"/>
      <c r="BOI33" s="177"/>
      <c r="BOJ33" s="177"/>
      <c r="BOK33" s="177"/>
      <c r="BOL33" s="177"/>
      <c r="BOM33" s="177"/>
      <c r="BON33" s="177"/>
      <c r="BOO33" s="177"/>
      <c r="BOP33" s="177"/>
      <c r="BOQ33" s="177"/>
      <c r="BOR33" s="177"/>
      <c r="BOS33" s="177"/>
      <c r="BOT33" s="177"/>
      <c r="BOU33" s="177"/>
      <c r="BOV33" s="177"/>
      <c r="BOW33" s="177"/>
      <c r="BOX33" s="177"/>
      <c r="BOY33" s="177"/>
      <c r="BOZ33" s="177"/>
      <c r="BPA33" s="177"/>
      <c r="BPB33" s="177"/>
      <c r="BPC33" s="177"/>
      <c r="BPD33" s="177"/>
      <c r="BPE33" s="177"/>
      <c r="BPF33" s="177"/>
      <c r="BPG33" s="177"/>
      <c r="BPH33" s="177"/>
      <c r="BPI33" s="177"/>
      <c r="BPJ33" s="177"/>
      <c r="BPK33" s="177"/>
      <c r="BPL33" s="177"/>
      <c r="BPM33" s="177"/>
      <c r="BPN33" s="177"/>
      <c r="BPO33" s="177"/>
      <c r="BPP33" s="177"/>
      <c r="BPQ33" s="177"/>
      <c r="BPR33" s="177"/>
      <c r="BPS33" s="177"/>
      <c r="BPT33" s="177"/>
      <c r="BPU33" s="177"/>
      <c r="BPV33" s="177"/>
      <c r="BPW33" s="177"/>
      <c r="BPX33" s="177"/>
      <c r="BPY33" s="177"/>
      <c r="BPZ33" s="177"/>
      <c r="BQA33" s="177"/>
      <c r="BQB33" s="177"/>
      <c r="BQC33" s="177"/>
      <c r="BQD33" s="177"/>
      <c r="BQE33" s="177"/>
      <c r="BQF33" s="177"/>
      <c r="BQG33" s="177"/>
      <c r="BQH33" s="177"/>
      <c r="BQI33" s="177"/>
      <c r="BQJ33" s="177"/>
      <c r="BQK33" s="177"/>
      <c r="BQL33" s="177"/>
      <c r="BQM33" s="177"/>
      <c r="BQN33" s="177"/>
      <c r="BQO33" s="177"/>
      <c r="BQP33" s="177"/>
      <c r="BQQ33" s="177"/>
      <c r="BQR33" s="177"/>
      <c r="BQS33" s="177"/>
      <c r="BQT33" s="177"/>
      <c r="BQU33" s="177"/>
      <c r="BQV33" s="177"/>
      <c r="BQW33" s="177"/>
      <c r="BQX33" s="177"/>
      <c r="BQY33" s="177"/>
      <c r="BQZ33" s="177"/>
      <c r="BRA33" s="177"/>
      <c r="BRB33" s="177"/>
      <c r="BRC33" s="177"/>
      <c r="BRD33" s="177"/>
      <c r="BRE33" s="177"/>
      <c r="BRF33" s="177"/>
      <c r="BRG33" s="177"/>
      <c r="BRH33" s="177"/>
      <c r="BRI33" s="177"/>
      <c r="BRJ33" s="177"/>
      <c r="BRK33" s="177"/>
      <c r="BRL33" s="177"/>
      <c r="BRM33" s="177"/>
      <c r="BRN33" s="177"/>
      <c r="BRO33" s="177"/>
      <c r="BRP33" s="177"/>
      <c r="BRQ33" s="177"/>
      <c r="BRR33" s="177"/>
      <c r="BRS33" s="177"/>
      <c r="BRT33" s="177"/>
      <c r="BRU33" s="177"/>
      <c r="BRV33" s="177"/>
      <c r="BRW33" s="177"/>
      <c r="BRX33" s="177"/>
      <c r="BRY33" s="177"/>
      <c r="BRZ33" s="177"/>
      <c r="BSA33" s="177"/>
      <c r="BSB33" s="177"/>
      <c r="BSC33" s="177"/>
      <c r="BSD33" s="177"/>
      <c r="BSE33" s="177"/>
      <c r="BSF33" s="177"/>
      <c r="BSG33" s="177"/>
      <c r="BSH33" s="177"/>
      <c r="BSI33" s="177"/>
      <c r="BSJ33" s="177"/>
      <c r="BSK33" s="177"/>
      <c r="BSL33" s="177"/>
      <c r="BSM33" s="177"/>
      <c r="BSN33" s="177"/>
      <c r="BSO33" s="177"/>
      <c r="BSP33" s="177"/>
      <c r="BSQ33" s="177"/>
      <c r="BSR33" s="177"/>
      <c r="BSS33" s="177"/>
      <c r="BST33" s="177"/>
      <c r="BSU33" s="177"/>
      <c r="BSV33" s="177"/>
      <c r="BSW33" s="177"/>
      <c r="BSX33" s="177"/>
      <c r="BSY33" s="177"/>
      <c r="BSZ33" s="177"/>
      <c r="BTA33" s="177"/>
      <c r="BTB33" s="177"/>
      <c r="BTC33" s="177"/>
      <c r="BTD33" s="177"/>
      <c r="BTE33" s="177"/>
      <c r="BTF33" s="177"/>
      <c r="BTG33" s="177"/>
      <c r="BTH33" s="177"/>
      <c r="BTI33" s="177"/>
      <c r="BTJ33" s="177"/>
      <c r="BTK33" s="177"/>
      <c r="BTL33" s="177"/>
      <c r="BTM33" s="177"/>
      <c r="BTN33" s="177"/>
      <c r="BTO33" s="177"/>
      <c r="BTP33" s="177"/>
      <c r="BTQ33" s="177"/>
      <c r="BTR33" s="177"/>
      <c r="BTS33" s="177"/>
      <c r="BTT33" s="177"/>
      <c r="BTU33" s="177"/>
      <c r="BTV33" s="177"/>
      <c r="BTW33" s="177"/>
      <c r="BTX33" s="177"/>
      <c r="BTY33" s="177"/>
      <c r="BTZ33" s="177"/>
      <c r="BUA33" s="177"/>
      <c r="BUB33" s="177"/>
      <c r="BUC33" s="177"/>
      <c r="BUD33" s="177"/>
      <c r="BUE33" s="177"/>
      <c r="BUF33" s="177"/>
      <c r="BUG33" s="177"/>
      <c r="BUH33" s="177"/>
      <c r="BUI33" s="177"/>
      <c r="BUJ33" s="177"/>
      <c r="BUK33" s="177"/>
      <c r="BUL33" s="177"/>
      <c r="BUM33" s="177"/>
      <c r="BUN33" s="177"/>
      <c r="BUO33" s="177"/>
      <c r="BUP33" s="177"/>
      <c r="BUQ33" s="177"/>
      <c r="BUR33" s="177"/>
      <c r="BUS33" s="177"/>
      <c r="BUT33" s="177"/>
      <c r="BUU33" s="177"/>
      <c r="BUV33" s="177"/>
      <c r="BUW33" s="177"/>
      <c r="BUX33" s="177"/>
      <c r="BUY33" s="177"/>
      <c r="BUZ33" s="177"/>
      <c r="BVA33" s="177"/>
      <c r="BVB33" s="177"/>
      <c r="BVC33" s="177"/>
      <c r="BVD33" s="177"/>
      <c r="BVE33" s="177"/>
      <c r="BVF33" s="177"/>
      <c r="BVG33" s="177"/>
      <c r="BVH33" s="177"/>
      <c r="BVI33" s="177"/>
      <c r="BVJ33" s="177"/>
      <c r="BVK33" s="177"/>
      <c r="BVL33" s="177"/>
      <c r="BVM33" s="177"/>
      <c r="BVN33" s="177"/>
      <c r="BVO33" s="177"/>
      <c r="BVP33" s="177"/>
      <c r="BVQ33" s="177"/>
      <c r="BVR33" s="177"/>
      <c r="BVS33" s="177"/>
      <c r="BVT33" s="177"/>
      <c r="BVU33" s="177"/>
      <c r="BVV33" s="177"/>
      <c r="BVW33" s="177"/>
      <c r="BVX33" s="177"/>
      <c r="BVY33" s="177"/>
      <c r="BVZ33" s="177"/>
      <c r="BWA33" s="177"/>
      <c r="BWB33" s="177"/>
      <c r="BWC33" s="177"/>
      <c r="BWD33" s="177"/>
      <c r="BWE33" s="177"/>
      <c r="BWF33" s="177"/>
      <c r="BWG33" s="177"/>
      <c r="BWH33" s="177"/>
      <c r="BWI33" s="177"/>
      <c r="BWJ33" s="177"/>
      <c r="BWK33" s="177"/>
      <c r="BWL33" s="177"/>
      <c r="BWM33" s="177"/>
      <c r="BWN33" s="177"/>
      <c r="BWO33" s="177"/>
      <c r="BWP33" s="177"/>
      <c r="BWQ33" s="177"/>
      <c r="BWR33" s="177"/>
      <c r="BWS33" s="177"/>
      <c r="BWT33" s="177"/>
      <c r="BWU33" s="177"/>
      <c r="BWV33" s="177"/>
      <c r="BWW33" s="177"/>
      <c r="BWX33" s="177"/>
      <c r="BWY33" s="177"/>
      <c r="BWZ33" s="177"/>
      <c r="BXA33" s="177"/>
      <c r="BXB33" s="177"/>
      <c r="BXC33" s="177"/>
      <c r="BXD33" s="177"/>
      <c r="BXE33" s="177"/>
      <c r="BXF33" s="177"/>
      <c r="BXG33" s="177"/>
      <c r="BXH33" s="177"/>
      <c r="BXI33" s="177"/>
      <c r="BXJ33" s="177"/>
      <c r="BXK33" s="177"/>
      <c r="BXL33" s="177"/>
      <c r="BXM33" s="177"/>
      <c r="BXN33" s="177"/>
      <c r="BXO33" s="177"/>
      <c r="BXP33" s="177"/>
      <c r="BXQ33" s="177"/>
      <c r="BXR33" s="177"/>
      <c r="BXS33" s="177"/>
      <c r="BXT33" s="177"/>
      <c r="BXU33" s="177"/>
      <c r="BXV33" s="177"/>
      <c r="BXW33" s="177"/>
      <c r="BXX33" s="177"/>
      <c r="BXY33" s="177"/>
      <c r="BXZ33" s="177"/>
      <c r="BYA33" s="177"/>
      <c r="BYB33" s="177"/>
      <c r="BYC33" s="177"/>
      <c r="BYD33" s="177"/>
      <c r="BYE33" s="177"/>
      <c r="BYF33" s="177"/>
      <c r="BYG33" s="177"/>
      <c r="BYH33" s="177"/>
      <c r="BYI33" s="177"/>
      <c r="BYJ33" s="177"/>
      <c r="BYK33" s="177"/>
      <c r="BYL33" s="177"/>
      <c r="BYM33" s="177"/>
      <c r="BYN33" s="177"/>
      <c r="BYO33" s="177"/>
      <c r="BYP33" s="177"/>
      <c r="BYQ33" s="177"/>
      <c r="BYR33" s="177"/>
      <c r="BYS33" s="177"/>
      <c r="BYT33" s="177"/>
      <c r="BYU33" s="177"/>
      <c r="BYV33" s="177"/>
      <c r="BYW33" s="177"/>
      <c r="BYX33" s="177"/>
      <c r="BYY33" s="177"/>
      <c r="BYZ33" s="177"/>
      <c r="BZA33" s="177"/>
      <c r="BZB33" s="177"/>
      <c r="BZC33" s="177"/>
      <c r="BZD33" s="177"/>
      <c r="BZE33" s="177"/>
      <c r="BZF33" s="177"/>
      <c r="BZG33" s="177"/>
      <c r="BZH33" s="177"/>
      <c r="BZI33" s="177"/>
      <c r="BZJ33" s="177"/>
      <c r="BZK33" s="177"/>
      <c r="BZL33" s="177"/>
      <c r="BZM33" s="177"/>
      <c r="BZN33" s="177"/>
      <c r="BZO33" s="177"/>
      <c r="BZP33" s="177"/>
      <c r="BZQ33" s="177"/>
      <c r="BZR33" s="177"/>
      <c r="BZS33" s="177"/>
      <c r="BZT33" s="177"/>
      <c r="BZU33" s="177"/>
      <c r="BZV33" s="177"/>
      <c r="BZW33" s="177"/>
      <c r="BZX33" s="177"/>
      <c r="BZY33" s="177"/>
      <c r="BZZ33" s="177"/>
      <c r="CAA33" s="177"/>
      <c r="CAB33" s="177"/>
      <c r="CAC33" s="177"/>
      <c r="CAD33" s="177"/>
      <c r="CAE33" s="177"/>
      <c r="CAF33" s="177"/>
      <c r="CAG33" s="177"/>
      <c r="CAH33" s="177"/>
      <c r="CAI33" s="177"/>
      <c r="CAJ33" s="177"/>
      <c r="CAK33" s="177"/>
      <c r="CAL33" s="177"/>
      <c r="CAM33" s="177"/>
      <c r="CAN33" s="177"/>
      <c r="CAO33" s="177"/>
      <c r="CAP33" s="177"/>
      <c r="CAQ33" s="177"/>
      <c r="CAR33" s="177"/>
      <c r="CAS33" s="177"/>
      <c r="CAT33" s="177"/>
      <c r="CAU33" s="177"/>
      <c r="CAV33" s="177"/>
      <c r="CAW33" s="177"/>
      <c r="CAX33" s="177"/>
      <c r="CAY33" s="177"/>
      <c r="CAZ33" s="177"/>
      <c r="CBA33" s="177"/>
      <c r="CBB33" s="177"/>
      <c r="CBC33" s="177"/>
      <c r="CBD33" s="177"/>
      <c r="CBE33" s="177"/>
      <c r="CBF33" s="177"/>
      <c r="CBG33" s="177"/>
      <c r="CBH33" s="177"/>
      <c r="CBI33" s="177"/>
      <c r="CBJ33" s="177"/>
      <c r="CBK33" s="177"/>
      <c r="CBL33" s="177"/>
      <c r="CBM33" s="177"/>
      <c r="CBN33" s="177"/>
      <c r="CBO33" s="177"/>
      <c r="CBP33" s="177"/>
      <c r="CBQ33" s="177"/>
      <c r="CBR33" s="177"/>
      <c r="CBS33" s="177"/>
      <c r="CBT33" s="177"/>
      <c r="CBU33" s="177"/>
      <c r="CBV33" s="177"/>
      <c r="CBW33" s="177"/>
      <c r="CBX33" s="177"/>
      <c r="CBY33" s="177"/>
      <c r="CBZ33" s="177"/>
      <c r="CCA33" s="177"/>
      <c r="CCB33" s="177"/>
      <c r="CCC33" s="177"/>
      <c r="CCD33" s="177"/>
      <c r="CCE33" s="177"/>
      <c r="CCF33" s="177"/>
      <c r="CCG33" s="177"/>
      <c r="CCH33" s="177"/>
      <c r="CCI33" s="177"/>
      <c r="CCJ33" s="177"/>
      <c r="CCK33" s="177"/>
      <c r="CCL33" s="177"/>
      <c r="CCM33" s="177"/>
      <c r="CCN33" s="177"/>
      <c r="CCO33" s="177"/>
      <c r="CCP33" s="177"/>
      <c r="CCQ33" s="177"/>
      <c r="CCR33" s="177"/>
      <c r="CCS33" s="177"/>
      <c r="CCT33" s="177"/>
      <c r="CCU33" s="177"/>
      <c r="CCV33" s="177"/>
      <c r="CCW33" s="177"/>
      <c r="CCX33" s="177"/>
      <c r="CCY33" s="177"/>
      <c r="CCZ33" s="177"/>
      <c r="CDA33" s="177"/>
      <c r="CDB33" s="177"/>
      <c r="CDC33" s="177"/>
      <c r="CDD33" s="177"/>
      <c r="CDE33" s="177"/>
      <c r="CDF33" s="177"/>
      <c r="CDG33" s="177"/>
      <c r="CDH33" s="177"/>
      <c r="CDI33" s="177"/>
      <c r="CDJ33" s="177"/>
      <c r="CDK33" s="177"/>
      <c r="CDL33" s="177"/>
      <c r="CDM33" s="177"/>
      <c r="CDN33" s="177"/>
      <c r="CDO33" s="177"/>
      <c r="CDP33" s="177"/>
      <c r="CDQ33" s="177"/>
      <c r="CDR33" s="177"/>
      <c r="CDS33" s="177"/>
      <c r="CDT33" s="177"/>
      <c r="CDU33" s="177"/>
      <c r="CDV33" s="177"/>
      <c r="CDW33" s="177"/>
      <c r="CDX33" s="177"/>
      <c r="CDY33" s="177"/>
      <c r="CDZ33" s="177"/>
      <c r="CEA33" s="177"/>
      <c r="CEB33" s="177"/>
      <c r="CEC33" s="177"/>
      <c r="CED33" s="177"/>
      <c r="CEE33" s="177"/>
      <c r="CEF33" s="177"/>
      <c r="CEG33" s="177"/>
      <c r="CEH33" s="177"/>
      <c r="CEI33" s="177"/>
      <c r="CEJ33" s="177"/>
      <c r="CEK33" s="177"/>
      <c r="CEL33" s="177"/>
      <c r="CEM33" s="177"/>
      <c r="CEN33" s="177"/>
      <c r="CEO33" s="177"/>
      <c r="CEP33" s="177"/>
      <c r="CEQ33" s="177"/>
      <c r="CER33" s="177"/>
      <c r="CES33" s="177"/>
      <c r="CET33" s="177"/>
      <c r="CEU33" s="177"/>
      <c r="CEV33" s="177"/>
      <c r="CEW33" s="177"/>
      <c r="CEX33" s="177"/>
      <c r="CEY33" s="177"/>
      <c r="CEZ33" s="177"/>
      <c r="CFA33" s="177"/>
      <c r="CFB33" s="177"/>
      <c r="CFC33" s="177"/>
      <c r="CFD33" s="177"/>
      <c r="CFE33" s="177"/>
      <c r="CFF33" s="177"/>
      <c r="CFG33" s="177"/>
      <c r="CFH33" s="177"/>
      <c r="CFI33" s="177"/>
      <c r="CFJ33" s="177"/>
      <c r="CFK33" s="177"/>
      <c r="CFL33" s="177"/>
      <c r="CFM33" s="177"/>
      <c r="CFN33" s="177"/>
      <c r="CFO33" s="177"/>
      <c r="CFP33" s="177"/>
      <c r="CFQ33" s="177"/>
      <c r="CFR33" s="177"/>
      <c r="CFS33" s="177"/>
      <c r="CFT33" s="177"/>
      <c r="CFU33" s="177"/>
      <c r="CFV33" s="177"/>
      <c r="CFW33" s="177"/>
      <c r="CFX33" s="177"/>
      <c r="CFY33" s="177"/>
      <c r="CFZ33" s="177"/>
      <c r="CGA33" s="177"/>
      <c r="CGB33" s="177"/>
      <c r="CGC33" s="177"/>
      <c r="CGD33" s="177"/>
      <c r="CGE33" s="177"/>
      <c r="CGF33" s="177"/>
      <c r="CGG33" s="177"/>
      <c r="CGH33" s="177"/>
      <c r="CGI33" s="177"/>
      <c r="CGJ33" s="177"/>
      <c r="CGK33" s="177"/>
      <c r="CGL33" s="177"/>
      <c r="CGM33" s="177"/>
      <c r="CGN33" s="177"/>
      <c r="CGO33" s="177"/>
      <c r="CGP33" s="177"/>
      <c r="CGQ33" s="177"/>
      <c r="CGR33" s="177"/>
      <c r="CGS33" s="177"/>
      <c r="CGT33" s="177"/>
      <c r="CGU33" s="177"/>
      <c r="CGV33" s="177"/>
      <c r="CGW33" s="177"/>
      <c r="CGX33" s="177"/>
      <c r="CGY33" s="177"/>
      <c r="CGZ33" s="177"/>
      <c r="CHA33" s="177"/>
      <c r="CHB33" s="177"/>
      <c r="CHC33" s="177"/>
      <c r="CHD33" s="177"/>
      <c r="CHE33" s="177"/>
      <c r="CHF33" s="177"/>
      <c r="CHG33" s="177"/>
      <c r="CHH33" s="177"/>
      <c r="CHI33" s="177"/>
      <c r="CHJ33" s="177"/>
      <c r="CHK33" s="177"/>
      <c r="CHL33" s="177"/>
      <c r="CHM33" s="177"/>
      <c r="CHN33" s="177"/>
      <c r="CHO33" s="177"/>
      <c r="CHP33" s="177"/>
      <c r="CHQ33" s="177"/>
      <c r="CHR33" s="177"/>
      <c r="CHS33" s="177"/>
      <c r="CHT33" s="177"/>
      <c r="CHU33" s="177"/>
      <c r="CHV33" s="177"/>
      <c r="CHW33" s="177"/>
      <c r="CHX33" s="177"/>
      <c r="CHY33" s="177"/>
      <c r="CHZ33" s="177"/>
      <c r="CIA33" s="177"/>
      <c r="CIB33" s="177"/>
      <c r="CIC33" s="177"/>
      <c r="CID33" s="177"/>
      <c r="CIE33" s="177"/>
      <c r="CIF33" s="177"/>
      <c r="CIG33" s="177"/>
      <c r="CIH33" s="177"/>
      <c r="CII33" s="177"/>
      <c r="CIJ33" s="177"/>
      <c r="CIK33" s="177"/>
      <c r="CIL33" s="177"/>
      <c r="CIM33" s="177"/>
      <c r="CIN33" s="177"/>
      <c r="CIO33" s="177"/>
      <c r="CIP33" s="177"/>
      <c r="CIQ33" s="177"/>
      <c r="CIR33" s="177"/>
      <c r="CIS33" s="177"/>
      <c r="CIT33" s="177"/>
      <c r="CIU33" s="177"/>
      <c r="CIV33" s="177"/>
      <c r="CIW33" s="177"/>
      <c r="CIX33" s="177"/>
      <c r="CIY33" s="177"/>
      <c r="CIZ33" s="177"/>
      <c r="CJA33" s="177"/>
      <c r="CJB33" s="177"/>
      <c r="CJC33" s="177"/>
      <c r="CJD33" s="177"/>
      <c r="CJE33" s="177"/>
      <c r="CJF33" s="177"/>
      <c r="CJG33" s="177"/>
      <c r="CJH33" s="177"/>
      <c r="CJI33" s="177"/>
      <c r="CJJ33" s="177"/>
      <c r="CJK33" s="177"/>
      <c r="CJL33" s="177"/>
      <c r="CJM33" s="177"/>
      <c r="CJN33" s="177"/>
      <c r="CJO33" s="177"/>
      <c r="CJP33" s="177"/>
      <c r="CJQ33" s="177"/>
      <c r="CJR33" s="177"/>
      <c r="CJS33" s="177"/>
      <c r="CJT33" s="177"/>
      <c r="CJU33" s="177"/>
      <c r="CJV33" s="177"/>
      <c r="CJW33" s="177"/>
      <c r="CJX33" s="177"/>
      <c r="CJY33" s="177"/>
      <c r="CJZ33" s="177"/>
      <c r="CKA33" s="177"/>
      <c r="CKB33" s="177"/>
      <c r="CKC33" s="177"/>
      <c r="CKD33" s="177"/>
      <c r="CKE33" s="177"/>
      <c r="CKF33" s="177"/>
      <c r="CKG33" s="177"/>
      <c r="CKH33" s="177"/>
      <c r="CKI33" s="177"/>
      <c r="CKJ33" s="177"/>
      <c r="CKK33" s="177"/>
      <c r="CKL33" s="177"/>
      <c r="CKM33" s="177"/>
      <c r="CKN33" s="177"/>
      <c r="CKO33" s="177"/>
      <c r="CKP33" s="177"/>
      <c r="CKQ33" s="177"/>
      <c r="CKR33" s="177"/>
      <c r="CKS33" s="177"/>
      <c r="CKT33" s="177"/>
      <c r="CKU33" s="177"/>
      <c r="CKV33" s="177"/>
      <c r="CKW33" s="177"/>
      <c r="CKX33" s="177"/>
      <c r="CKY33" s="177"/>
      <c r="CKZ33" s="177"/>
      <c r="CLA33" s="177"/>
      <c r="CLB33" s="177"/>
      <c r="CLC33" s="177"/>
      <c r="CLD33" s="177"/>
      <c r="CLE33" s="177"/>
      <c r="CLF33" s="177"/>
      <c r="CLG33" s="177"/>
      <c r="CLH33" s="177"/>
      <c r="CLI33" s="177"/>
      <c r="CLJ33" s="177"/>
      <c r="CLK33" s="177"/>
      <c r="CLL33" s="177"/>
      <c r="CLM33" s="177"/>
      <c r="CLN33" s="177"/>
      <c r="CLO33" s="177"/>
      <c r="CLP33" s="177"/>
      <c r="CLQ33" s="177"/>
      <c r="CLR33" s="177"/>
      <c r="CLS33" s="177"/>
      <c r="CLT33" s="177"/>
      <c r="CLU33" s="177"/>
      <c r="CLV33" s="177"/>
      <c r="CLW33" s="177"/>
      <c r="CLX33" s="177"/>
      <c r="CLY33" s="177"/>
      <c r="CLZ33" s="177"/>
      <c r="CMA33" s="177"/>
      <c r="CMB33" s="177"/>
      <c r="CMC33" s="177"/>
      <c r="CMD33" s="177"/>
      <c r="CME33" s="177"/>
      <c r="CMF33" s="177"/>
      <c r="CMG33" s="177"/>
      <c r="CMH33" s="177"/>
      <c r="CMI33" s="177"/>
      <c r="CMJ33" s="177"/>
      <c r="CMK33" s="177"/>
      <c r="CML33" s="177"/>
      <c r="CMM33" s="177"/>
      <c r="CMN33" s="177"/>
      <c r="CMO33" s="177"/>
      <c r="CMP33" s="177"/>
      <c r="CMQ33" s="177"/>
      <c r="CMR33" s="177"/>
      <c r="CMS33" s="177"/>
      <c r="CMT33" s="177"/>
      <c r="CMU33" s="177"/>
      <c r="CMV33" s="177"/>
      <c r="CMW33" s="177"/>
      <c r="CMX33" s="177"/>
      <c r="CMY33" s="177"/>
      <c r="CMZ33" s="177"/>
      <c r="CNA33" s="177"/>
      <c r="CNB33" s="177"/>
      <c r="CNC33" s="177"/>
      <c r="CND33" s="177"/>
      <c r="CNE33" s="177"/>
      <c r="CNF33" s="177"/>
      <c r="CNG33" s="177"/>
      <c r="CNH33" s="177"/>
      <c r="CNI33" s="177"/>
      <c r="CNJ33" s="177"/>
      <c r="CNK33" s="177"/>
      <c r="CNL33" s="177"/>
      <c r="CNM33" s="177"/>
      <c r="CNN33" s="177"/>
      <c r="CNO33" s="177"/>
      <c r="CNP33" s="177"/>
      <c r="CNQ33" s="177"/>
      <c r="CNR33" s="177"/>
      <c r="CNS33" s="177"/>
      <c r="CNT33" s="177"/>
      <c r="CNU33" s="177"/>
      <c r="CNV33" s="177"/>
      <c r="CNW33" s="177"/>
      <c r="CNX33" s="177"/>
      <c r="CNY33" s="177"/>
      <c r="CNZ33" s="177"/>
      <c r="COA33" s="177"/>
      <c r="COB33" s="177"/>
      <c r="COC33" s="177"/>
      <c r="COD33" s="177"/>
      <c r="COE33" s="177"/>
      <c r="COF33" s="177"/>
      <c r="COG33" s="177"/>
      <c r="COH33" s="177"/>
      <c r="COI33" s="177"/>
      <c r="COJ33" s="177"/>
      <c r="COK33" s="177"/>
      <c r="COL33" s="177"/>
      <c r="COM33" s="177"/>
      <c r="CON33" s="177"/>
      <c r="COO33" s="177"/>
      <c r="COP33" s="177"/>
      <c r="COQ33" s="177"/>
      <c r="COR33" s="177"/>
      <c r="COS33" s="177"/>
      <c r="COT33" s="177"/>
      <c r="COU33" s="177"/>
      <c r="COV33" s="177"/>
      <c r="COW33" s="177"/>
      <c r="COX33" s="177"/>
      <c r="COY33" s="177"/>
      <c r="COZ33" s="177"/>
      <c r="CPA33" s="177"/>
      <c r="CPB33" s="177"/>
      <c r="CPC33" s="177"/>
      <c r="CPD33" s="177"/>
      <c r="CPE33" s="177"/>
      <c r="CPF33" s="177"/>
      <c r="CPG33" s="177"/>
      <c r="CPH33" s="177"/>
      <c r="CPI33" s="177"/>
      <c r="CPJ33" s="177"/>
      <c r="CPK33" s="177"/>
      <c r="CPL33" s="177"/>
      <c r="CPM33" s="177"/>
      <c r="CPN33" s="177"/>
      <c r="CPO33" s="177"/>
      <c r="CPP33" s="177"/>
      <c r="CPQ33" s="177"/>
      <c r="CPR33" s="177"/>
      <c r="CPS33" s="177"/>
      <c r="CPT33" s="177"/>
      <c r="CPU33" s="177"/>
      <c r="CPV33" s="177"/>
      <c r="CPW33" s="177"/>
      <c r="CPX33" s="177"/>
      <c r="CPY33" s="177"/>
      <c r="CPZ33" s="177"/>
      <c r="CQA33" s="177"/>
      <c r="CQB33" s="177"/>
      <c r="CQC33" s="177"/>
      <c r="CQD33" s="177"/>
      <c r="CQE33" s="177"/>
      <c r="CQF33" s="177"/>
      <c r="CQG33" s="177"/>
      <c r="CQH33" s="177"/>
      <c r="CQI33" s="177"/>
      <c r="CQJ33" s="177"/>
      <c r="CQK33" s="177"/>
      <c r="CQL33" s="177"/>
      <c r="CQM33" s="177"/>
      <c r="CQN33" s="177"/>
      <c r="CQO33" s="177"/>
      <c r="CQP33" s="177"/>
      <c r="CQQ33" s="177"/>
      <c r="CQR33" s="177"/>
      <c r="CQS33" s="177"/>
      <c r="CQT33" s="177"/>
      <c r="CQU33" s="177"/>
      <c r="CQV33" s="177"/>
      <c r="CQW33" s="177"/>
      <c r="CQX33" s="177"/>
      <c r="CQY33" s="177"/>
      <c r="CQZ33" s="177"/>
      <c r="CRA33" s="177"/>
      <c r="CRB33" s="177"/>
      <c r="CRC33" s="177"/>
      <c r="CRD33" s="177"/>
      <c r="CRE33" s="177"/>
      <c r="CRF33" s="177"/>
      <c r="CRG33" s="177"/>
      <c r="CRH33" s="177"/>
      <c r="CRI33" s="177"/>
      <c r="CRJ33" s="177"/>
      <c r="CRK33" s="177"/>
      <c r="CRL33" s="177"/>
      <c r="CRM33" s="177"/>
      <c r="CRN33" s="177"/>
      <c r="CRO33" s="177"/>
      <c r="CRP33" s="177"/>
      <c r="CRQ33" s="177"/>
      <c r="CRR33" s="177"/>
      <c r="CRS33" s="177"/>
      <c r="CRT33" s="177"/>
      <c r="CRU33" s="177"/>
      <c r="CRV33" s="177"/>
      <c r="CRW33" s="177"/>
      <c r="CRX33" s="177"/>
      <c r="CRY33" s="177"/>
      <c r="CRZ33" s="177"/>
      <c r="CSA33" s="177"/>
      <c r="CSB33" s="177"/>
      <c r="CSC33" s="177"/>
      <c r="CSD33" s="177"/>
      <c r="CSE33" s="177"/>
      <c r="CSF33" s="177"/>
      <c r="CSG33" s="177"/>
      <c r="CSH33" s="177"/>
      <c r="CSI33" s="177"/>
      <c r="CSJ33" s="177"/>
      <c r="CSK33" s="177"/>
      <c r="CSL33" s="177"/>
      <c r="CSM33" s="177"/>
      <c r="CSN33" s="177"/>
      <c r="CSO33" s="177"/>
      <c r="CSP33" s="177"/>
      <c r="CSQ33" s="177"/>
      <c r="CSR33" s="177"/>
      <c r="CSS33" s="177"/>
      <c r="CST33" s="177"/>
      <c r="CSU33" s="177"/>
      <c r="CSV33" s="177"/>
      <c r="CSW33" s="177"/>
      <c r="CSX33" s="177"/>
      <c r="CSY33" s="177"/>
      <c r="CSZ33" s="177"/>
      <c r="CTA33" s="177"/>
      <c r="CTB33" s="177"/>
      <c r="CTC33" s="177"/>
      <c r="CTD33" s="177"/>
      <c r="CTE33" s="177"/>
      <c r="CTF33" s="177"/>
      <c r="CTG33" s="177"/>
      <c r="CTH33" s="177"/>
      <c r="CTI33" s="177"/>
      <c r="CTJ33" s="177"/>
      <c r="CTK33" s="177"/>
      <c r="CTL33" s="177"/>
      <c r="CTM33" s="177"/>
      <c r="CTN33" s="177"/>
      <c r="CTO33" s="177"/>
      <c r="CTP33" s="177"/>
      <c r="CTQ33" s="177"/>
      <c r="CTR33" s="177"/>
      <c r="CTS33" s="177"/>
      <c r="CTT33" s="177"/>
      <c r="CTU33" s="177"/>
      <c r="CTV33" s="177"/>
      <c r="CTW33" s="177"/>
      <c r="CTX33" s="177"/>
      <c r="CTY33" s="177"/>
      <c r="CTZ33" s="177"/>
      <c r="CUA33" s="177"/>
      <c r="CUB33" s="177"/>
      <c r="CUC33" s="177"/>
      <c r="CUD33" s="177"/>
      <c r="CUE33" s="177"/>
      <c r="CUF33" s="177"/>
      <c r="CUG33" s="177"/>
      <c r="CUH33" s="177"/>
      <c r="CUI33" s="177"/>
      <c r="CUJ33" s="177"/>
      <c r="CUK33" s="177"/>
      <c r="CUL33" s="177"/>
      <c r="CUM33" s="177"/>
      <c r="CUN33" s="177"/>
      <c r="CUO33" s="177"/>
      <c r="CUP33" s="177"/>
      <c r="CUQ33" s="177"/>
      <c r="CUR33" s="177"/>
      <c r="CUS33" s="177"/>
      <c r="CUT33" s="177"/>
      <c r="CUU33" s="177"/>
      <c r="CUV33" s="177"/>
      <c r="CUW33" s="177"/>
      <c r="CUX33" s="177"/>
      <c r="CUY33" s="177"/>
      <c r="CUZ33" s="177"/>
      <c r="CVA33" s="177"/>
      <c r="CVB33" s="177"/>
      <c r="CVC33" s="177"/>
      <c r="CVD33" s="177"/>
      <c r="CVE33" s="177"/>
      <c r="CVF33" s="177"/>
      <c r="CVG33" s="177"/>
      <c r="CVH33" s="177"/>
      <c r="CVI33" s="177"/>
      <c r="CVJ33" s="177"/>
      <c r="CVK33" s="177"/>
      <c r="CVL33" s="177"/>
      <c r="CVM33" s="177"/>
      <c r="CVN33" s="177"/>
      <c r="CVO33" s="177"/>
      <c r="CVP33" s="177"/>
      <c r="CVQ33" s="177"/>
      <c r="CVR33" s="177"/>
      <c r="CVS33" s="177"/>
      <c r="CVT33" s="177"/>
      <c r="CVU33" s="177"/>
      <c r="CVV33" s="177"/>
      <c r="CVW33" s="177"/>
      <c r="CVX33" s="177"/>
      <c r="CVY33" s="177"/>
      <c r="CVZ33" s="177"/>
      <c r="CWA33" s="177"/>
      <c r="CWB33" s="177"/>
      <c r="CWC33" s="177"/>
      <c r="CWD33" s="177"/>
      <c r="CWE33" s="177"/>
      <c r="CWF33" s="177"/>
      <c r="CWG33" s="177"/>
      <c r="CWH33" s="177"/>
      <c r="CWI33" s="177"/>
      <c r="CWJ33" s="177"/>
      <c r="CWK33" s="177"/>
      <c r="CWL33" s="177"/>
      <c r="CWM33" s="177"/>
      <c r="CWN33" s="177"/>
      <c r="CWO33" s="177"/>
      <c r="CWP33" s="177"/>
      <c r="CWQ33" s="177"/>
      <c r="CWR33" s="177"/>
      <c r="CWS33" s="177"/>
      <c r="CWT33" s="177"/>
      <c r="CWU33" s="177"/>
      <c r="CWV33" s="177"/>
      <c r="CWW33" s="177"/>
      <c r="CWX33" s="177"/>
      <c r="CWY33" s="177"/>
      <c r="CWZ33" s="177"/>
      <c r="CXA33" s="177"/>
      <c r="CXB33" s="177"/>
      <c r="CXC33" s="177"/>
      <c r="CXD33" s="177"/>
      <c r="CXE33" s="177"/>
      <c r="CXF33" s="177"/>
      <c r="CXG33" s="177"/>
      <c r="CXH33" s="177"/>
      <c r="CXI33" s="177"/>
      <c r="CXJ33" s="177"/>
      <c r="CXK33" s="177"/>
      <c r="CXL33" s="177"/>
      <c r="CXM33" s="177"/>
      <c r="CXN33" s="177"/>
      <c r="CXO33" s="177"/>
      <c r="CXP33" s="177"/>
      <c r="CXQ33" s="177"/>
      <c r="CXR33" s="177"/>
      <c r="CXS33" s="177"/>
      <c r="CXT33" s="177"/>
      <c r="CXU33" s="177"/>
      <c r="CXV33" s="177"/>
      <c r="CXW33" s="177"/>
      <c r="CXX33" s="177"/>
      <c r="CXY33" s="177"/>
      <c r="CXZ33" s="177"/>
      <c r="CYA33" s="177"/>
      <c r="CYB33" s="177"/>
      <c r="CYC33" s="177"/>
      <c r="CYD33" s="177"/>
      <c r="CYE33" s="177"/>
      <c r="CYF33" s="177"/>
      <c r="CYG33" s="177"/>
      <c r="CYH33" s="177"/>
      <c r="CYI33" s="177"/>
      <c r="CYJ33" s="177"/>
      <c r="CYK33" s="177"/>
      <c r="CYL33" s="177"/>
      <c r="CYM33" s="177"/>
      <c r="CYN33" s="177"/>
      <c r="CYO33" s="177"/>
      <c r="CYP33" s="177"/>
      <c r="CYQ33" s="177"/>
      <c r="CYR33" s="177"/>
      <c r="CYS33" s="177"/>
      <c r="CYT33" s="177"/>
      <c r="CYU33" s="177"/>
      <c r="CYV33" s="177"/>
      <c r="CYW33" s="177"/>
      <c r="CYX33" s="177"/>
      <c r="CYY33" s="177"/>
      <c r="CYZ33" s="177"/>
      <c r="CZA33" s="177"/>
      <c r="CZB33" s="177"/>
      <c r="CZC33" s="177"/>
      <c r="CZD33" s="177"/>
      <c r="CZE33" s="177"/>
      <c r="CZF33" s="177"/>
      <c r="CZG33" s="177"/>
      <c r="CZH33" s="177"/>
      <c r="CZI33" s="177"/>
      <c r="CZJ33" s="177"/>
      <c r="CZK33" s="177"/>
      <c r="CZL33" s="177"/>
      <c r="CZM33" s="177"/>
      <c r="CZN33" s="177"/>
      <c r="CZO33" s="177"/>
      <c r="CZP33" s="177"/>
      <c r="CZQ33" s="177"/>
      <c r="CZR33" s="177"/>
      <c r="CZS33" s="177"/>
      <c r="CZT33" s="177"/>
      <c r="CZU33" s="177"/>
      <c r="CZV33" s="177"/>
      <c r="CZW33" s="177"/>
      <c r="CZX33" s="177"/>
      <c r="CZY33" s="177"/>
      <c r="CZZ33" s="177"/>
      <c r="DAA33" s="177"/>
      <c r="DAB33" s="177"/>
      <c r="DAC33" s="177"/>
      <c r="DAD33" s="177"/>
      <c r="DAE33" s="177"/>
      <c r="DAF33" s="177"/>
      <c r="DAG33" s="177"/>
      <c r="DAH33" s="177"/>
      <c r="DAI33" s="177"/>
      <c r="DAJ33" s="177"/>
      <c r="DAK33" s="177"/>
      <c r="DAL33" s="177"/>
      <c r="DAM33" s="177"/>
      <c r="DAN33" s="177"/>
      <c r="DAO33" s="177"/>
      <c r="DAP33" s="177"/>
      <c r="DAQ33" s="177"/>
      <c r="DAR33" s="177"/>
      <c r="DAS33" s="177"/>
      <c r="DAT33" s="177"/>
      <c r="DAU33" s="177"/>
      <c r="DAV33" s="177"/>
      <c r="DAW33" s="177"/>
      <c r="DAX33" s="177"/>
      <c r="DAY33" s="177"/>
      <c r="DAZ33" s="177"/>
      <c r="DBA33" s="177"/>
      <c r="DBB33" s="177"/>
      <c r="DBC33" s="177"/>
      <c r="DBD33" s="177"/>
      <c r="DBE33" s="177"/>
      <c r="DBF33" s="177"/>
      <c r="DBG33" s="177"/>
      <c r="DBH33" s="177"/>
      <c r="DBI33" s="177"/>
      <c r="DBJ33" s="177"/>
      <c r="DBK33" s="177"/>
      <c r="DBL33" s="177"/>
      <c r="DBM33" s="177"/>
      <c r="DBN33" s="177"/>
      <c r="DBO33" s="177"/>
      <c r="DBP33" s="177"/>
      <c r="DBQ33" s="177"/>
      <c r="DBR33" s="177"/>
      <c r="DBS33" s="177"/>
      <c r="DBT33" s="177"/>
      <c r="DBU33" s="177"/>
      <c r="DBV33" s="177"/>
      <c r="DBW33" s="177"/>
      <c r="DBX33" s="177"/>
      <c r="DBY33" s="177"/>
      <c r="DBZ33" s="177"/>
      <c r="DCA33" s="177"/>
      <c r="DCB33" s="177"/>
      <c r="DCC33" s="177"/>
      <c r="DCD33" s="177"/>
      <c r="DCE33" s="177"/>
      <c r="DCF33" s="177"/>
      <c r="DCG33" s="177"/>
      <c r="DCH33" s="177"/>
      <c r="DCI33" s="177"/>
      <c r="DCJ33" s="177"/>
      <c r="DCK33" s="177"/>
      <c r="DCL33" s="177"/>
      <c r="DCM33" s="177"/>
      <c r="DCN33" s="177"/>
      <c r="DCO33" s="177"/>
      <c r="DCP33" s="177"/>
      <c r="DCQ33" s="177"/>
      <c r="DCR33" s="177"/>
      <c r="DCS33" s="177"/>
      <c r="DCT33" s="177"/>
      <c r="DCU33" s="177"/>
      <c r="DCV33" s="177"/>
      <c r="DCW33" s="177"/>
      <c r="DCX33" s="177"/>
      <c r="DCY33" s="177"/>
      <c r="DCZ33" s="177"/>
      <c r="DDA33" s="177"/>
      <c r="DDB33" s="177"/>
      <c r="DDC33" s="177"/>
      <c r="DDD33" s="177"/>
      <c r="DDE33" s="177"/>
      <c r="DDF33" s="177"/>
      <c r="DDG33" s="177"/>
      <c r="DDH33" s="177"/>
      <c r="DDI33" s="177"/>
      <c r="DDJ33" s="177"/>
      <c r="DDK33" s="177"/>
      <c r="DDL33" s="177"/>
      <c r="DDM33" s="177"/>
      <c r="DDN33" s="177"/>
      <c r="DDO33" s="177"/>
      <c r="DDP33" s="177"/>
      <c r="DDQ33" s="177"/>
      <c r="DDR33" s="177"/>
      <c r="DDS33" s="177"/>
      <c r="DDT33" s="177"/>
      <c r="DDU33" s="177"/>
      <c r="DDV33" s="177"/>
      <c r="DDW33" s="177"/>
      <c r="DDX33" s="177"/>
      <c r="DDY33" s="177"/>
      <c r="DDZ33" s="177"/>
      <c r="DEA33" s="177"/>
      <c r="DEB33" s="177"/>
      <c r="DEC33" s="177"/>
      <c r="DED33" s="177"/>
      <c r="DEE33" s="177"/>
      <c r="DEF33" s="177"/>
      <c r="DEG33" s="177"/>
      <c r="DEH33" s="177"/>
      <c r="DEI33" s="177"/>
      <c r="DEJ33" s="177"/>
      <c r="DEK33" s="177"/>
      <c r="DEL33" s="177"/>
      <c r="DEM33" s="177"/>
      <c r="DEN33" s="177"/>
      <c r="DEO33" s="177"/>
      <c r="DEP33" s="177"/>
      <c r="DEQ33" s="177"/>
      <c r="DER33" s="177"/>
      <c r="DES33" s="177"/>
      <c r="DET33" s="177"/>
      <c r="DEU33" s="177"/>
      <c r="DEV33" s="177"/>
      <c r="DEW33" s="177"/>
      <c r="DEX33" s="177"/>
      <c r="DEY33" s="177"/>
      <c r="DEZ33" s="177"/>
      <c r="DFA33" s="177"/>
      <c r="DFB33" s="177"/>
      <c r="DFC33" s="177"/>
      <c r="DFD33" s="177"/>
      <c r="DFE33" s="177"/>
      <c r="DFF33" s="177"/>
      <c r="DFG33" s="177"/>
      <c r="DFH33" s="177"/>
      <c r="DFI33" s="177"/>
      <c r="DFJ33" s="177"/>
      <c r="DFK33" s="177"/>
      <c r="DFL33" s="177"/>
      <c r="DFM33" s="177"/>
      <c r="DFN33" s="177"/>
      <c r="DFO33" s="177"/>
      <c r="DFP33" s="177"/>
      <c r="DFQ33" s="177"/>
      <c r="DFR33" s="177"/>
      <c r="DFS33" s="177"/>
      <c r="DFT33" s="177"/>
      <c r="DFU33" s="177"/>
      <c r="DFV33" s="177"/>
      <c r="DFW33" s="177"/>
      <c r="DFX33" s="177"/>
      <c r="DFY33" s="177"/>
      <c r="DFZ33" s="177"/>
      <c r="DGA33" s="177"/>
      <c r="DGB33" s="177"/>
      <c r="DGC33" s="177"/>
      <c r="DGD33" s="177"/>
      <c r="DGE33" s="177"/>
      <c r="DGF33" s="177"/>
      <c r="DGG33" s="177"/>
      <c r="DGH33" s="177"/>
      <c r="DGI33" s="177"/>
      <c r="DGJ33" s="177"/>
      <c r="DGK33" s="177"/>
      <c r="DGL33" s="177"/>
      <c r="DGM33" s="177"/>
      <c r="DGN33" s="177"/>
      <c r="DGO33" s="177"/>
      <c r="DGP33" s="177"/>
      <c r="DGQ33" s="177"/>
      <c r="DGR33" s="177"/>
      <c r="DGS33" s="177"/>
      <c r="DGT33" s="177"/>
      <c r="DGU33" s="177"/>
      <c r="DGV33" s="177"/>
      <c r="DGW33" s="177"/>
      <c r="DGX33" s="177"/>
      <c r="DGY33" s="177"/>
      <c r="DGZ33" s="177"/>
      <c r="DHA33" s="177"/>
      <c r="DHB33" s="177"/>
      <c r="DHC33" s="177"/>
      <c r="DHD33" s="177"/>
      <c r="DHE33" s="177"/>
      <c r="DHF33" s="177"/>
      <c r="DHG33" s="177"/>
      <c r="DHH33" s="177"/>
      <c r="DHI33" s="177"/>
      <c r="DHJ33" s="177"/>
      <c r="DHK33" s="177"/>
      <c r="DHL33" s="177"/>
      <c r="DHM33" s="177"/>
      <c r="DHN33" s="177"/>
      <c r="DHO33" s="177"/>
      <c r="DHP33" s="177"/>
      <c r="DHQ33" s="177"/>
      <c r="DHR33" s="177"/>
      <c r="DHS33" s="177"/>
      <c r="DHT33" s="177"/>
      <c r="DHU33" s="177"/>
      <c r="DHV33" s="177"/>
      <c r="DHW33" s="177"/>
      <c r="DHX33" s="177"/>
      <c r="DHY33" s="177"/>
      <c r="DHZ33" s="177"/>
      <c r="DIA33" s="177"/>
      <c r="DIB33" s="177"/>
      <c r="DIC33" s="177"/>
      <c r="DID33" s="177"/>
      <c r="DIE33" s="177"/>
      <c r="DIF33" s="177"/>
      <c r="DIG33" s="177"/>
      <c r="DIH33" s="177"/>
      <c r="DII33" s="177"/>
      <c r="DIJ33" s="177"/>
      <c r="DIK33" s="177"/>
      <c r="DIL33" s="177"/>
      <c r="DIM33" s="177"/>
      <c r="DIN33" s="177"/>
      <c r="DIO33" s="177"/>
      <c r="DIP33" s="177"/>
      <c r="DIQ33" s="177"/>
      <c r="DIR33" s="177"/>
      <c r="DIS33" s="177"/>
      <c r="DIT33" s="177"/>
      <c r="DIU33" s="177"/>
      <c r="DIV33" s="177"/>
      <c r="DIW33" s="177"/>
      <c r="DIX33" s="177"/>
      <c r="DIY33" s="177"/>
      <c r="DIZ33" s="177"/>
      <c r="DJA33" s="177"/>
      <c r="DJB33" s="177"/>
      <c r="DJC33" s="177"/>
      <c r="DJD33" s="177"/>
      <c r="DJE33" s="177"/>
      <c r="DJF33" s="177"/>
      <c r="DJG33" s="177"/>
      <c r="DJH33" s="177"/>
      <c r="DJI33" s="177"/>
      <c r="DJJ33" s="177"/>
      <c r="DJK33" s="177"/>
      <c r="DJL33" s="177"/>
      <c r="DJM33" s="177"/>
      <c r="DJN33" s="177"/>
      <c r="DJO33" s="177"/>
      <c r="DJP33" s="177"/>
      <c r="DJQ33" s="177"/>
      <c r="DJR33" s="177"/>
      <c r="DJS33" s="177"/>
      <c r="DJT33" s="177"/>
      <c r="DJU33" s="177"/>
      <c r="DJV33" s="177"/>
      <c r="DJW33" s="177"/>
      <c r="DJX33" s="177"/>
      <c r="DJY33" s="177"/>
      <c r="DJZ33" s="177"/>
      <c r="DKA33" s="177"/>
      <c r="DKB33" s="177"/>
      <c r="DKC33" s="177"/>
      <c r="DKD33" s="177"/>
      <c r="DKE33" s="177"/>
      <c r="DKF33" s="177"/>
      <c r="DKG33" s="177"/>
      <c r="DKH33" s="177"/>
      <c r="DKI33" s="177"/>
      <c r="DKJ33" s="177"/>
      <c r="DKK33" s="177"/>
      <c r="DKL33" s="177"/>
      <c r="DKM33" s="177"/>
      <c r="DKN33" s="177"/>
      <c r="DKO33" s="177"/>
      <c r="DKP33" s="177"/>
      <c r="DKQ33" s="177"/>
      <c r="DKR33" s="177"/>
      <c r="DKS33" s="177"/>
      <c r="DKT33" s="177"/>
      <c r="DKU33" s="177"/>
      <c r="DKV33" s="177"/>
      <c r="DKW33" s="177"/>
      <c r="DKX33" s="177"/>
      <c r="DKY33" s="177"/>
      <c r="DKZ33" s="177"/>
      <c r="DLA33" s="177"/>
      <c r="DLB33" s="177"/>
      <c r="DLC33" s="177"/>
      <c r="DLD33" s="177"/>
      <c r="DLE33" s="177"/>
      <c r="DLF33" s="177"/>
      <c r="DLG33" s="177"/>
      <c r="DLH33" s="177"/>
      <c r="DLI33" s="177"/>
      <c r="DLJ33" s="177"/>
      <c r="DLK33" s="177"/>
      <c r="DLL33" s="177"/>
      <c r="DLM33" s="177"/>
      <c r="DLN33" s="177"/>
      <c r="DLO33" s="177"/>
      <c r="DLP33" s="177"/>
      <c r="DLQ33" s="177"/>
      <c r="DLR33" s="177"/>
      <c r="DLS33" s="177"/>
      <c r="DLT33" s="177"/>
      <c r="DLU33" s="177"/>
      <c r="DLV33" s="177"/>
      <c r="DLW33" s="177"/>
      <c r="DLX33" s="177"/>
      <c r="DLY33" s="177"/>
      <c r="DLZ33" s="177"/>
      <c r="DMA33" s="177"/>
      <c r="DMB33" s="177"/>
      <c r="DMC33" s="177"/>
      <c r="DMD33" s="177"/>
      <c r="DME33" s="177"/>
      <c r="DMF33" s="177"/>
      <c r="DMG33" s="177"/>
      <c r="DMH33" s="177"/>
      <c r="DMI33" s="177"/>
      <c r="DMJ33" s="177"/>
      <c r="DMK33" s="177"/>
      <c r="DML33" s="177"/>
      <c r="DMM33" s="177"/>
      <c r="DMN33" s="177"/>
      <c r="DMO33" s="177"/>
      <c r="DMP33" s="177"/>
      <c r="DMQ33" s="177"/>
      <c r="DMR33" s="177"/>
      <c r="DMS33" s="177"/>
      <c r="DMT33" s="177"/>
      <c r="DMU33" s="177"/>
      <c r="DMV33" s="177"/>
      <c r="DMW33" s="177"/>
      <c r="DMX33" s="177"/>
      <c r="DMY33" s="177"/>
      <c r="DMZ33" s="177"/>
      <c r="DNA33" s="177"/>
      <c r="DNB33" s="177"/>
      <c r="DNC33" s="177"/>
      <c r="DND33" s="177"/>
      <c r="DNE33" s="177"/>
      <c r="DNF33" s="177"/>
      <c r="DNG33" s="177"/>
      <c r="DNH33" s="177"/>
      <c r="DNI33" s="177"/>
      <c r="DNJ33" s="177"/>
      <c r="DNK33" s="177"/>
      <c r="DNL33" s="177"/>
      <c r="DNM33" s="177"/>
      <c r="DNN33" s="177"/>
      <c r="DNO33" s="177"/>
      <c r="DNP33" s="177"/>
      <c r="DNQ33" s="177"/>
      <c r="DNR33" s="177"/>
      <c r="DNS33" s="177"/>
      <c r="DNT33" s="177"/>
      <c r="DNU33" s="177"/>
      <c r="DNV33" s="177"/>
      <c r="DNW33" s="177"/>
      <c r="DNX33" s="177"/>
      <c r="DNY33" s="177"/>
      <c r="DNZ33" s="177"/>
      <c r="DOA33" s="177"/>
      <c r="DOB33" s="177"/>
      <c r="DOC33" s="177"/>
      <c r="DOD33" s="177"/>
      <c r="DOE33" s="177"/>
      <c r="DOF33" s="177"/>
      <c r="DOG33" s="177"/>
      <c r="DOH33" s="177"/>
      <c r="DOI33" s="177"/>
      <c r="DOJ33" s="177"/>
      <c r="DOK33" s="177"/>
      <c r="DOL33" s="177"/>
      <c r="DOM33" s="177"/>
      <c r="DON33" s="177"/>
      <c r="DOO33" s="177"/>
      <c r="DOP33" s="177"/>
      <c r="DOQ33" s="177"/>
      <c r="DOR33" s="177"/>
      <c r="DOS33" s="177"/>
      <c r="DOT33" s="177"/>
      <c r="DOU33" s="177"/>
      <c r="DOV33" s="177"/>
      <c r="DOW33" s="177"/>
      <c r="DOX33" s="177"/>
      <c r="DOY33" s="177"/>
      <c r="DOZ33" s="177"/>
      <c r="DPA33" s="177"/>
      <c r="DPB33" s="177"/>
      <c r="DPC33" s="177"/>
      <c r="DPD33" s="177"/>
      <c r="DPE33" s="177"/>
      <c r="DPF33" s="177"/>
      <c r="DPG33" s="177"/>
      <c r="DPH33" s="177"/>
      <c r="DPI33" s="177"/>
      <c r="DPJ33" s="177"/>
      <c r="DPK33" s="177"/>
      <c r="DPL33" s="177"/>
      <c r="DPM33" s="177"/>
      <c r="DPN33" s="177"/>
      <c r="DPO33" s="177"/>
      <c r="DPP33" s="177"/>
      <c r="DPQ33" s="177"/>
      <c r="DPR33" s="177"/>
      <c r="DPS33" s="177"/>
      <c r="DPT33" s="177"/>
      <c r="DPU33" s="177"/>
      <c r="DPV33" s="177"/>
      <c r="DPW33" s="177"/>
      <c r="DPX33" s="177"/>
      <c r="DPY33" s="177"/>
      <c r="DPZ33" s="177"/>
      <c r="DQA33" s="177"/>
      <c r="DQB33" s="177"/>
      <c r="DQC33" s="177"/>
      <c r="DQD33" s="177"/>
      <c r="DQE33" s="177"/>
      <c r="DQF33" s="177"/>
      <c r="DQG33" s="177"/>
      <c r="DQH33" s="177"/>
      <c r="DQI33" s="177"/>
      <c r="DQJ33" s="177"/>
      <c r="DQK33" s="177"/>
      <c r="DQL33" s="177"/>
      <c r="DQM33" s="177"/>
      <c r="DQN33" s="177"/>
      <c r="DQO33" s="177"/>
      <c r="DQP33" s="177"/>
      <c r="DQQ33" s="177"/>
      <c r="DQR33" s="177"/>
      <c r="DQS33" s="177"/>
      <c r="DQT33" s="177"/>
      <c r="DQU33" s="177"/>
      <c r="DQV33" s="177"/>
      <c r="DQW33" s="177"/>
      <c r="DQX33" s="177"/>
      <c r="DQY33" s="177"/>
      <c r="DQZ33" s="177"/>
      <c r="DRA33" s="177"/>
      <c r="DRB33" s="177"/>
      <c r="DRC33" s="177"/>
      <c r="DRD33" s="177"/>
      <c r="DRE33" s="177"/>
      <c r="DRF33" s="177"/>
      <c r="DRG33" s="177"/>
      <c r="DRH33" s="177"/>
      <c r="DRI33" s="177"/>
      <c r="DRJ33" s="177"/>
      <c r="DRK33" s="177"/>
      <c r="DRL33" s="177"/>
      <c r="DRM33" s="177"/>
      <c r="DRN33" s="177"/>
      <c r="DRO33" s="177"/>
      <c r="DRP33" s="177"/>
      <c r="DRQ33" s="177"/>
      <c r="DRR33" s="177"/>
      <c r="DRS33" s="177"/>
      <c r="DRT33" s="177"/>
      <c r="DRU33" s="177"/>
      <c r="DRV33" s="177"/>
      <c r="DRW33" s="177"/>
      <c r="DRX33" s="177"/>
      <c r="DRY33" s="177"/>
      <c r="DRZ33" s="177"/>
      <c r="DSA33" s="177"/>
      <c r="DSB33" s="177"/>
      <c r="DSC33" s="177"/>
      <c r="DSD33" s="177"/>
      <c r="DSE33" s="177"/>
      <c r="DSF33" s="177"/>
      <c r="DSG33" s="177"/>
      <c r="DSH33" s="177"/>
      <c r="DSI33" s="177"/>
      <c r="DSJ33" s="177"/>
      <c r="DSK33" s="177"/>
      <c r="DSL33" s="177"/>
      <c r="DSM33" s="177"/>
      <c r="DSN33" s="177"/>
      <c r="DSO33" s="177"/>
      <c r="DSP33" s="177"/>
      <c r="DSQ33" s="177"/>
      <c r="DSR33" s="177"/>
      <c r="DSS33" s="177"/>
      <c r="DST33" s="177"/>
      <c r="DSU33" s="177"/>
      <c r="DSV33" s="177"/>
      <c r="DSW33" s="177"/>
      <c r="DSX33" s="177"/>
      <c r="DSY33" s="177"/>
      <c r="DSZ33" s="177"/>
      <c r="DTA33" s="177"/>
      <c r="DTB33" s="177"/>
      <c r="DTC33" s="177"/>
      <c r="DTD33" s="177"/>
      <c r="DTE33" s="177"/>
      <c r="DTF33" s="177"/>
      <c r="DTG33" s="177"/>
      <c r="DTH33" s="177"/>
      <c r="DTI33" s="177"/>
      <c r="DTJ33" s="177"/>
      <c r="DTK33" s="177"/>
      <c r="DTL33" s="177"/>
      <c r="DTM33" s="177"/>
      <c r="DTN33" s="177"/>
      <c r="DTO33" s="177"/>
      <c r="DTP33" s="177"/>
      <c r="DTQ33" s="177"/>
      <c r="DTR33" s="177"/>
      <c r="DTS33" s="177"/>
      <c r="DTT33" s="177"/>
      <c r="DTU33" s="177"/>
      <c r="DTV33" s="177"/>
      <c r="DTW33" s="177"/>
      <c r="DTX33" s="177"/>
      <c r="DTY33" s="177"/>
      <c r="DTZ33" s="177"/>
      <c r="DUA33" s="177"/>
      <c r="DUB33" s="177"/>
      <c r="DUC33" s="177"/>
      <c r="DUD33" s="177"/>
      <c r="DUE33" s="177"/>
      <c r="DUF33" s="177"/>
      <c r="DUG33" s="177"/>
      <c r="DUH33" s="177"/>
      <c r="DUI33" s="177"/>
      <c r="DUJ33" s="177"/>
      <c r="DUK33" s="177"/>
      <c r="DUL33" s="177"/>
      <c r="DUM33" s="177"/>
      <c r="DUN33" s="177"/>
      <c r="DUO33" s="177"/>
      <c r="DUP33" s="177"/>
      <c r="DUQ33" s="177"/>
      <c r="DUR33" s="177"/>
      <c r="DUS33" s="177"/>
      <c r="DUT33" s="177"/>
      <c r="DUU33" s="177"/>
      <c r="DUV33" s="177"/>
      <c r="DUW33" s="177"/>
      <c r="DUX33" s="177"/>
      <c r="DUY33" s="177"/>
      <c r="DUZ33" s="177"/>
      <c r="DVA33" s="177"/>
      <c r="DVB33" s="177"/>
      <c r="DVC33" s="177"/>
      <c r="DVD33" s="177"/>
      <c r="DVE33" s="177"/>
      <c r="DVF33" s="177"/>
      <c r="DVG33" s="177"/>
      <c r="DVH33" s="177"/>
      <c r="DVI33" s="177"/>
      <c r="DVJ33" s="177"/>
      <c r="DVK33" s="177"/>
      <c r="DVL33" s="177"/>
      <c r="DVM33" s="177"/>
      <c r="DVN33" s="177"/>
      <c r="DVO33" s="177"/>
      <c r="DVP33" s="177"/>
      <c r="DVQ33" s="177"/>
      <c r="DVR33" s="177"/>
      <c r="DVS33" s="177"/>
      <c r="DVT33" s="177"/>
      <c r="DVU33" s="177"/>
      <c r="DVV33" s="177"/>
      <c r="DVW33" s="177"/>
      <c r="DVX33" s="177"/>
      <c r="DVY33" s="177"/>
      <c r="DVZ33" s="177"/>
      <c r="DWA33" s="177"/>
      <c r="DWB33" s="177"/>
      <c r="DWC33" s="177"/>
      <c r="DWD33" s="177"/>
      <c r="DWE33" s="177"/>
      <c r="DWF33" s="177"/>
      <c r="DWG33" s="177"/>
      <c r="DWH33" s="177"/>
      <c r="DWI33" s="177"/>
      <c r="DWJ33" s="177"/>
      <c r="DWK33" s="177"/>
      <c r="DWL33" s="177"/>
      <c r="DWM33" s="177"/>
      <c r="DWN33" s="177"/>
      <c r="DWO33" s="177"/>
      <c r="DWP33" s="177"/>
      <c r="DWQ33" s="177"/>
      <c r="DWR33" s="177"/>
      <c r="DWS33" s="177"/>
      <c r="DWT33" s="177"/>
      <c r="DWU33" s="177"/>
      <c r="DWV33" s="177"/>
      <c r="DWW33" s="177"/>
      <c r="DWX33" s="177"/>
      <c r="DWY33" s="177"/>
      <c r="DWZ33" s="177"/>
      <c r="DXA33" s="177"/>
      <c r="DXB33" s="177"/>
      <c r="DXC33" s="177"/>
      <c r="DXD33" s="177"/>
      <c r="DXE33" s="177"/>
      <c r="DXF33" s="177"/>
      <c r="DXG33" s="177"/>
      <c r="DXH33" s="177"/>
      <c r="DXI33" s="177"/>
      <c r="DXJ33" s="177"/>
      <c r="DXK33" s="177"/>
      <c r="DXL33" s="177"/>
      <c r="DXM33" s="177"/>
      <c r="DXN33" s="177"/>
      <c r="DXO33" s="177"/>
      <c r="DXP33" s="177"/>
      <c r="DXQ33" s="177"/>
      <c r="DXR33" s="177"/>
      <c r="DXS33" s="177"/>
      <c r="DXT33" s="177"/>
      <c r="DXU33" s="177"/>
      <c r="DXV33" s="177"/>
      <c r="DXW33" s="177"/>
      <c r="DXX33" s="177"/>
      <c r="DXY33" s="177"/>
      <c r="DXZ33" s="177"/>
      <c r="DYA33" s="177"/>
      <c r="DYB33" s="177"/>
      <c r="DYC33" s="177"/>
      <c r="DYD33" s="177"/>
      <c r="DYE33" s="177"/>
      <c r="DYF33" s="177"/>
      <c r="DYG33" s="177"/>
      <c r="DYH33" s="177"/>
      <c r="DYI33" s="177"/>
      <c r="DYJ33" s="177"/>
      <c r="DYK33" s="177"/>
      <c r="DYL33" s="177"/>
      <c r="DYM33" s="177"/>
      <c r="DYN33" s="177"/>
      <c r="DYO33" s="177"/>
      <c r="DYP33" s="177"/>
      <c r="DYQ33" s="177"/>
      <c r="DYR33" s="177"/>
      <c r="DYS33" s="177"/>
      <c r="DYT33" s="177"/>
      <c r="DYU33" s="177"/>
      <c r="DYV33" s="177"/>
      <c r="DYW33" s="177"/>
      <c r="DYX33" s="177"/>
      <c r="DYY33" s="177"/>
      <c r="DYZ33" s="177"/>
      <c r="DZA33" s="177"/>
      <c r="DZB33" s="177"/>
      <c r="DZC33" s="177"/>
      <c r="DZD33" s="177"/>
      <c r="DZE33" s="177"/>
      <c r="DZF33" s="177"/>
      <c r="DZG33" s="177"/>
      <c r="DZH33" s="177"/>
      <c r="DZI33" s="177"/>
      <c r="DZJ33" s="177"/>
      <c r="DZK33" s="177"/>
      <c r="DZL33" s="177"/>
      <c r="DZM33" s="177"/>
      <c r="DZN33" s="177"/>
      <c r="DZO33" s="177"/>
      <c r="DZP33" s="177"/>
      <c r="DZQ33" s="177"/>
      <c r="DZR33" s="177"/>
      <c r="DZS33" s="177"/>
      <c r="DZT33" s="177"/>
      <c r="DZU33" s="177"/>
      <c r="DZV33" s="177"/>
      <c r="DZW33" s="177"/>
      <c r="DZX33" s="177"/>
      <c r="DZY33" s="177"/>
      <c r="DZZ33" s="177"/>
      <c r="EAA33" s="177"/>
      <c r="EAB33" s="177"/>
      <c r="EAC33" s="177"/>
      <c r="EAD33" s="177"/>
      <c r="EAE33" s="177"/>
      <c r="EAF33" s="177"/>
      <c r="EAG33" s="177"/>
      <c r="EAH33" s="177"/>
      <c r="EAI33" s="177"/>
      <c r="EAJ33" s="177"/>
      <c r="EAK33" s="177"/>
      <c r="EAL33" s="177"/>
      <c r="EAM33" s="177"/>
      <c r="EAN33" s="177"/>
      <c r="EAO33" s="177"/>
      <c r="EAP33" s="177"/>
      <c r="EAQ33" s="177"/>
      <c r="EAR33" s="177"/>
      <c r="EAS33" s="177"/>
      <c r="EAT33" s="177"/>
      <c r="EAU33" s="177"/>
      <c r="EAV33" s="177"/>
      <c r="EAW33" s="177"/>
      <c r="EAX33" s="177"/>
      <c r="EAY33" s="177"/>
      <c r="EAZ33" s="177"/>
      <c r="EBA33" s="177"/>
      <c r="EBB33" s="177"/>
      <c r="EBC33" s="177"/>
      <c r="EBD33" s="177"/>
      <c r="EBE33" s="177"/>
      <c r="EBF33" s="177"/>
      <c r="EBG33" s="177"/>
      <c r="EBH33" s="177"/>
      <c r="EBI33" s="177"/>
      <c r="EBJ33" s="177"/>
      <c r="EBK33" s="177"/>
      <c r="EBL33" s="177"/>
      <c r="EBM33" s="177"/>
      <c r="EBN33" s="177"/>
      <c r="EBO33" s="177"/>
      <c r="EBP33" s="177"/>
      <c r="EBQ33" s="177"/>
      <c r="EBR33" s="177"/>
      <c r="EBS33" s="177"/>
      <c r="EBT33" s="177"/>
      <c r="EBU33" s="177"/>
      <c r="EBV33" s="177"/>
      <c r="EBW33" s="177"/>
      <c r="EBX33" s="177"/>
      <c r="EBY33" s="177"/>
      <c r="EBZ33" s="177"/>
      <c r="ECA33" s="177"/>
      <c r="ECB33" s="177"/>
      <c r="ECC33" s="177"/>
      <c r="ECD33" s="177"/>
      <c r="ECE33" s="177"/>
      <c r="ECF33" s="177"/>
      <c r="ECG33" s="177"/>
      <c r="ECH33" s="177"/>
      <c r="ECI33" s="177"/>
      <c r="ECJ33" s="177"/>
      <c r="ECK33" s="177"/>
      <c r="ECL33" s="177"/>
      <c r="ECM33" s="177"/>
      <c r="ECN33" s="177"/>
      <c r="ECO33" s="177"/>
      <c r="ECP33" s="177"/>
      <c r="ECQ33" s="177"/>
      <c r="ECR33" s="177"/>
      <c r="ECS33" s="177"/>
      <c r="ECT33" s="177"/>
      <c r="ECU33" s="177"/>
      <c r="ECV33" s="177"/>
      <c r="ECW33" s="177"/>
      <c r="ECX33" s="177"/>
      <c r="ECY33" s="177"/>
      <c r="ECZ33" s="177"/>
      <c r="EDA33" s="177"/>
      <c r="EDB33" s="177"/>
      <c r="EDC33" s="177"/>
      <c r="EDD33" s="177"/>
      <c r="EDE33" s="177"/>
      <c r="EDF33" s="177"/>
      <c r="EDG33" s="177"/>
      <c r="EDH33" s="177"/>
      <c r="EDI33" s="177"/>
      <c r="EDJ33" s="177"/>
      <c r="EDK33" s="177"/>
      <c r="EDL33" s="177"/>
      <c r="EDM33" s="177"/>
      <c r="EDN33" s="177"/>
      <c r="EDO33" s="177"/>
      <c r="EDP33" s="177"/>
      <c r="EDQ33" s="177"/>
      <c r="EDR33" s="177"/>
      <c r="EDS33" s="177"/>
      <c r="EDT33" s="177"/>
      <c r="EDU33" s="177"/>
      <c r="EDV33" s="177"/>
      <c r="EDW33" s="177"/>
      <c r="EDX33" s="177"/>
      <c r="EDY33" s="177"/>
      <c r="EDZ33" s="177"/>
      <c r="EEA33" s="177"/>
      <c r="EEB33" s="177"/>
      <c r="EEC33" s="177"/>
      <c r="EED33" s="177"/>
      <c r="EEE33" s="177"/>
      <c r="EEF33" s="177"/>
      <c r="EEG33" s="177"/>
      <c r="EEH33" s="177"/>
      <c r="EEI33" s="177"/>
      <c r="EEJ33" s="177"/>
      <c r="EEK33" s="177"/>
      <c r="EEL33" s="177"/>
      <c r="EEM33" s="177"/>
      <c r="EEN33" s="177"/>
      <c r="EEO33" s="177"/>
      <c r="EEP33" s="177"/>
      <c r="EEQ33" s="177"/>
      <c r="EER33" s="177"/>
      <c r="EES33" s="177"/>
      <c r="EET33" s="177"/>
      <c r="EEU33" s="177"/>
      <c r="EEV33" s="177"/>
      <c r="EEW33" s="177"/>
      <c r="EEX33" s="177"/>
      <c r="EEY33" s="177"/>
      <c r="EEZ33" s="177"/>
      <c r="EFA33" s="177"/>
      <c r="EFB33" s="177"/>
      <c r="EFC33" s="177"/>
      <c r="EFD33" s="177"/>
      <c r="EFE33" s="177"/>
      <c r="EFF33" s="177"/>
      <c r="EFG33" s="177"/>
      <c r="EFH33" s="177"/>
      <c r="EFI33" s="177"/>
      <c r="EFJ33" s="177"/>
      <c r="EFK33" s="177"/>
      <c r="EFL33" s="177"/>
      <c r="EFM33" s="177"/>
      <c r="EFN33" s="177"/>
      <c r="EFO33" s="177"/>
      <c r="EFP33" s="177"/>
      <c r="EFQ33" s="177"/>
      <c r="EFR33" s="177"/>
      <c r="EFS33" s="177"/>
      <c r="EFT33" s="177"/>
      <c r="EFU33" s="177"/>
      <c r="EFV33" s="177"/>
      <c r="EFW33" s="177"/>
      <c r="EFX33" s="177"/>
      <c r="EFY33" s="177"/>
      <c r="EFZ33" s="177"/>
      <c r="EGA33" s="177"/>
      <c r="EGB33" s="177"/>
      <c r="EGC33" s="177"/>
      <c r="EGD33" s="177"/>
      <c r="EGE33" s="177"/>
      <c r="EGF33" s="177"/>
      <c r="EGG33" s="177"/>
      <c r="EGH33" s="177"/>
      <c r="EGI33" s="177"/>
      <c r="EGJ33" s="177"/>
      <c r="EGK33" s="177"/>
      <c r="EGL33" s="177"/>
      <c r="EGM33" s="177"/>
      <c r="EGN33" s="177"/>
      <c r="EGO33" s="177"/>
      <c r="EGP33" s="177"/>
      <c r="EGQ33" s="177"/>
      <c r="EGR33" s="177"/>
      <c r="EGS33" s="177"/>
      <c r="EGT33" s="177"/>
      <c r="EGU33" s="177"/>
      <c r="EGV33" s="177"/>
      <c r="EGW33" s="177"/>
      <c r="EGX33" s="177"/>
      <c r="EGY33" s="177"/>
      <c r="EGZ33" s="177"/>
      <c r="EHA33" s="177"/>
      <c r="EHB33" s="177"/>
      <c r="EHC33" s="177"/>
      <c r="EHD33" s="177"/>
      <c r="EHE33" s="177"/>
      <c r="EHF33" s="177"/>
      <c r="EHG33" s="177"/>
      <c r="EHH33" s="177"/>
      <c r="EHI33" s="177"/>
      <c r="EHJ33" s="177"/>
      <c r="EHK33" s="177"/>
      <c r="EHL33" s="177"/>
      <c r="EHM33" s="177"/>
      <c r="EHN33" s="177"/>
      <c r="EHO33" s="177"/>
      <c r="EHP33" s="177"/>
      <c r="EHQ33" s="177"/>
      <c r="EHR33" s="177"/>
      <c r="EHS33" s="177"/>
      <c r="EHT33" s="177"/>
      <c r="EHU33" s="177"/>
      <c r="EHV33" s="177"/>
      <c r="EHW33" s="177"/>
      <c r="EHX33" s="177"/>
      <c r="EHY33" s="177"/>
      <c r="EHZ33" s="177"/>
      <c r="EIA33" s="177"/>
      <c r="EIB33" s="177"/>
      <c r="EIC33" s="177"/>
      <c r="EID33" s="177"/>
      <c r="EIE33" s="177"/>
      <c r="EIF33" s="177"/>
      <c r="EIG33" s="177"/>
      <c r="EIH33" s="177"/>
      <c r="EII33" s="177"/>
      <c r="EIJ33" s="177"/>
      <c r="EIK33" s="177"/>
      <c r="EIL33" s="177"/>
      <c r="EIM33" s="177"/>
      <c r="EIN33" s="177"/>
      <c r="EIO33" s="177"/>
      <c r="EIP33" s="177"/>
      <c r="EIQ33" s="177"/>
      <c r="EIR33" s="177"/>
      <c r="EIS33" s="177"/>
      <c r="EIT33" s="177"/>
      <c r="EIU33" s="177"/>
      <c r="EIV33" s="177"/>
      <c r="EIW33" s="177"/>
      <c r="EIX33" s="177"/>
      <c r="EIY33" s="177"/>
      <c r="EIZ33" s="177"/>
      <c r="EJA33" s="177"/>
      <c r="EJB33" s="177"/>
      <c r="EJC33" s="177"/>
      <c r="EJD33" s="177"/>
      <c r="EJE33" s="177"/>
      <c r="EJF33" s="177"/>
      <c r="EJG33" s="177"/>
      <c r="EJH33" s="177"/>
      <c r="EJI33" s="177"/>
      <c r="EJJ33" s="177"/>
      <c r="EJK33" s="177"/>
      <c r="EJL33" s="177"/>
      <c r="EJM33" s="177"/>
      <c r="EJN33" s="177"/>
      <c r="EJO33" s="177"/>
      <c r="EJP33" s="177"/>
      <c r="EJQ33" s="177"/>
      <c r="EJR33" s="177"/>
      <c r="EJS33" s="177"/>
      <c r="EJT33" s="177"/>
      <c r="EJU33" s="177"/>
      <c r="EJV33" s="177"/>
      <c r="EJW33" s="177"/>
      <c r="EJX33" s="177"/>
      <c r="EJY33" s="177"/>
      <c r="EJZ33" s="177"/>
      <c r="EKA33" s="177"/>
      <c r="EKB33" s="177"/>
      <c r="EKC33" s="177"/>
      <c r="EKD33" s="177"/>
      <c r="EKE33" s="177"/>
      <c r="EKF33" s="177"/>
      <c r="EKG33" s="177"/>
      <c r="EKH33" s="177"/>
      <c r="EKI33" s="177"/>
      <c r="EKJ33" s="177"/>
      <c r="EKK33" s="177"/>
      <c r="EKL33" s="177"/>
      <c r="EKM33" s="177"/>
      <c r="EKN33" s="177"/>
      <c r="EKO33" s="177"/>
      <c r="EKP33" s="177"/>
      <c r="EKQ33" s="177"/>
      <c r="EKR33" s="177"/>
      <c r="EKS33" s="177"/>
      <c r="EKT33" s="177"/>
      <c r="EKU33" s="177"/>
      <c r="EKV33" s="177"/>
      <c r="EKW33" s="177"/>
      <c r="EKX33" s="177"/>
      <c r="EKY33" s="177"/>
      <c r="EKZ33" s="177"/>
      <c r="ELA33" s="177"/>
      <c r="ELB33" s="177"/>
      <c r="ELC33" s="177"/>
      <c r="ELD33" s="177"/>
      <c r="ELE33" s="177"/>
      <c r="ELF33" s="177"/>
      <c r="ELG33" s="177"/>
      <c r="ELH33" s="177"/>
      <c r="ELI33" s="177"/>
      <c r="ELJ33" s="177"/>
      <c r="ELK33" s="177"/>
      <c r="ELL33" s="177"/>
      <c r="ELM33" s="177"/>
      <c r="ELN33" s="177"/>
      <c r="ELO33" s="177"/>
      <c r="ELP33" s="177"/>
      <c r="ELQ33" s="177"/>
      <c r="ELR33" s="177"/>
      <c r="ELS33" s="177"/>
      <c r="ELT33" s="177"/>
      <c r="ELU33" s="177"/>
      <c r="ELV33" s="177"/>
      <c r="ELW33" s="177"/>
      <c r="ELX33" s="177"/>
      <c r="ELY33" s="177"/>
      <c r="ELZ33" s="177"/>
      <c r="EMA33" s="177"/>
      <c r="EMB33" s="177"/>
      <c r="EMC33" s="177"/>
      <c r="EMD33" s="177"/>
      <c r="EME33" s="177"/>
      <c r="EMF33" s="177"/>
      <c r="EMG33" s="177"/>
      <c r="EMH33" s="177"/>
      <c r="EMI33" s="177"/>
      <c r="EMJ33" s="177"/>
      <c r="EMK33" s="177"/>
      <c r="EML33" s="177"/>
      <c r="EMM33" s="177"/>
      <c r="EMN33" s="177"/>
      <c r="EMO33" s="177"/>
      <c r="EMP33" s="177"/>
      <c r="EMQ33" s="177"/>
      <c r="EMR33" s="177"/>
      <c r="EMS33" s="177"/>
      <c r="EMT33" s="177"/>
      <c r="EMU33" s="177"/>
      <c r="EMV33" s="177"/>
      <c r="EMW33" s="177"/>
      <c r="EMX33" s="177"/>
      <c r="EMY33" s="177"/>
      <c r="EMZ33" s="177"/>
      <c r="ENA33" s="177"/>
      <c r="ENB33" s="177"/>
      <c r="ENC33" s="177"/>
      <c r="END33" s="177"/>
      <c r="ENE33" s="177"/>
      <c r="ENF33" s="177"/>
      <c r="ENG33" s="177"/>
      <c r="ENH33" s="177"/>
      <c r="ENI33" s="177"/>
      <c r="ENJ33" s="177"/>
      <c r="ENK33" s="177"/>
      <c r="ENL33" s="177"/>
      <c r="ENM33" s="177"/>
      <c r="ENN33" s="177"/>
      <c r="ENO33" s="177"/>
      <c r="ENP33" s="177"/>
      <c r="ENQ33" s="177"/>
      <c r="ENR33" s="177"/>
      <c r="ENS33" s="177"/>
      <c r="ENT33" s="177"/>
      <c r="ENU33" s="177"/>
      <c r="ENV33" s="177"/>
      <c r="ENW33" s="177"/>
      <c r="ENX33" s="177"/>
      <c r="ENY33" s="177"/>
      <c r="ENZ33" s="177"/>
      <c r="EOA33" s="177"/>
      <c r="EOB33" s="177"/>
      <c r="EOC33" s="177"/>
      <c r="EOD33" s="177"/>
      <c r="EOE33" s="177"/>
      <c r="EOF33" s="177"/>
      <c r="EOG33" s="177"/>
      <c r="EOH33" s="177"/>
      <c r="EOI33" s="177"/>
      <c r="EOJ33" s="177"/>
      <c r="EOK33" s="177"/>
      <c r="EOL33" s="177"/>
      <c r="EOM33" s="177"/>
      <c r="EON33" s="177"/>
      <c r="EOO33" s="177"/>
      <c r="EOP33" s="177"/>
      <c r="EOQ33" s="177"/>
      <c r="EOR33" s="177"/>
      <c r="EOS33" s="177"/>
      <c r="EOT33" s="177"/>
      <c r="EOU33" s="177"/>
      <c r="EOV33" s="177"/>
      <c r="EOW33" s="177"/>
      <c r="EOX33" s="177"/>
      <c r="EOY33" s="177"/>
      <c r="EOZ33" s="177"/>
      <c r="EPA33" s="177"/>
      <c r="EPB33" s="177"/>
      <c r="EPC33" s="177"/>
      <c r="EPD33" s="177"/>
      <c r="EPE33" s="177"/>
      <c r="EPF33" s="177"/>
      <c r="EPG33" s="177"/>
      <c r="EPH33" s="177"/>
      <c r="EPI33" s="177"/>
      <c r="EPJ33" s="177"/>
      <c r="EPK33" s="177"/>
      <c r="EPL33" s="177"/>
      <c r="EPM33" s="177"/>
      <c r="EPN33" s="177"/>
      <c r="EPO33" s="177"/>
      <c r="EPP33" s="177"/>
      <c r="EPQ33" s="177"/>
      <c r="EPR33" s="177"/>
      <c r="EPS33" s="177"/>
      <c r="EPT33" s="177"/>
      <c r="EPU33" s="177"/>
      <c r="EPV33" s="177"/>
      <c r="EPW33" s="177"/>
      <c r="EPX33" s="177"/>
      <c r="EPY33" s="177"/>
      <c r="EPZ33" s="177"/>
      <c r="EQA33" s="177"/>
      <c r="EQB33" s="177"/>
      <c r="EQC33" s="177"/>
      <c r="EQD33" s="177"/>
      <c r="EQE33" s="177"/>
      <c r="EQF33" s="177"/>
      <c r="EQG33" s="177"/>
      <c r="EQH33" s="177"/>
      <c r="EQI33" s="177"/>
      <c r="EQJ33" s="177"/>
      <c r="EQK33" s="177"/>
      <c r="EQL33" s="177"/>
      <c r="EQM33" s="177"/>
      <c r="EQN33" s="177"/>
      <c r="EQO33" s="177"/>
      <c r="EQP33" s="177"/>
      <c r="EQQ33" s="177"/>
      <c r="EQR33" s="177"/>
      <c r="EQS33" s="177"/>
      <c r="EQT33" s="177"/>
      <c r="EQU33" s="177"/>
      <c r="EQV33" s="177"/>
      <c r="EQW33" s="177"/>
      <c r="EQX33" s="177"/>
      <c r="EQY33" s="177"/>
      <c r="EQZ33" s="177"/>
      <c r="ERA33" s="177"/>
      <c r="ERB33" s="177"/>
      <c r="ERC33" s="177"/>
      <c r="ERD33" s="177"/>
      <c r="ERE33" s="177"/>
      <c r="ERF33" s="177"/>
      <c r="ERG33" s="177"/>
      <c r="ERH33" s="177"/>
      <c r="ERI33" s="177"/>
      <c r="ERJ33" s="177"/>
      <c r="ERK33" s="177"/>
      <c r="ERL33" s="177"/>
      <c r="ERM33" s="177"/>
      <c r="ERN33" s="177"/>
      <c r="ERO33" s="177"/>
      <c r="ERP33" s="177"/>
      <c r="ERQ33" s="177"/>
      <c r="ERR33" s="177"/>
      <c r="ERS33" s="177"/>
      <c r="ERT33" s="177"/>
      <c r="ERU33" s="177"/>
      <c r="ERV33" s="177"/>
      <c r="ERW33" s="177"/>
      <c r="ERX33" s="177"/>
      <c r="ERY33" s="177"/>
      <c r="ERZ33" s="177"/>
      <c r="ESA33" s="177"/>
      <c r="ESB33" s="177"/>
      <c r="ESC33" s="177"/>
      <c r="ESD33" s="177"/>
      <c r="ESE33" s="177"/>
      <c r="ESF33" s="177"/>
      <c r="ESG33" s="177"/>
      <c r="ESH33" s="177"/>
      <c r="ESI33" s="177"/>
      <c r="ESJ33" s="177"/>
      <c r="ESK33" s="177"/>
      <c r="ESL33" s="177"/>
      <c r="ESM33" s="177"/>
      <c r="ESN33" s="177"/>
      <c r="ESO33" s="177"/>
      <c r="ESP33" s="177"/>
      <c r="ESQ33" s="177"/>
      <c r="ESR33" s="177"/>
      <c r="ESS33" s="177"/>
      <c r="EST33" s="177"/>
      <c r="ESU33" s="177"/>
      <c r="ESV33" s="177"/>
      <c r="ESW33" s="177"/>
      <c r="ESX33" s="177"/>
      <c r="ESY33" s="177"/>
      <c r="ESZ33" s="177"/>
      <c r="ETA33" s="177"/>
      <c r="ETB33" s="177"/>
      <c r="ETC33" s="177"/>
      <c r="ETD33" s="177"/>
      <c r="ETE33" s="177"/>
      <c r="ETF33" s="177"/>
      <c r="ETG33" s="177"/>
      <c r="ETH33" s="177"/>
      <c r="ETI33" s="177"/>
      <c r="ETJ33" s="177"/>
      <c r="ETK33" s="177"/>
      <c r="ETL33" s="177"/>
      <c r="ETM33" s="177"/>
      <c r="ETN33" s="177"/>
      <c r="ETO33" s="177"/>
      <c r="ETP33" s="177"/>
      <c r="ETQ33" s="177"/>
      <c r="ETR33" s="177"/>
      <c r="ETS33" s="177"/>
      <c r="ETT33" s="177"/>
      <c r="ETU33" s="177"/>
      <c r="ETV33" s="177"/>
      <c r="ETW33" s="177"/>
      <c r="ETX33" s="177"/>
      <c r="ETY33" s="177"/>
      <c r="ETZ33" s="177"/>
      <c r="EUA33" s="177"/>
      <c r="EUB33" s="177"/>
      <c r="EUC33" s="177"/>
      <c r="EUD33" s="177"/>
      <c r="EUE33" s="177"/>
      <c r="EUF33" s="177"/>
      <c r="EUG33" s="177"/>
      <c r="EUH33" s="177"/>
      <c r="EUI33" s="177"/>
      <c r="EUJ33" s="177"/>
      <c r="EUK33" s="177"/>
      <c r="EUL33" s="177"/>
      <c r="EUM33" s="177"/>
      <c r="EUN33" s="177"/>
      <c r="EUO33" s="177"/>
      <c r="EUP33" s="177"/>
      <c r="EUQ33" s="177"/>
      <c r="EUR33" s="177"/>
      <c r="EUS33" s="177"/>
      <c r="EUT33" s="177"/>
      <c r="EUU33" s="177"/>
      <c r="EUV33" s="177"/>
      <c r="EUW33" s="177"/>
      <c r="EUX33" s="177"/>
      <c r="EUY33" s="177"/>
      <c r="EUZ33" s="177"/>
      <c r="EVA33" s="177"/>
      <c r="EVB33" s="177"/>
      <c r="EVC33" s="177"/>
      <c r="EVD33" s="177"/>
      <c r="EVE33" s="177"/>
      <c r="EVF33" s="177"/>
      <c r="EVG33" s="177"/>
      <c r="EVH33" s="177"/>
      <c r="EVI33" s="177"/>
      <c r="EVJ33" s="177"/>
      <c r="EVK33" s="177"/>
      <c r="EVL33" s="177"/>
      <c r="EVM33" s="177"/>
      <c r="EVN33" s="177"/>
      <c r="EVO33" s="177"/>
      <c r="EVP33" s="177"/>
      <c r="EVQ33" s="177"/>
      <c r="EVR33" s="177"/>
      <c r="EVS33" s="177"/>
      <c r="EVT33" s="177"/>
      <c r="EVU33" s="177"/>
      <c r="EVV33" s="177"/>
      <c r="EVW33" s="177"/>
      <c r="EVX33" s="177"/>
      <c r="EVY33" s="177"/>
      <c r="EVZ33" s="177"/>
      <c r="EWA33" s="177"/>
      <c r="EWB33" s="177"/>
      <c r="EWC33" s="177"/>
      <c r="EWD33" s="177"/>
      <c r="EWE33" s="177"/>
      <c r="EWF33" s="177"/>
      <c r="EWG33" s="177"/>
      <c r="EWH33" s="177"/>
      <c r="EWI33" s="177"/>
      <c r="EWJ33" s="177"/>
      <c r="EWK33" s="177"/>
      <c r="EWL33" s="177"/>
      <c r="EWM33" s="177"/>
      <c r="EWN33" s="177"/>
      <c r="EWO33" s="177"/>
      <c r="EWP33" s="177"/>
      <c r="EWQ33" s="177"/>
      <c r="EWR33" s="177"/>
      <c r="EWS33" s="177"/>
      <c r="EWT33" s="177"/>
      <c r="EWU33" s="177"/>
      <c r="EWV33" s="177"/>
      <c r="EWW33" s="177"/>
      <c r="EWX33" s="177"/>
      <c r="EWY33" s="177"/>
      <c r="EWZ33" s="177"/>
      <c r="EXA33" s="177"/>
      <c r="EXB33" s="177"/>
      <c r="EXC33" s="177"/>
      <c r="EXD33" s="177"/>
      <c r="EXE33" s="177"/>
      <c r="EXF33" s="177"/>
      <c r="EXG33" s="177"/>
      <c r="EXH33" s="177"/>
      <c r="EXI33" s="177"/>
      <c r="EXJ33" s="177"/>
      <c r="EXK33" s="177"/>
      <c r="EXL33" s="177"/>
      <c r="EXM33" s="177"/>
      <c r="EXN33" s="177"/>
      <c r="EXO33" s="177"/>
      <c r="EXP33" s="177"/>
      <c r="EXQ33" s="177"/>
      <c r="EXR33" s="177"/>
      <c r="EXS33" s="177"/>
      <c r="EXT33" s="177"/>
      <c r="EXU33" s="177"/>
      <c r="EXV33" s="177"/>
      <c r="EXW33" s="177"/>
      <c r="EXX33" s="177"/>
      <c r="EXY33" s="177"/>
      <c r="EXZ33" s="177"/>
      <c r="EYA33" s="177"/>
      <c r="EYB33" s="177"/>
      <c r="EYC33" s="177"/>
      <c r="EYD33" s="177"/>
      <c r="EYE33" s="177"/>
      <c r="EYF33" s="177"/>
      <c r="EYG33" s="177"/>
      <c r="EYH33" s="177"/>
      <c r="EYI33" s="177"/>
      <c r="EYJ33" s="177"/>
      <c r="EYK33" s="177"/>
      <c r="EYL33" s="177"/>
      <c r="EYM33" s="177"/>
      <c r="EYN33" s="177"/>
      <c r="EYO33" s="177"/>
      <c r="EYP33" s="177"/>
      <c r="EYQ33" s="177"/>
      <c r="EYR33" s="177"/>
      <c r="EYS33" s="177"/>
      <c r="EYT33" s="177"/>
      <c r="EYU33" s="177"/>
      <c r="EYV33" s="177"/>
      <c r="EYW33" s="177"/>
      <c r="EYX33" s="177"/>
      <c r="EYY33" s="177"/>
      <c r="EYZ33" s="177"/>
      <c r="EZA33" s="177"/>
      <c r="EZB33" s="177"/>
      <c r="EZC33" s="177"/>
      <c r="EZD33" s="177"/>
      <c r="EZE33" s="177"/>
      <c r="EZF33" s="177"/>
      <c r="EZG33" s="177"/>
      <c r="EZH33" s="177"/>
      <c r="EZI33" s="177"/>
      <c r="EZJ33" s="177"/>
      <c r="EZK33" s="177"/>
      <c r="EZL33" s="177"/>
      <c r="EZM33" s="177"/>
      <c r="EZN33" s="177"/>
      <c r="EZO33" s="177"/>
      <c r="EZP33" s="177"/>
      <c r="EZQ33" s="177"/>
      <c r="EZR33" s="177"/>
      <c r="EZS33" s="177"/>
      <c r="EZT33" s="177"/>
      <c r="EZU33" s="177"/>
      <c r="EZV33" s="177"/>
      <c r="EZW33" s="177"/>
      <c r="EZX33" s="177"/>
      <c r="EZY33" s="177"/>
      <c r="EZZ33" s="177"/>
      <c r="FAA33" s="177"/>
      <c r="FAB33" s="177"/>
      <c r="FAC33" s="177"/>
      <c r="FAD33" s="177"/>
      <c r="FAE33" s="177"/>
      <c r="FAF33" s="177"/>
      <c r="FAG33" s="177"/>
      <c r="FAH33" s="177"/>
      <c r="FAI33" s="177"/>
      <c r="FAJ33" s="177"/>
      <c r="FAK33" s="177"/>
      <c r="FAL33" s="177"/>
      <c r="FAM33" s="177"/>
      <c r="FAN33" s="177"/>
      <c r="FAO33" s="177"/>
      <c r="FAP33" s="177"/>
      <c r="FAQ33" s="177"/>
      <c r="FAR33" s="177"/>
      <c r="FAS33" s="177"/>
      <c r="FAT33" s="177"/>
      <c r="FAU33" s="177"/>
      <c r="FAV33" s="177"/>
      <c r="FAW33" s="177"/>
      <c r="FAX33" s="177"/>
      <c r="FAY33" s="177"/>
      <c r="FAZ33" s="177"/>
      <c r="FBA33" s="177"/>
      <c r="FBB33" s="177"/>
      <c r="FBC33" s="177"/>
      <c r="FBD33" s="177"/>
      <c r="FBE33" s="177"/>
      <c r="FBF33" s="177"/>
      <c r="FBG33" s="177"/>
      <c r="FBH33" s="177"/>
      <c r="FBI33" s="177"/>
      <c r="FBJ33" s="177"/>
      <c r="FBK33" s="177"/>
      <c r="FBL33" s="177"/>
      <c r="FBM33" s="177"/>
      <c r="FBN33" s="177"/>
      <c r="FBO33" s="177"/>
      <c r="FBP33" s="177"/>
      <c r="FBQ33" s="177"/>
      <c r="FBR33" s="177"/>
      <c r="FBS33" s="177"/>
      <c r="FBT33" s="177"/>
      <c r="FBU33" s="177"/>
      <c r="FBV33" s="177"/>
      <c r="FBW33" s="177"/>
      <c r="FBX33" s="177"/>
      <c r="FBY33" s="177"/>
      <c r="FBZ33" s="177"/>
      <c r="FCA33" s="177"/>
      <c r="FCB33" s="177"/>
      <c r="FCC33" s="177"/>
      <c r="FCD33" s="177"/>
      <c r="FCE33" s="177"/>
      <c r="FCF33" s="177"/>
      <c r="FCG33" s="177"/>
      <c r="FCH33" s="177"/>
      <c r="FCI33" s="177"/>
      <c r="FCJ33" s="177"/>
      <c r="FCK33" s="177"/>
      <c r="FCL33" s="177"/>
      <c r="FCM33" s="177"/>
      <c r="FCN33" s="177"/>
      <c r="FCO33" s="177"/>
      <c r="FCP33" s="177"/>
      <c r="FCQ33" s="177"/>
      <c r="FCR33" s="177"/>
      <c r="FCS33" s="177"/>
      <c r="FCT33" s="177"/>
      <c r="FCU33" s="177"/>
      <c r="FCV33" s="177"/>
      <c r="FCW33" s="177"/>
      <c r="FCX33" s="177"/>
      <c r="FCY33" s="177"/>
      <c r="FCZ33" s="177"/>
      <c r="FDA33" s="177"/>
      <c r="FDB33" s="177"/>
      <c r="FDC33" s="177"/>
      <c r="FDD33" s="177"/>
      <c r="FDE33" s="177"/>
      <c r="FDF33" s="177"/>
      <c r="FDG33" s="177"/>
      <c r="FDH33" s="177"/>
      <c r="FDI33" s="177"/>
      <c r="FDJ33" s="177"/>
      <c r="FDK33" s="177"/>
      <c r="FDL33" s="177"/>
      <c r="FDM33" s="177"/>
      <c r="FDN33" s="177"/>
      <c r="FDO33" s="177"/>
      <c r="FDP33" s="177"/>
      <c r="FDQ33" s="177"/>
      <c r="FDR33" s="177"/>
      <c r="FDS33" s="177"/>
      <c r="FDT33" s="177"/>
      <c r="FDU33" s="177"/>
      <c r="FDV33" s="177"/>
      <c r="FDW33" s="177"/>
      <c r="FDX33" s="177"/>
      <c r="FDY33" s="177"/>
      <c r="FDZ33" s="177"/>
      <c r="FEA33" s="177"/>
      <c r="FEB33" s="177"/>
      <c r="FEC33" s="177"/>
      <c r="FED33" s="177"/>
      <c r="FEE33" s="177"/>
      <c r="FEF33" s="177"/>
      <c r="FEG33" s="177"/>
      <c r="FEH33" s="177"/>
      <c r="FEI33" s="177"/>
      <c r="FEJ33" s="177"/>
      <c r="FEK33" s="177"/>
      <c r="FEL33" s="177"/>
      <c r="FEM33" s="177"/>
      <c r="FEN33" s="177"/>
      <c r="FEO33" s="177"/>
      <c r="FEP33" s="177"/>
      <c r="FEQ33" s="177"/>
      <c r="FER33" s="177"/>
      <c r="FES33" s="177"/>
      <c r="FET33" s="177"/>
      <c r="FEU33" s="177"/>
      <c r="FEV33" s="177"/>
      <c r="FEW33" s="177"/>
      <c r="FEX33" s="177"/>
      <c r="FEY33" s="177"/>
      <c r="FEZ33" s="177"/>
      <c r="FFA33" s="177"/>
      <c r="FFB33" s="177"/>
      <c r="FFC33" s="177"/>
      <c r="FFD33" s="177"/>
      <c r="FFE33" s="177"/>
      <c r="FFF33" s="177"/>
      <c r="FFG33" s="177"/>
      <c r="FFH33" s="177"/>
      <c r="FFI33" s="177"/>
      <c r="FFJ33" s="177"/>
      <c r="FFK33" s="177"/>
      <c r="FFL33" s="177"/>
      <c r="FFM33" s="177"/>
      <c r="FFN33" s="177"/>
      <c r="FFO33" s="177"/>
      <c r="FFP33" s="177"/>
      <c r="FFQ33" s="177"/>
      <c r="FFR33" s="177"/>
      <c r="FFS33" s="177"/>
      <c r="FFT33" s="177"/>
      <c r="FFU33" s="177"/>
      <c r="FFV33" s="177"/>
      <c r="FFW33" s="177"/>
      <c r="FFX33" s="177"/>
      <c r="FFY33" s="177"/>
      <c r="FFZ33" s="177"/>
      <c r="FGA33" s="177"/>
      <c r="FGB33" s="177"/>
      <c r="FGC33" s="177"/>
      <c r="FGD33" s="177"/>
      <c r="FGE33" s="177"/>
      <c r="FGF33" s="177"/>
      <c r="FGG33" s="177"/>
      <c r="FGH33" s="177"/>
      <c r="FGI33" s="177"/>
      <c r="FGJ33" s="177"/>
      <c r="FGK33" s="177"/>
      <c r="FGL33" s="177"/>
      <c r="FGM33" s="177"/>
      <c r="FGN33" s="177"/>
      <c r="FGO33" s="177"/>
      <c r="FGP33" s="177"/>
      <c r="FGQ33" s="177"/>
      <c r="FGR33" s="177"/>
      <c r="FGS33" s="177"/>
      <c r="FGT33" s="177"/>
      <c r="FGU33" s="177"/>
      <c r="FGV33" s="177"/>
      <c r="FGW33" s="177"/>
      <c r="FGX33" s="177"/>
      <c r="FGY33" s="177"/>
      <c r="FGZ33" s="177"/>
      <c r="FHA33" s="177"/>
      <c r="FHB33" s="177"/>
      <c r="FHC33" s="177"/>
      <c r="FHD33" s="177"/>
      <c r="FHE33" s="177"/>
      <c r="FHF33" s="177"/>
      <c r="FHG33" s="177"/>
      <c r="FHH33" s="177"/>
      <c r="FHI33" s="177"/>
      <c r="FHJ33" s="177"/>
      <c r="FHK33" s="177"/>
      <c r="FHL33" s="177"/>
      <c r="FHM33" s="177"/>
      <c r="FHN33" s="177"/>
      <c r="FHO33" s="177"/>
      <c r="FHP33" s="177"/>
      <c r="FHQ33" s="177"/>
      <c r="FHR33" s="177"/>
      <c r="FHS33" s="177"/>
      <c r="FHT33" s="177"/>
      <c r="FHU33" s="177"/>
      <c r="FHV33" s="177"/>
      <c r="FHW33" s="177"/>
      <c r="FHX33" s="177"/>
      <c r="FHY33" s="177"/>
      <c r="FHZ33" s="177"/>
      <c r="FIA33" s="177"/>
      <c r="FIB33" s="177"/>
      <c r="FIC33" s="177"/>
      <c r="FID33" s="177"/>
      <c r="FIE33" s="177"/>
      <c r="FIF33" s="177"/>
      <c r="FIG33" s="177"/>
      <c r="FIH33" s="177"/>
      <c r="FII33" s="177"/>
      <c r="FIJ33" s="177"/>
      <c r="FIK33" s="177"/>
      <c r="FIL33" s="177"/>
      <c r="FIM33" s="177"/>
      <c r="FIN33" s="177"/>
      <c r="FIO33" s="177"/>
      <c r="FIP33" s="177"/>
      <c r="FIQ33" s="177"/>
      <c r="FIR33" s="177"/>
      <c r="FIS33" s="177"/>
      <c r="FIT33" s="177"/>
      <c r="FIU33" s="177"/>
      <c r="FIV33" s="177"/>
      <c r="FIW33" s="177"/>
      <c r="FIX33" s="177"/>
      <c r="FIY33" s="177"/>
      <c r="FIZ33" s="177"/>
      <c r="FJA33" s="177"/>
      <c r="FJB33" s="177"/>
      <c r="FJC33" s="177"/>
      <c r="FJD33" s="177"/>
      <c r="FJE33" s="177"/>
      <c r="FJF33" s="177"/>
      <c r="FJG33" s="177"/>
      <c r="FJH33" s="177"/>
      <c r="FJI33" s="177"/>
      <c r="FJJ33" s="177"/>
      <c r="FJK33" s="177"/>
      <c r="FJL33" s="177"/>
      <c r="FJM33" s="177"/>
      <c r="FJN33" s="177"/>
      <c r="FJO33" s="177"/>
      <c r="FJP33" s="177"/>
      <c r="FJQ33" s="177"/>
      <c r="FJR33" s="177"/>
      <c r="FJS33" s="177"/>
      <c r="FJT33" s="177"/>
      <c r="FJU33" s="177"/>
      <c r="FJV33" s="177"/>
      <c r="FJW33" s="177"/>
      <c r="FJX33" s="177"/>
      <c r="FJY33" s="177"/>
      <c r="FJZ33" s="177"/>
      <c r="FKA33" s="177"/>
      <c r="FKB33" s="177"/>
      <c r="FKC33" s="177"/>
      <c r="FKD33" s="177"/>
      <c r="FKE33" s="177"/>
      <c r="FKF33" s="177"/>
      <c r="FKG33" s="177"/>
      <c r="FKH33" s="177"/>
      <c r="FKI33" s="177"/>
      <c r="FKJ33" s="177"/>
      <c r="FKK33" s="177"/>
      <c r="FKL33" s="177"/>
      <c r="FKM33" s="177"/>
      <c r="FKN33" s="177"/>
      <c r="FKO33" s="177"/>
      <c r="FKP33" s="177"/>
      <c r="FKQ33" s="177"/>
      <c r="FKR33" s="177"/>
      <c r="FKS33" s="177"/>
      <c r="FKT33" s="177"/>
      <c r="FKU33" s="177"/>
      <c r="FKV33" s="177"/>
      <c r="FKW33" s="177"/>
      <c r="FKX33" s="177"/>
      <c r="FKY33" s="177"/>
      <c r="FKZ33" s="177"/>
      <c r="FLA33" s="177"/>
      <c r="FLB33" s="177"/>
      <c r="FLC33" s="177"/>
      <c r="FLD33" s="177"/>
      <c r="FLE33" s="177"/>
      <c r="FLF33" s="177"/>
      <c r="FLG33" s="177"/>
      <c r="FLH33" s="177"/>
      <c r="FLI33" s="177"/>
      <c r="FLJ33" s="177"/>
      <c r="FLK33" s="177"/>
      <c r="FLL33" s="177"/>
      <c r="FLM33" s="177"/>
      <c r="FLN33" s="177"/>
      <c r="FLO33" s="177"/>
      <c r="FLP33" s="177"/>
      <c r="FLQ33" s="177"/>
      <c r="FLR33" s="177"/>
      <c r="FLS33" s="177"/>
      <c r="FLT33" s="177"/>
      <c r="FLU33" s="177"/>
      <c r="FLV33" s="177"/>
      <c r="FLW33" s="177"/>
      <c r="FLX33" s="177"/>
      <c r="FLY33" s="177"/>
      <c r="FLZ33" s="177"/>
      <c r="FMA33" s="177"/>
      <c r="FMB33" s="177"/>
      <c r="FMC33" s="177"/>
      <c r="FMD33" s="177"/>
      <c r="FME33" s="177"/>
      <c r="FMF33" s="177"/>
      <c r="FMG33" s="177"/>
      <c r="FMH33" s="177"/>
      <c r="FMI33" s="177"/>
      <c r="FMJ33" s="177"/>
      <c r="FMK33" s="177"/>
      <c r="FML33" s="177"/>
      <c r="FMM33" s="177"/>
      <c r="FMN33" s="177"/>
      <c r="FMO33" s="177"/>
      <c r="FMP33" s="177"/>
      <c r="FMQ33" s="177"/>
      <c r="FMR33" s="177"/>
      <c r="FMS33" s="177"/>
      <c r="FMT33" s="177"/>
      <c r="FMU33" s="177"/>
      <c r="FMV33" s="177"/>
      <c r="FMW33" s="177"/>
      <c r="FMX33" s="177"/>
      <c r="FMY33" s="177"/>
      <c r="FMZ33" s="177"/>
      <c r="FNA33" s="177"/>
      <c r="FNB33" s="177"/>
      <c r="FNC33" s="177"/>
      <c r="FND33" s="177"/>
      <c r="FNE33" s="177"/>
      <c r="FNF33" s="177"/>
      <c r="FNG33" s="177"/>
      <c r="FNH33" s="177"/>
      <c r="FNI33" s="177"/>
      <c r="FNJ33" s="177"/>
      <c r="FNK33" s="177"/>
      <c r="FNL33" s="177"/>
      <c r="FNM33" s="177"/>
      <c r="FNN33" s="177"/>
      <c r="FNO33" s="177"/>
      <c r="FNP33" s="177"/>
      <c r="FNQ33" s="177"/>
      <c r="FNR33" s="177"/>
      <c r="FNS33" s="177"/>
      <c r="FNT33" s="177"/>
      <c r="FNU33" s="177"/>
      <c r="FNV33" s="177"/>
      <c r="FNW33" s="177"/>
      <c r="FNX33" s="177"/>
      <c r="FNY33" s="177"/>
      <c r="FNZ33" s="177"/>
      <c r="FOA33" s="177"/>
      <c r="FOB33" s="177"/>
      <c r="FOC33" s="177"/>
      <c r="FOD33" s="177"/>
      <c r="FOE33" s="177"/>
      <c r="FOF33" s="177"/>
      <c r="FOG33" s="177"/>
      <c r="FOH33" s="177"/>
      <c r="FOI33" s="177"/>
      <c r="FOJ33" s="177"/>
      <c r="FOK33" s="177"/>
      <c r="FOL33" s="177"/>
      <c r="FOM33" s="177"/>
      <c r="FON33" s="177"/>
      <c r="FOO33" s="177"/>
      <c r="FOP33" s="177"/>
      <c r="FOQ33" s="177"/>
      <c r="FOR33" s="177"/>
      <c r="FOS33" s="177"/>
      <c r="FOT33" s="177"/>
      <c r="FOU33" s="177"/>
      <c r="FOV33" s="177"/>
      <c r="FOW33" s="177"/>
      <c r="FOX33" s="177"/>
      <c r="FOY33" s="177"/>
      <c r="FOZ33" s="177"/>
      <c r="FPA33" s="177"/>
      <c r="FPB33" s="177"/>
      <c r="FPC33" s="177"/>
      <c r="FPD33" s="177"/>
      <c r="FPE33" s="177"/>
      <c r="FPF33" s="177"/>
      <c r="FPG33" s="177"/>
      <c r="FPH33" s="177"/>
      <c r="FPI33" s="177"/>
      <c r="FPJ33" s="177"/>
      <c r="FPK33" s="177"/>
      <c r="FPL33" s="177"/>
      <c r="FPM33" s="177"/>
      <c r="FPN33" s="177"/>
      <c r="FPO33" s="177"/>
      <c r="FPP33" s="177"/>
      <c r="FPQ33" s="177"/>
      <c r="FPR33" s="177"/>
      <c r="FPS33" s="177"/>
      <c r="FPT33" s="177"/>
      <c r="FPU33" s="177"/>
      <c r="FPV33" s="177"/>
      <c r="FPW33" s="177"/>
      <c r="FPX33" s="177"/>
      <c r="FPY33" s="177"/>
      <c r="FPZ33" s="177"/>
      <c r="FQA33" s="177"/>
      <c r="FQB33" s="177"/>
      <c r="FQC33" s="177"/>
      <c r="FQD33" s="177"/>
      <c r="FQE33" s="177"/>
      <c r="FQF33" s="177"/>
      <c r="FQG33" s="177"/>
      <c r="FQH33" s="177"/>
      <c r="FQI33" s="177"/>
      <c r="FQJ33" s="177"/>
      <c r="FQK33" s="177"/>
      <c r="FQL33" s="177"/>
      <c r="FQM33" s="177"/>
      <c r="FQN33" s="177"/>
      <c r="FQO33" s="177"/>
      <c r="FQP33" s="177"/>
      <c r="FQQ33" s="177"/>
      <c r="FQR33" s="177"/>
      <c r="FQS33" s="177"/>
      <c r="FQT33" s="177"/>
      <c r="FQU33" s="177"/>
      <c r="FQV33" s="177"/>
      <c r="FQW33" s="177"/>
      <c r="FQX33" s="177"/>
      <c r="FQY33" s="177"/>
      <c r="FQZ33" s="177"/>
      <c r="FRA33" s="177"/>
      <c r="FRB33" s="177"/>
      <c r="FRC33" s="177"/>
      <c r="FRD33" s="177"/>
      <c r="FRE33" s="177"/>
      <c r="FRF33" s="177"/>
      <c r="FRG33" s="177"/>
      <c r="FRH33" s="177"/>
      <c r="FRI33" s="177"/>
      <c r="FRJ33" s="177"/>
      <c r="FRK33" s="177"/>
      <c r="FRL33" s="177"/>
      <c r="FRM33" s="177"/>
      <c r="FRN33" s="177"/>
      <c r="FRO33" s="177"/>
      <c r="FRP33" s="177"/>
      <c r="FRQ33" s="177"/>
      <c r="FRR33" s="177"/>
      <c r="FRS33" s="177"/>
      <c r="FRT33" s="177"/>
      <c r="FRU33" s="177"/>
      <c r="FRV33" s="177"/>
      <c r="FRW33" s="177"/>
      <c r="FRX33" s="177"/>
      <c r="FRY33" s="177"/>
      <c r="FRZ33" s="177"/>
      <c r="FSA33" s="177"/>
      <c r="FSB33" s="177"/>
      <c r="FSC33" s="177"/>
      <c r="FSD33" s="177"/>
      <c r="FSE33" s="177"/>
      <c r="FSF33" s="177"/>
      <c r="FSG33" s="177"/>
      <c r="FSH33" s="177"/>
      <c r="FSI33" s="177"/>
      <c r="FSJ33" s="177"/>
      <c r="FSK33" s="177"/>
      <c r="FSL33" s="177"/>
      <c r="FSM33" s="177"/>
      <c r="FSN33" s="177"/>
      <c r="FSO33" s="177"/>
      <c r="FSP33" s="177"/>
      <c r="FSQ33" s="177"/>
      <c r="FSR33" s="177"/>
      <c r="FSS33" s="177"/>
      <c r="FST33" s="177"/>
      <c r="FSU33" s="177"/>
      <c r="FSV33" s="177"/>
      <c r="FSW33" s="177"/>
      <c r="FSX33" s="177"/>
      <c r="FSY33" s="177"/>
      <c r="FSZ33" s="177"/>
      <c r="FTA33" s="177"/>
      <c r="FTB33" s="177"/>
      <c r="FTC33" s="177"/>
      <c r="FTD33" s="177"/>
      <c r="FTE33" s="177"/>
      <c r="FTF33" s="177"/>
      <c r="FTG33" s="177"/>
      <c r="FTH33" s="177"/>
      <c r="FTI33" s="177"/>
      <c r="FTJ33" s="177"/>
      <c r="FTK33" s="177"/>
      <c r="FTL33" s="177"/>
      <c r="FTM33" s="177"/>
      <c r="FTN33" s="177"/>
      <c r="FTO33" s="177"/>
      <c r="FTP33" s="177"/>
      <c r="FTQ33" s="177"/>
      <c r="FTR33" s="177"/>
      <c r="FTS33" s="177"/>
      <c r="FTT33" s="177"/>
      <c r="FTU33" s="177"/>
      <c r="FTV33" s="177"/>
      <c r="FTW33" s="177"/>
      <c r="FTX33" s="177"/>
      <c r="FTY33" s="177"/>
      <c r="FTZ33" s="177"/>
      <c r="FUA33" s="177"/>
      <c r="FUB33" s="177"/>
      <c r="FUC33" s="177"/>
      <c r="FUD33" s="177"/>
      <c r="FUE33" s="177"/>
      <c r="FUF33" s="177"/>
      <c r="FUG33" s="177"/>
      <c r="FUH33" s="177"/>
      <c r="FUI33" s="177"/>
      <c r="FUJ33" s="177"/>
      <c r="FUK33" s="177"/>
      <c r="FUL33" s="177"/>
      <c r="FUM33" s="177"/>
      <c r="FUN33" s="177"/>
      <c r="FUO33" s="177"/>
      <c r="FUP33" s="177"/>
      <c r="FUQ33" s="177"/>
      <c r="FUR33" s="177"/>
      <c r="FUS33" s="177"/>
      <c r="FUT33" s="177"/>
      <c r="FUU33" s="177"/>
      <c r="FUV33" s="177"/>
      <c r="FUW33" s="177"/>
      <c r="FUX33" s="177"/>
      <c r="FUY33" s="177"/>
      <c r="FUZ33" s="177"/>
      <c r="FVA33" s="177"/>
      <c r="FVB33" s="177"/>
      <c r="FVC33" s="177"/>
      <c r="FVD33" s="177"/>
      <c r="FVE33" s="177"/>
      <c r="FVF33" s="177"/>
      <c r="FVG33" s="177"/>
      <c r="FVH33" s="177"/>
      <c r="FVI33" s="177"/>
      <c r="FVJ33" s="177"/>
      <c r="FVK33" s="177"/>
      <c r="FVL33" s="177"/>
      <c r="FVM33" s="177"/>
      <c r="FVN33" s="177"/>
      <c r="FVO33" s="177"/>
      <c r="FVP33" s="177"/>
      <c r="FVQ33" s="177"/>
      <c r="FVR33" s="177"/>
      <c r="FVS33" s="177"/>
      <c r="FVT33" s="177"/>
      <c r="FVU33" s="177"/>
      <c r="FVV33" s="177"/>
      <c r="FVW33" s="177"/>
      <c r="FVX33" s="177"/>
      <c r="FVY33" s="177"/>
      <c r="FVZ33" s="177"/>
      <c r="FWA33" s="177"/>
      <c r="FWB33" s="177"/>
      <c r="FWC33" s="177"/>
      <c r="FWD33" s="177"/>
      <c r="FWE33" s="177"/>
      <c r="FWF33" s="177"/>
      <c r="FWG33" s="177"/>
      <c r="FWH33" s="177"/>
      <c r="FWI33" s="177"/>
      <c r="FWJ33" s="177"/>
      <c r="FWK33" s="177"/>
      <c r="FWL33" s="177"/>
      <c r="FWM33" s="177"/>
      <c r="FWN33" s="177"/>
      <c r="FWO33" s="177"/>
      <c r="FWP33" s="177"/>
      <c r="FWQ33" s="177"/>
      <c r="FWR33" s="177"/>
      <c r="FWS33" s="177"/>
      <c r="FWT33" s="177"/>
      <c r="FWU33" s="177"/>
      <c r="FWV33" s="177"/>
      <c r="FWW33" s="177"/>
      <c r="FWX33" s="177"/>
      <c r="FWY33" s="177"/>
      <c r="FWZ33" s="177"/>
      <c r="FXA33" s="177"/>
      <c r="FXB33" s="177"/>
      <c r="FXC33" s="177"/>
      <c r="FXD33" s="177"/>
      <c r="FXE33" s="177"/>
      <c r="FXF33" s="177"/>
      <c r="FXG33" s="177"/>
      <c r="FXH33" s="177"/>
      <c r="FXI33" s="177"/>
      <c r="FXJ33" s="177"/>
      <c r="FXK33" s="177"/>
      <c r="FXL33" s="177"/>
      <c r="FXM33" s="177"/>
      <c r="FXN33" s="177"/>
      <c r="FXO33" s="177"/>
      <c r="FXP33" s="177"/>
      <c r="FXQ33" s="177"/>
      <c r="FXR33" s="177"/>
      <c r="FXS33" s="177"/>
      <c r="FXT33" s="177"/>
      <c r="FXU33" s="177"/>
      <c r="FXV33" s="177"/>
      <c r="FXW33" s="177"/>
      <c r="FXX33" s="177"/>
      <c r="FXY33" s="177"/>
      <c r="FXZ33" s="177"/>
      <c r="FYA33" s="177"/>
      <c r="FYB33" s="177"/>
      <c r="FYC33" s="177"/>
      <c r="FYD33" s="177"/>
      <c r="FYE33" s="177"/>
      <c r="FYF33" s="177"/>
      <c r="FYG33" s="177"/>
      <c r="FYH33" s="177"/>
      <c r="FYI33" s="177"/>
      <c r="FYJ33" s="177"/>
      <c r="FYK33" s="177"/>
      <c r="FYL33" s="177"/>
      <c r="FYM33" s="177"/>
      <c r="FYN33" s="177"/>
      <c r="FYO33" s="177"/>
      <c r="FYP33" s="177"/>
      <c r="FYQ33" s="177"/>
      <c r="FYR33" s="177"/>
      <c r="FYS33" s="177"/>
      <c r="FYT33" s="177"/>
      <c r="FYU33" s="177"/>
      <c r="FYV33" s="177"/>
      <c r="FYW33" s="177"/>
      <c r="FYX33" s="177"/>
      <c r="FYY33" s="177"/>
      <c r="FYZ33" s="177"/>
      <c r="FZA33" s="177"/>
      <c r="FZB33" s="177"/>
      <c r="FZC33" s="177"/>
      <c r="FZD33" s="177"/>
      <c r="FZE33" s="177"/>
      <c r="FZF33" s="177"/>
      <c r="FZG33" s="177"/>
      <c r="FZH33" s="177"/>
      <c r="FZI33" s="177"/>
      <c r="FZJ33" s="177"/>
      <c r="FZK33" s="177"/>
      <c r="FZL33" s="177"/>
      <c r="FZM33" s="177"/>
      <c r="FZN33" s="177"/>
      <c r="FZO33" s="177"/>
      <c r="FZP33" s="177"/>
      <c r="FZQ33" s="177"/>
      <c r="FZR33" s="177"/>
      <c r="FZS33" s="177"/>
      <c r="FZT33" s="177"/>
      <c r="FZU33" s="177"/>
      <c r="FZV33" s="177"/>
      <c r="FZW33" s="177"/>
      <c r="FZX33" s="177"/>
      <c r="FZY33" s="177"/>
      <c r="FZZ33" s="177"/>
      <c r="GAA33" s="177"/>
      <c r="GAB33" s="177"/>
      <c r="GAC33" s="177"/>
      <c r="GAD33" s="177"/>
      <c r="GAE33" s="177"/>
      <c r="GAF33" s="177"/>
      <c r="GAG33" s="177"/>
      <c r="GAH33" s="177"/>
      <c r="GAI33" s="177"/>
      <c r="GAJ33" s="177"/>
      <c r="GAK33" s="177"/>
      <c r="GAL33" s="177"/>
      <c r="GAM33" s="177"/>
      <c r="GAN33" s="177"/>
      <c r="GAO33" s="177"/>
      <c r="GAP33" s="177"/>
      <c r="GAQ33" s="177"/>
      <c r="GAR33" s="177"/>
      <c r="GAS33" s="177"/>
      <c r="GAT33" s="177"/>
      <c r="GAU33" s="177"/>
      <c r="GAV33" s="177"/>
      <c r="GAW33" s="177"/>
      <c r="GAX33" s="177"/>
      <c r="GAY33" s="177"/>
      <c r="GAZ33" s="177"/>
      <c r="GBA33" s="177"/>
      <c r="GBB33" s="177"/>
      <c r="GBC33" s="177"/>
      <c r="GBD33" s="177"/>
      <c r="GBE33" s="177"/>
      <c r="GBF33" s="177"/>
      <c r="GBG33" s="177"/>
      <c r="GBH33" s="177"/>
      <c r="GBI33" s="177"/>
      <c r="GBJ33" s="177"/>
      <c r="GBK33" s="177"/>
      <c r="GBL33" s="177"/>
      <c r="GBM33" s="177"/>
      <c r="GBN33" s="177"/>
      <c r="GBO33" s="177"/>
      <c r="GBP33" s="177"/>
      <c r="GBQ33" s="177"/>
      <c r="GBR33" s="177"/>
      <c r="GBS33" s="177"/>
      <c r="GBT33" s="177"/>
      <c r="GBU33" s="177"/>
      <c r="GBV33" s="177"/>
      <c r="GBW33" s="177"/>
      <c r="GBX33" s="177"/>
      <c r="GBY33" s="177"/>
      <c r="GBZ33" s="177"/>
      <c r="GCA33" s="177"/>
      <c r="GCB33" s="177"/>
      <c r="GCC33" s="177"/>
      <c r="GCD33" s="177"/>
      <c r="GCE33" s="177"/>
      <c r="GCF33" s="177"/>
      <c r="GCG33" s="177"/>
      <c r="GCH33" s="177"/>
      <c r="GCI33" s="177"/>
      <c r="GCJ33" s="177"/>
      <c r="GCK33" s="177"/>
      <c r="GCL33" s="177"/>
      <c r="GCM33" s="177"/>
      <c r="GCN33" s="177"/>
      <c r="GCO33" s="177"/>
      <c r="GCP33" s="177"/>
      <c r="GCQ33" s="177"/>
      <c r="GCR33" s="177"/>
      <c r="GCS33" s="177"/>
      <c r="GCT33" s="177"/>
      <c r="GCU33" s="177"/>
      <c r="GCV33" s="177"/>
      <c r="GCW33" s="177"/>
      <c r="GCX33" s="177"/>
      <c r="GCY33" s="177"/>
      <c r="GCZ33" s="177"/>
      <c r="GDA33" s="177"/>
      <c r="GDB33" s="177"/>
      <c r="GDC33" s="177"/>
      <c r="GDD33" s="177"/>
      <c r="GDE33" s="177"/>
      <c r="GDF33" s="177"/>
      <c r="GDG33" s="177"/>
      <c r="GDH33" s="177"/>
      <c r="GDI33" s="177"/>
      <c r="GDJ33" s="177"/>
      <c r="GDK33" s="177"/>
      <c r="GDL33" s="177"/>
      <c r="GDM33" s="177"/>
      <c r="GDN33" s="177"/>
      <c r="GDO33" s="177"/>
      <c r="GDP33" s="177"/>
      <c r="GDQ33" s="177"/>
      <c r="GDR33" s="177"/>
      <c r="GDS33" s="177"/>
      <c r="GDT33" s="177"/>
      <c r="GDU33" s="177"/>
      <c r="GDV33" s="177"/>
      <c r="GDW33" s="177"/>
      <c r="GDX33" s="177"/>
      <c r="GDY33" s="177"/>
      <c r="GDZ33" s="177"/>
      <c r="GEA33" s="177"/>
      <c r="GEB33" s="177"/>
      <c r="GEC33" s="177"/>
      <c r="GED33" s="177"/>
      <c r="GEE33" s="177"/>
      <c r="GEF33" s="177"/>
      <c r="GEG33" s="177"/>
      <c r="GEH33" s="177"/>
      <c r="GEI33" s="177"/>
      <c r="GEJ33" s="177"/>
      <c r="GEK33" s="177"/>
      <c r="GEL33" s="177"/>
      <c r="GEM33" s="177"/>
      <c r="GEN33" s="177"/>
      <c r="GEO33" s="177"/>
      <c r="GEP33" s="177"/>
      <c r="GEQ33" s="177"/>
      <c r="GER33" s="177"/>
      <c r="GES33" s="177"/>
      <c r="GET33" s="177"/>
      <c r="GEU33" s="177"/>
      <c r="GEV33" s="177"/>
      <c r="GEW33" s="177"/>
      <c r="GEX33" s="177"/>
      <c r="GEY33" s="177"/>
      <c r="GEZ33" s="177"/>
      <c r="GFA33" s="177"/>
      <c r="GFB33" s="177"/>
      <c r="GFC33" s="177"/>
      <c r="GFD33" s="177"/>
      <c r="GFE33" s="177"/>
      <c r="GFF33" s="177"/>
      <c r="GFG33" s="177"/>
      <c r="GFH33" s="177"/>
      <c r="GFI33" s="177"/>
      <c r="GFJ33" s="177"/>
      <c r="GFK33" s="177"/>
      <c r="GFL33" s="177"/>
      <c r="GFM33" s="177"/>
      <c r="GFN33" s="177"/>
      <c r="GFO33" s="177"/>
      <c r="GFP33" s="177"/>
      <c r="GFQ33" s="177"/>
      <c r="GFR33" s="177"/>
      <c r="GFS33" s="177"/>
      <c r="GFT33" s="177"/>
      <c r="GFU33" s="177"/>
      <c r="GFV33" s="177"/>
      <c r="GFW33" s="177"/>
      <c r="GFX33" s="177"/>
      <c r="GFY33" s="177"/>
      <c r="GFZ33" s="177"/>
      <c r="GGA33" s="177"/>
      <c r="GGB33" s="177"/>
      <c r="GGC33" s="177"/>
      <c r="GGD33" s="177"/>
      <c r="GGE33" s="177"/>
      <c r="GGF33" s="177"/>
      <c r="GGG33" s="177"/>
      <c r="GGH33" s="177"/>
      <c r="GGI33" s="177"/>
      <c r="GGJ33" s="177"/>
      <c r="GGK33" s="177"/>
      <c r="GGL33" s="177"/>
      <c r="GGM33" s="177"/>
      <c r="GGN33" s="177"/>
      <c r="GGO33" s="177"/>
      <c r="GGP33" s="177"/>
      <c r="GGQ33" s="177"/>
      <c r="GGR33" s="177"/>
      <c r="GGS33" s="177"/>
      <c r="GGT33" s="177"/>
      <c r="GGU33" s="177"/>
      <c r="GGV33" s="177"/>
      <c r="GGW33" s="177"/>
      <c r="GGX33" s="177"/>
      <c r="GGY33" s="177"/>
      <c r="GGZ33" s="177"/>
      <c r="GHA33" s="177"/>
      <c r="GHB33" s="177"/>
      <c r="GHC33" s="177"/>
      <c r="GHD33" s="177"/>
      <c r="GHE33" s="177"/>
      <c r="GHF33" s="177"/>
      <c r="GHG33" s="177"/>
      <c r="GHH33" s="177"/>
      <c r="GHI33" s="177"/>
      <c r="GHJ33" s="177"/>
      <c r="GHK33" s="177"/>
      <c r="GHL33" s="177"/>
      <c r="GHM33" s="177"/>
      <c r="GHN33" s="177"/>
      <c r="GHO33" s="177"/>
      <c r="GHP33" s="177"/>
      <c r="GHQ33" s="177"/>
      <c r="GHR33" s="177"/>
      <c r="GHS33" s="177"/>
      <c r="GHT33" s="177"/>
      <c r="GHU33" s="177"/>
      <c r="GHV33" s="177"/>
      <c r="GHW33" s="177"/>
      <c r="GHX33" s="177"/>
      <c r="GHY33" s="177"/>
      <c r="GHZ33" s="177"/>
      <c r="GIA33" s="177"/>
      <c r="GIB33" s="177"/>
      <c r="GIC33" s="177"/>
      <c r="GID33" s="177"/>
      <c r="GIE33" s="177"/>
      <c r="GIF33" s="177"/>
      <c r="GIG33" s="177"/>
      <c r="GIH33" s="177"/>
      <c r="GII33" s="177"/>
      <c r="GIJ33" s="177"/>
      <c r="GIK33" s="177"/>
      <c r="GIL33" s="177"/>
      <c r="GIM33" s="177"/>
      <c r="GIN33" s="177"/>
      <c r="GIO33" s="177"/>
      <c r="GIP33" s="177"/>
      <c r="GIQ33" s="177"/>
      <c r="GIR33" s="177"/>
      <c r="GIS33" s="177"/>
      <c r="GIT33" s="177"/>
      <c r="GIU33" s="177"/>
      <c r="GIV33" s="177"/>
      <c r="GIW33" s="177"/>
      <c r="GIX33" s="177"/>
      <c r="GIY33" s="177"/>
      <c r="GIZ33" s="177"/>
      <c r="GJA33" s="177"/>
      <c r="GJB33" s="177"/>
      <c r="GJC33" s="177"/>
      <c r="GJD33" s="177"/>
      <c r="GJE33" s="177"/>
      <c r="GJF33" s="177"/>
      <c r="GJG33" s="177"/>
      <c r="GJH33" s="177"/>
      <c r="GJI33" s="177"/>
      <c r="GJJ33" s="177"/>
      <c r="GJK33" s="177"/>
      <c r="GJL33" s="177"/>
      <c r="GJM33" s="177"/>
      <c r="GJN33" s="177"/>
      <c r="GJO33" s="177"/>
      <c r="GJP33" s="177"/>
      <c r="GJQ33" s="177"/>
      <c r="GJR33" s="177"/>
      <c r="GJS33" s="177"/>
      <c r="GJT33" s="177"/>
      <c r="GJU33" s="177"/>
      <c r="GJV33" s="177"/>
      <c r="GJW33" s="177"/>
      <c r="GJX33" s="177"/>
      <c r="GJY33" s="177"/>
      <c r="GJZ33" s="177"/>
      <c r="GKA33" s="177"/>
      <c r="GKB33" s="177"/>
      <c r="GKC33" s="177"/>
      <c r="GKD33" s="177"/>
      <c r="GKE33" s="177"/>
      <c r="GKF33" s="177"/>
      <c r="GKG33" s="177"/>
      <c r="GKH33" s="177"/>
      <c r="GKI33" s="177"/>
      <c r="GKJ33" s="177"/>
      <c r="GKK33" s="177"/>
      <c r="GKL33" s="177"/>
      <c r="GKM33" s="177"/>
      <c r="GKN33" s="177"/>
      <c r="GKO33" s="177"/>
      <c r="GKP33" s="177"/>
      <c r="GKQ33" s="177"/>
      <c r="GKR33" s="177"/>
      <c r="GKS33" s="177"/>
      <c r="GKT33" s="177"/>
      <c r="GKU33" s="177"/>
      <c r="GKV33" s="177"/>
      <c r="GKW33" s="177"/>
      <c r="GKX33" s="177"/>
      <c r="GKY33" s="177"/>
      <c r="GKZ33" s="177"/>
      <c r="GLA33" s="177"/>
      <c r="GLB33" s="177"/>
      <c r="GLC33" s="177"/>
      <c r="GLD33" s="177"/>
      <c r="GLE33" s="177"/>
      <c r="GLF33" s="177"/>
      <c r="GLG33" s="177"/>
      <c r="GLH33" s="177"/>
      <c r="GLI33" s="177"/>
      <c r="GLJ33" s="177"/>
      <c r="GLK33" s="177"/>
      <c r="GLL33" s="177"/>
      <c r="GLM33" s="177"/>
      <c r="GLN33" s="177"/>
      <c r="GLO33" s="177"/>
      <c r="GLP33" s="177"/>
      <c r="GLQ33" s="177"/>
      <c r="GLR33" s="177"/>
      <c r="GLS33" s="177"/>
      <c r="GLT33" s="177"/>
      <c r="GLU33" s="177"/>
      <c r="GLV33" s="177"/>
      <c r="GLW33" s="177"/>
      <c r="GLX33" s="177"/>
      <c r="GLY33" s="177"/>
      <c r="GLZ33" s="177"/>
      <c r="GMA33" s="177"/>
      <c r="GMB33" s="177"/>
      <c r="GMC33" s="177"/>
      <c r="GMD33" s="177"/>
      <c r="GME33" s="177"/>
      <c r="GMF33" s="177"/>
      <c r="GMG33" s="177"/>
      <c r="GMH33" s="177"/>
      <c r="GMI33" s="177"/>
      <c r="GMJ33" s="177"/>
      <c r="GMK33" s="177"/>
      <c r="GML33" s="177"/>
      <c r="GMM33" s="177"/>
      <c r="GMN33" s="177"/>
      <c r="GMO33" s="177"/>
      <c r="GMP33" s="177"/>
      <c r="GMQ33" s="177"/>
      <c r="GMR33" s="177"/>
      <c r="GMS33" s="177"/>
      <c r="GMT33" s="177"/>
      <c r="GMU33" s="177"/>
      <c r="GMV33" s="177"/>
      <c r="GMW33" s="177"/>
      <c r="GMX33" s="177"/>
      <c r="GMY33" s="177"/>
      <c r="GMZ33" s="177"/>
      <c r="GNA33" s="177"/>
      <c r="GNB33" s="177"/>
      <c r="GNC33" s="177"/>
      <c r="GND33" s="177"/>
      <c r="GNE33" s="177"/>
      <c r="GNF33" s="177"/>
      <c r="GNG33" s="177"/>
      <c r="GNH33" s="177"/>
      <c r="GNI33" s="177"/>
      <c r="GNJ33" s="177"/>
      <c r="GNK33" s="177"/>
      <c r="GNL33" s="177"/>
      <c r="GNM33" s="177"/>
      <c r="GNN33" s="177"/>
      <c r="GNO33" s="177"/>
      <c r="GNP33" s="177"/>
      <c r="GNQ33" s="177"/>
      <c r="GNR33" s="177"/>
      <c r="GNS33" s="177"/>
      <c r="GNT33" s="177"/>
      <c r="GNU33" s="177"/>
      <c r="GNV33" s="177"/>
      <c r="GNW33" s="177"/>
      <c r="GNX33" s="177"/>
      <c r="GNY33" s="177"/>
      <c r="GNZ33" s="177"/>
      <c r="GOA33" s="177"/>
      <c r="GOB33" s="177"/>
      <c r="GOC33" s="177"/>
      <c r="GOD33" s="177"/>
      <c r="GOE33" s="177"/>
      <c r="GOF33" s="177"/>
      <c r="GOG33" s="177"/>
      <c r="GOH33" s="177"/>
      <c r="GOI33" s="177"/>
      <c r="GOJ33" s="177"/>
      <c r="GOK33" s="177"/>
      <c r="GOL33" s="177"/>
      <c r="GOM33" s="177"/>
      <c r="GON33" s="177"/>
      <c r="GOO33" s="177"/>
      <c r="GOP33" s="177"/>
      <c r="GOQ33" s="177"/>
      <c r="GOR33" s="177"/>
      <c r="GOS33" s="177"/>
      <c r="GOT33" s="177"/>
      <c r="GOU33" s="177"/>
      <c r="GOV33" s="177"/>
      <c r="GOW33" s="177"/>
      <c r="GOX33" s="177"/>
      <c r="GOY33" s="177"/>
      <c r="GOZ33" s="177"/>
      <c r="GPA33" s="177"/>
      <c r="GPB33" s="177"/>
      <c r="GPC33" s="177"/>
      <c r="GPD33" s="177"/>
      <c r="GPE33" s="177"/>
      <c r="GPF33" s="177"/>
      <c r="GPG33" s="177"/>
      <c r="GPH33" s="177"/>
      <c r="GPI33" s="177"/>
      <c r="GPJ33" s="177"/>
      <c r="GPK33" s="177"/>
      <c r="GPL33" s="177"/>
      <c r="GPM33" s="177"/>
      <c r="GPN33" s="177"/>
      <c r="GPO33" s="177"/>
      <c r="GPP33" s="177"/>
      <c r="GPQ33" s="177"/>
      <c r="GPR33" s="177"/>
      <c r="GPS33" s="177"/>
      <c r="GPT33" s="177"/>
      <c r="GPU33" s="177"/>
      <c r="GPV33" s="177"/>
      <c r="GPW33" s="177"/>
      <c r="GPX33" s="177"/>
      <c r="GPY33" s="177"/>
      <c r="GPZ33" s="177"/>
      <c r="GQA33" s="177"/>
      <c r="GQB33" s="177"/>
      <c r="GQC33" s="177"/>
      <c r="GQD33" s="177"/>
      <c r="GQE33" s="177"/>
      <c r="GQF33" s="177"/>
      <c r="GQG33" s="177"/>
      <c r="GQH33" s="177"/>
      <c r="GQI33" s="177"/>
      <c r="GQJ33" s="177"/>
      <c r="GQK33" s="177"/>
      <c r="GQL33" s="177"/>
      <c r="GQM33" s="177"/>
      <c r="GQN33" s="177"/>
      <c r="GQO33" s="177"/>
      <c r="GQP33" s="177"/>
      <c r="GQQ33" s="177"/>
      <c r="GQR33" s="177"/>
      <c r="GQS33" s="177"/>
      <c r="GQT33" s="177"/>
      <c r="GQU33" s="177"/>
      <c r="GQV33" s="177"/>
      <c r="GQW33" s="177"/>
      <c r="GQX33" s="177"/>
      <c r="GQY33" s="177"/>
      <c r="GQZ33" s="177"/>
      <c r="GRA33" s="177"/>
      <c r="GRB33" s="177"/>
      <c r="GRC33" s="177"/>
      <c r="GRD33" s="177"/>
      <c r="GRE33" s="177"/>
      <c r="GRF33" s="177"/>
      <c r="GRG33" s="177"/>
      <c r="GRH33" s="177"/>
      <c r="GRI33" s="177"/>
      <c r="GRJ33" s="177"/>
      <c r="GRK33" s="177"/>
      <c r="GRL33" s="177"/>
      <c r="GRM33" s="177"/>
      <c r="GRN33" s="177"/>
      <c r="GRO33" s="177"/>
      <c r="GRP33" s="177"/>
      <c r="GRQ33" s="177"/>
      <c r="GRR33" s="177"/>
      <c r="GRS33" s="177"/>
      <c r="GRT33" s="177"/>
      <c r="GRU33" s="177"/>
      <c r="GRV33" s="177"/>
      <c r="GRW33" s="177"/>
      <c r="GRX33" s="177"/>
      <c r="GRY33" s="177"/>
      <c r="GRZ33" s="177"/>
      <c r="GSA33" s="177"/>
      <c r="GSB33" s="177"/>
      <c r="GSC33" s="177"/>
      <c r="GSD33" s="177"/>
      <c r="GSE33" s="177"/>
      <c r="GSF33" s="177"/>
      <c r="GSG33" s="177"/>
      <c r="GSH33" s="177"/>
      <c r="GSI33" s="177"/>
      <c r="GSJ33" s="177"/>
      <c r="GSK33" s="177"/>
      <c r="GSL33" s="177"/>
      <c r="GSM33" s="177"/>
      <c r="GSN33" s="177"/>
      <c r="GSO33" s="177"/>
      <c r="GSP33" s="177"/>
      <c r="GSQ33" s="177"/>
      <c r="GSR33" s="177"/>
      <c r="GSS33" s="177"/>
      <c r="GST33" s="177"/>
      <c r="GSU33" s="177"/>
      <c r="GSV33" s="177"/>
      <c r="GSW33" s="177"/>
      <c r="GSX33" s="177"/>
      <c r="GSY33" s="177"/>
      <c r="GSZ33" s="177"/>
      <c r="GTA33" s="177"/>
      <c r="GTB33" s="177"/>
      <c r="GTC33" s="177"/>
      <c r="GTD33" s="177"/>
      <c r="GTE33" s="177"/>
      <c r="GTF33" s="177"/>
      <c r="GTG33" s="177"/>
      <c r="GTH33" s="177"/>
      <c r="GTI33" s="177"/>
      <c r="GTJ33" s="177"/>
      <c r="GTK33" s="177"/>
      <c r="GTL33" s="177"/>
      <c r="GTM33" s="177"/>
      <c r="GTN33" s="177"/>
      <c r="GTO33" s="177"/>
      <c r="GTP33" s="177"/>
      <c r="GTQ33" s="177"/>
      <c r="GTR33" s="177"/>
      <c r="GTS33" s="177"/>
      <c r="GTT33" s="177"/>
      <c r="GTU33" s="177"/>
      <c r="GTV33" s="177"/>
      <c r="GTW33" s="177"/>
      <c r="GTX33" s="177"/>
      <c r="GTY33" s="177"/>
      <c r="GTZ33" s="177"/>
      <c r="GUA33" s="177"/>
      <c r="GUB33" s="177"/>
      <c r="GUC33" s="177"/>
      <c r="GUD33" s="177"/>
      <c r="GUE33" s="177"/>
      <c r="GUF33" s="177"/>
      <c r="GUG33" s="177"/>
      <c r="GUH33" s="177"/>
      <c r="GUI33" s="177"/>
      <c r="GUJ33" s="177"/>
      <c r="GUK33" s="177"/>
      <c r="GUL33" s="177"/>
      <c r="GUM33" s="177"/>
      <c r="GUN33" s="177"/>
      <c r="GUO33" s="177"/>
      <c r="GUP33" s="177"/>
      <c r="GUQ33" s="177"/>
      <c r="GUR33" s="177"/>
      <c r="GUS33" s="177"/>
      <c r="GUT33" s="177"/>
      <c r="GUU33" s="177"/>
      <c r="GUV33" s="177"/>
      <c r="GUW33" s="177"/>
      <c r="GUX33" s="177"/>
      <c r="GUY33" s="177"/>
      <c r="GUZ33" s="177"/>
      <c r="GVA33" s="177"/>
      <c r="GVB33" s="177"/>
      <c r="GVC33" s="177"/>
      <c r="GVD33" s="177"/>
      <c r="GVE33" s="177"/>
      <c r="GVF33" s="177"/>
      <c r="GVG33" s="177"/>
      <c r="GVH33" s="177"/>
      <c r="GVI33" s="177"/>
      <c r="GVJ33" s="177"/>
      <c r="GVK33" s="177"/>
      <c r="GVL33" s="177"/>
      <c r="GVM33" s="177"/>
      <c r="GVN33" s="177"/>
      <c r="GVO33" s="177"/>
      <c r="GVP33" s="177"/>
      <c r="GVQ33" s="177"/>
      <c r="GVR33" s="177"/>
      <c r="GVS33" s="177"/>
      <c r="GVT33" s="177"/>
      <c r="GVU33" s="177"/>
      <c r="GVV33" s="177"/>
      <c r="GVW33" s="177"/>
      <c r="GVX33" s="177"/>
      <c r="GVY33" s="177"/>
      <c r="GVZ33" s="177"/>
      <c r="GWA33" s="177"/>
      <c r="GWB33" s="177"/>
      <c r="GWC33" s="177"/>
      <c r="GWD33" s="177"/>
      <c r="GWE33" s="177"/>
      <c r="GWF33" s="177"/>
      <c r="GWG33" s="177"/>
      <c r="GWH33" s="177"/>
      <c r="GWI33" s="177"/>
      <c r="GWJ33" s="177"/>
      <c r="GWK33" s="177"/>
      <c r="GWL33" s="177"/>
      <c r="GWM33" s="177"/>
      <c r="GWN33" s="177"/>
      <c r="GWO33" s="177"/>
      <c r="GWP33" s="177"/>
      <c r="GWQ33" s="177"/>
      <c r="GWR33" s="177"/>
      <c r="GWS33" s="177"/>
      <c r="GWT33" s="177"/>
      <c r="GWU33" s="177"/>
      <c r="GWV33" s="177"/>
      <c r="GWW33" s="177"/>
      <c r="GWX33" s="177"/>
      <c r="GWY33" s="177"/>
      <c r="GWZ33" s="177"/>
      <c r="GXA33" s="177"/>
      <c r="GXB33" s="177"/>
      <c r="GXC33" s="177"/>
      <c r="GXD33" s="177"/>
      <c r="GXE33" s="177"/>
      <c r="GXF33" s="177"/>
      <c r="GXG33" s="177"/>
      <c r="GXH33" s="177"/>
      <c r="GXI33" s="177"/>
      <c r="GXJ33" s="177"/>
      <c r="GXK33" s="177"/>
      <c r="GXL33" s="177"/>
      <c r="GXM33" s="177"/>
      <c r="GXN33" s="177"/>
      <c r="GXO33" s="177"/>
      <c r="GXP33" s="177"/>
      <c r="GXQ33" s="177"/>
      <c r="GXR33" s="177"/>
      <c r="GXS33" s="177"/>
      <c r="GXT33" s="177"/>
      <c r="GXU33" s="177"/>
      <c r="GXV33" s="177"/>
      <c r="GXW33" s="177"/>
      <c r="GXX33" s="177"/>
      <c r="GXY33" s="177"/>
      <c r="GXZ33" s="177"/>
      <c r="GYA33" s="177"/>
      <c r="GYB33" s="177"/>
      <c r="GYC33" s="177"/>
      <c r="GYD33" s="177"/>
      <c r="GYE33" s="177"/>
      <c r="GYF33" s="177"/>
      <c r="GYG33" s="177"/>
      <c r="GYH33" s="177"/>
      <c r="GYI33" s="177"/>
      <c r="GYJ33" s="177"/>
      <c r="GYK33" s="177"/>
      <c r="GYL33" s="177"/>
      <c r="GYM33" s="177"/>
      <c r="GYN33" s="177"/>
      <c r="GYO33" s="177"/>
      <c r="GYP33" s="177"/>
      <c r="GYQ33" s="177"/>
      <c r="GYR33" s="177"/>
      <c r="GYS33" s="177"/>
      <c r="GYT33" s="177"/>
      <c r="GYU33" s="177"/>
      <c r="GYV33" s="177"/>
      <c r="GYW33" s="177"/>
      <c r="GYX33" s="177"/>
      <c r="GYY33" s="177"/>
      <c r="GYZ33" s="177"/>
      <c r="GZA33" s="177"/>
      <c r="GZB33" s="177"/>
      <c r="GZC33" s="177"/>
      <c r="GZD33" s="177"/>
      <c r="GZE33" s="177"/>
      <c r="GZF33" s="177"/>
      <c r="GZG33" s="177"/>
      <c r="GZH33" s="177"/>
      <c r="GZI33" s="177"/>
      <c r="GZJ33" s="177"/>
      <c r="GZK33" s="177"/>
      <c r="GZL33" s="177"/>
      <c r="GZM33" s="177"/>
      <c r="GZN33" s="177"/>
      <c r="GZO33" s="177"/>
      <c r="GZP33" s="177"/>
      <c r="GZQ33" s="177"/>
      <c r="GZR33" s="177"/>
      <c r="GZS33" s="177"/>
      <c r="GZT33" s="177"/>
      <c r="GZU33" s="177"/>
      <c r="GZV33" s="177"/>
      <c r="GZW33" s="177"/>
      <c r="GZX33" s="177"/>
      <c r="GZY33" s="177"/>
      <c r="GZZ33" s="177"/>
      <c r="HAA33" s="177"/>
      <c r="HAB33" s="177"/>
      <c r="HAC33" s="177"/>
      <c r="HAD33" s="177"/>
      <c r="HAE33" s="177"/>
      <c r="HAF33" s="177"/>
      <c r="HAG33" s="177"/>
      <c r="HAH33" s="177"/>
      <c r="HAI33" s="177"/>
      <c r="HAJ33" s="177"/>
      <c r="HAK33" s="177"/>
      <c r="HAL33" s="177"/>
      <c r="HAM33" s="177"/>
      <c r="HAN33" s="177"/>
      <c r="HAO33" s="177"/>
      <c r="HAP33" s="177"/>
      <c r="HAQ33" s="177"/>
      <c r="HAR33" s="177"/>
      <c r="HAS33" s="177"/>
      <c r="HAT33" s="177"/>
      <c r="HAU33" s="177"/>
      <c r="HAV33" s="177"/>
      <c r="HAW33" s="177"/>
      <c r="HAX33" s="177"/>
      <c r="HAY33" s="177"/>
      <c r="HAZ33" s="177"/>
      <c r="HBA33" s="177"/>
      <c r="HBB33" s="177"/>
      <c r="HBC33" s="177"/>
      <c r="HBD33" s="177"/>
      <c r="HBE33" s="177"/>
      <c r="HBF33" s="177"/>
      <c r="HBG33" s="177"/>
      <c r="HBH33" s="177"/>
      <c r="HBI33" s="177"/>
      <c r="HBJ33" s="177"/>
      <c r="HBK33" s="177"/>
      <c r="HBL33" s="177"/>
      <c r="HBM33" s="177"/>
      <c r="HBN33" s="177"/>
      <c r="HBO33" s="177"/>
      <c r="HBP33" s="177"/>
      <c r="HBQ33" s="177"/>
      <c r="HBR33" s="177"/>
      <c r="HBS33" s="177"/>
      <c r="HBT33" s="177"/>
      <c r="HBU33" s="177"/>
      <c r="HBV33" s="177"/>
      <c r="HBW33" s="177"/>
      <c r="HBX33" s="177"/>
      <c r="HBY33" s="177"/>
      <c r="HBZ33" s="177"/>
      <c r="HCA33" s="177"/>
      <c r="HCB33" s="177"/>
      <c r="HCC33" s="177"/>
      <c r="HCD33" s="177"/>
      <c r="HCE33" s="177"/>
      <c r="HCF33" s="177"/>
      <c r="HCG33" s="177"/>
      <c r="HCH33" s="177"/>
      <c r="HCI33" s="177"/>
      <c r="HCJ33" s="177"/>
      <c r="HCK33" s="177"/>
      <c r="HCL33" s="177"/>
      <c r="HCM33" s="177"/>
      <c r="HCN33" s="177"/>
      <c r="HCO33" s="177"/>
      <c r="HCP33" s="177"/>
      <c r="HCQ33" s="177"/>
      <c r="HCR33" s="177"/>
      <c r="HCS33" s="177"/>
      <c r="HCT33" s="177"/>
      <c r="HCU33" s="177"/>
      <c r="HCV33" s="177"/>
      <c r="HCW33" s="177"/>
      <c r="HCX33" s="177"/>
      <c r="HCY33" s="177"/>
      <c r="HCZ33" s="177"/>
      <c r="HDA33" s="177"/>
      <c r="HDB33" s="177"/>
      <c r="HDC33" s="177"/>
      <c r="HDD33" s="177"/>
      <c r="HDE33" s="177"/>
      <c r="HDF33" s="177"/>
      <c r="HDG33" s="177"/>
      <c r="HDH33" s="177"/>
      <c r="HDI33" s="177"/>
      <c r="HDJ33" s="177"/>
      <c r="HDK33" s="177"/>
      <c r="HDL33" s="177"/>
      <c r="HDM33" s="177"/>
      <c r="HDN33" s="177"/>
      <c r="HDO33" s="177"/>
      <c r="HDP33" s="177"/>
      <c r="HDQ33" s="177"/>
      <c r="HDR33" s="177"/>
      <c r="HDS33" s="177"/>
      <c r="HDT33" s="177"/>
      <c r="HDU33" s="177"/>
      <c r="HDV33" s="177"/>
      <c r="HDW33" s="177"/>
      <c r="HDX33" s="177"/>
      <c r="HDY33" s="177"/>
      <c r="HDZ33" s="177"/>
      <c r="HEA33" s="177"/>
      <c r="HEB33" s="177"/>
      <c r="HEC33" s="177"/>
      <c r="HED33" s="177"/>
      <c r="HEE33" s="177"/>
      <c r="HEF33" s="177"/>
      <c r="HEG33" s="177"/>
      <c r="HEH33" s="177"/>
      <c r="HEI33" s="177"/>
      <c r="HEJ33" s="177"/>
      <c r="HEK33" s="177"/>
      <c r="HEL33" s="177"/>
      <c r="HEM33" s="177"/>
      <c r="HEN33" s="177"/>
      <c r="HEO33" s="177"/>
      <c r="HEP33" s="177"/>
      <c r="HEQ33" s="177"/>
      <c r="HER33" s="177"/>
      <c r="HES33" s="177"/>
      <c r="HET33" s="177"/>
      <c r="HEU33" s="177"/>
      <c r="HEV33" s="177"/>
      <c r="HEW33" s="177"/>
      <c r="HEX33" s="177"/>
      <c r="HEY33" s="177"/>
      <c r="HEZ33" s="177"/>
      <c r="HFA33" s="177"/>
      <c r="HFB33" s="177"/>
      <c r="HFC33" s="177"/>
      <c r="HFD33" s="177"/>
      <c r="HFE33" s="177"/>
      <c r="HFF33" s="177"/>
      <c r="HFG33" s="177"/>
      <c r="HFH33" s="177"/>
      <c r="HFI33" s="177"/>
      <c r="HFJ33" s="177"/>
      <c r="HFK33" s="177"/>
      <c r="HFL33" s="177"/>
      <c r="HFM33" s="177"/>
      <c r="HFN33" s="177"/>
      <c r="HFO33" s="177"/>
      <c r="HFP33" s="177"/>
      <c r="HFQ33" s="177"/>
      <c r="HFR33" s="177"/>
      <c r="HFS33" s="177"/>
      <c r="HFT33" s="177"/>
      <c r="HFU33" s="177"/>
      <c r="HFV33" s="177"/>
      <c r="HFW33" s="177"/>
      <c r="HFX33" s="177"/>
      <c r="HFY33" s="177"/>
      <c r="HFZ33" s="177"/>
      <c r="HGA33" s="177"/>
      <c r="HGB33" s="177"/>
      <c r="HGC33" s="177"/>
      <c r="HGD33" s="177"/>
      <c r="HGE33" s="177"/>
      <c r="HGF33" s="177"/>
      <c r="HGG33" s="177"/>
      <c r="HGH33" s="177"/>
      <c r="HGI33" s="177"/>
      <c r="HGJ33" s="177"/>
      <c r="HGK33" s="177"/>
      <c r="HGL33" s="177"/>
      <c r="HGM33" s="177"/>
      <c r="HGN33" s="177"/>
      <c r="HGO33" s="177"/>
      <c r="HGP33" s="177"/>
      <c r="HGQ33" s="177"/>
      <c r="HGR33" s="177"/>
      <c r="HGS33" s="177"/>
      <c r="HGT33" s="177"/>
      <c r="HGU33" s="177"/>
      <c r="HGV33" s="177"/>
      <c r="HGW33" s="177"/>
      <c r="HGX33" s="177"/>
      <c r="HGY33" s="177"/>
      <c r="HGZ33" s="177"/>
      <c r="HHA33" s="177"/>
      <c r="HHB33" s="177"/>
      <c r="HHC33" s="177"/>
      <c r="HHD33" s="177"/>
      <c r="HHE33" s="177"/>
      <c r="HHF33" s="177"/>
      <c r="HHG33" s="177"/>
      <c r="HHH33" s="177"/>
      <c r="HHI33" s="177"/>
      <c r="HHJ33" s="177"/>
      <c r="HHK33" s="177"/>
      <c r="HHL33" s="177"/>
      <c r="HHM33" s="177"/>
      <c r="HHN33" s="177"/>
      <c r="HHO33" s="177"/>
      <c r="HHP33" s="177"/>
      <c r="HHQ33" s="177"/>
      <c r="HHR33" s="177"/>
      <c r="HHS33" s="177"/>
      <c r="HHT33" s="177"/>
      <c r="HHU33" s="177"/>
      <c r="HHV33" s="177"/>
      <c r="HHW33" s="177"/>
      <c r="HHX33" s="177"/>
      <c r="HHY33" s="177"/>
      <c r="HHZ33" s="177"/>
      <c r="HIA33" s="177"/>
      <c r="HIB33" s="177"/>
      <c r="HIC33" s="177"/>
      <c r="HID33" s="177"/>
      <c r="HIE33" s="177"/>
      <c r="HIF33" s="177"/>
      <c r="HIG33" s="177"/>
      <c r="HIH33" s="177"/>
      <c r="HII33" s="177"/>
      <c r="HIJ33" s="177"/>
      <c r="HIK33" s="177"/>
      <c r="HIL33" s="177"/>
      <c r="HIM33" s="177"/>
      <c r="HIN33" s="177"/>
      <c r="HIO33" s="177"/>
      <c r="HIP33" s="177"/>
      <c r="HIQ33" s="177"/>
      <c r="HIR33" s="177"/>
      <c r="HIS33" s="177"/>
      <c r="HIT33" s="177"/>
      <c r="HIU33" s="177"/>
      <c r="HIV33" s="177"/>
      <c r="HIW33" s="177"/>
      <c r="HIX33" s="177"/>
      <c r="HIY33" s="177"/>
      <c r="HIZ33" s="177"/>
      <c r="HJA33" s="177"/>
      <c r="HJB33" s="177"/>
      <c r="HJC33" s="177"/>
      <c r="HJD33" s="177"/>
      <c r="HJE33" s="177"/>
      <c r="HJF33" s="177"/>
      <c r="HJG33" s="177"/>
      <c r="HJH33" s="177"/>
      <c r="HJI33" s="177"/>
      <c r="HJJ33" s="177"/>
      <c r="HJK33" s="177"/>
      <c r="HJL33" s="177"/>
      <c r="HJM33" s="177"/>
      <c r="HJN33" s="177"/>
      <c r="HJO33" s="177"/>
      <c r="HJP33" s="177"/>
      <c r="HJQ33" s="177"/>
      <c r="HJR33" s="177"/>
      <c r="HJS33" s="177"/>
      <c r="HJT33" s="177"/>
      <c r="HJU33" s="177"/>
      <c r="HJV33" s="177"/>
      <c r="HJW33" s="177"/>
      <c r="HJX33" s="177"/>
      <c r="HJY33" s="177"/>
      <c r="HJZ33" s="177"/>
      <c r="HKA33" s="177"/>
      <c r="HKB33" s="177"/>
      <c r="HKC33" s="177"/>
      <c r="HKD33" s="177"/>
      <c r="HKE33" s="177"/>
      <c r="HKF33" s="177"/>
      <c r="HKG33" s="177"/>
      <c r="HKH33" s="177"/>
      <c r="HKI33" s="177"/>
      <c r="HKJ33" s="177"/>
      <c r="HKK33" s="177"/>
      <c r="HKL33" s="177"/>
      <c r="HKM33" s="177"/>
      <c r="HKN33" s="177"/>
      <c r="HKO33" s="177"/>
      <c r="HKP33" s="177"/>
      <c r="HKQ33" s="177"/>
      <c r="HKR33" s="177"/>
      <c r="HKS33" s="177"/>
      <c r="HKT33" s="177"/>
      <c r="HKU33" s="177"/>
      <c r="HKV33" s="177"/>
      <c r="HKW33" s="177"/>
      <c r="HKX33" s="177"/>
      <c r="HKY33" s="177"/>
      <c r="HKZ33" s="177"/>
      <c r="HLA33" s="177"/>
      <c r="HLB33" s="177"/>
      <c r="HLC33" s="177"/>
      <c r="HLD33" s="177"/>
      <c r="HLE33" s="177"/>
      <c r="HLF33" s="177"/>
      <c r="HLG33" s="177"/>
      <c r="HLH33" s="177"/>
      <c r="HLI33" s="177"/>
      <c r="HLJ33" s="177"/>
      <c r="HLK33" s="177"/>
      <c r="HLL33" s="177"/>
      <c r="HLM33" s="177"/>
      <c r="HLN33" s="177"/>
      <c r="HLO33" s="177"/>
      <c r="HLP33" s="177"/>
      <c r="HLQ33" s="177"/>
      <c r="HLR33" s="177"/>
      <c r="HLS33" s="177"/>
      <c r="HLT33" s="177"/>
      <c r="HLU33" s="177"/>
      <c r="HLV33" s="177"/>
      <c r="HLW33" s="177"/>
      <c r="HLX33" s="177"/>
      <c r="HLY33" s="177"/>
      <c r="HLZ33" s="177"/>
      <c r="HMA33" s="177"/>
      <c r="HMB33" s="177"/>
      <c r="HMC33" s="177"/>
      <c r="HMD33" s="177"/>
      <c r="HME33" s="177"/>
      <c r="HMF33" s="177"/>
      <c r="HMG33" s="177"/>
      <c r="HMH33" s="177"/>
      <c r="HMI33" s="177"/>
      <c r="HMJ33" s="177"/>
      <c r="HMK33" s="177"/>
      <c r="HML33" s="177"/>
      <c r="HMM33" s="177"/>
      <c r="HMN33" s="177"/>
      <c r="HMO33" s="177"/>
      <c r="HMP33" s="177"/>
      <c r="HMQ33" s="177"/>
      <c r="HMR33" s="177"/>
      <c r="HMS33" s="177"/>
      <c r="HMT33" s="177"/>
      <c r="HMU33" s="177"/>
      <c r="HMV33" s="177"/>
      <c r="HMW33" s="177"/>
      <c r="HMX33" s="177"/>
      <c r="HMY33" s="177"/>
      <c r="HMZ33" s="177"/>
      <c r="HNA33" s="177"/>
      <c r="HNB33" s="177"/>
      <c r="HNC33" s="177"/>
      <c r="HND33" s="177"/>
      <c r="HNE33" s="177"/>
      <c r="HNF33" s="177"/>
      <c r="HNG33" s="177"/>
      <c r="HNH33" s="177"/>
      <c r="HNI33" s="177"/>
      <c r="HNJ33" s="177"/>
      <c r="HNK33" s="177"/>
      <c r="HNL33" s="177"/>
      <c r="HNM33" s="177"/>
      <c r="HNN33" s="177"/>
      <c r="HNO33" s="177"/>
      <c r="HNP33" s="177"/>
      <c r="HNQ33" s="177"/>
      <c r="HNR33" s="177"/>
      <c r="HNS33" s="177"/>
      <c r="HNT33" s="177"/>
      <c r="HNU33" s="177"/>
      <c r="HNV33" s="177"/>
      <c r="HNW33" s="177"/>
      <c r="HNX33" s="177"/>
      <c r="HNY33" s="177"/>
      <c r="HNZ33" s="177"/>
      <c r="HOA33" s="177"/>
      <c r="HOB33" s="177"/>
      <c r="HOC33" s="177"/>
      <c r="HOD33" s="177"/>
      <c r="HOE33" s="177"/>
      <c r="HOF33" s="177"/>
      <c r="HOG33" s="177"/>
      <c r="HOH33" s="177"/>
      <c r="HOI33" s="177"/>
      <c r="HOJ33" s="177"/>
      <c r="HOK33" s="177"/>
      <c r="HOL33" s="177"/>
      <c r="HOM33" s="177"/>
      <c r="HON33" s="177"/>
      <c r="HOO33" s="177"/>
      <c r="HOP33" s="177"/>
      <c r="HOQ33" s="177"/>
      <c r="HOR33" s="177"/>
      <c r="HOS33" s="177"/>
      <c r="HOT33" s="177"/>
      <c r="HOU33" s="177"/>
      <c r="HOV33" s="177"/>
      <c r="HOW33" s="177"/>
      <c r="HOX33" s="177"/>
      <c r="HOY33" s="177"/>
      <c r="HOZ33" s="177"/>
      <c r="HPA33" s="177"/>
      <c r="HPB33" s="177"/>
      <c r="HPC33" s="177"/>
      <c r="HPD33" s="177"/>
      <c r="HPE33" s="177"/>
      <c r="HPF33" s="177"/>
      <c r="HPG33" s="177"/>
      <c r="HPH33" s="177"/>
      <c r="HPI33" s="177"/>
      <c r="HPJ33" s="177"/>
      <c r="HPK33" s="177"/>
      <c r="HPL33" s="177"/>
      <c r="HPM33" s="177"/>
      <c r="HPN33" s="177"/>
      <c r="HPO33" s="177"/>
      <c r="HPP33" s="177"/>
      <c r="HPQ33" s="177"/>
      <c r="HPR33" s="177"/>
      <c r="HPS33" s="177"/>
      <c r="HPT33" s="177"/>
      <c r="HPU33" s="177"/>
      <c r="HPV33" s="177"/>
      <c r="HPW33" s="177"/>
      <c r="HPX33" s="177"/>
      <c r="HPY33" s="177"/>
      <c r="HPZ33" s="177"/>
      <c r="HQA33" s="177"/>
      <c r="HQB33" s="177"/>
      <c r="HQC33" s="177"/>
      <c r="HQD33" s="177"/>
      <c r="HQE33" s="177"/>
      <c r="HQF33" s="177"/>
      <c r="HQG33" s="177"/>
      <c r="HQH33" s="177"/>
      <c r="HQI33" s="177"/>
      <c r="HQJ33" s="177"/>
      <c r="HQK33" s="177"/>
      <c r="HQL33" s="177"/>
      <c r="HQM33" s="177"/>
      <c r="HQN33" s="177"/>
      <c r="HQO33" s="177"/>
      <c r="HQP33" s="177"/>
      <c r="HQQ33" s="177"/>
      <c r="HQR33" s="177"/>
      <c r="HQS33" s="177"/>
      <c r="HQT33" s="177"/>
      <c r="HQU33" s="177"/>
      <c r="HQV33" s="177"/>
      <c r="HQW33" s="177"/>
      <c r="HQX33" s="177"/>
      <c r="HQY33" s="177"/>
      <c r="HQZ33" s="177"/>
      <c r="HRA33" s="177"/>
      <c r="HRB33" s="177"/>
      <c r="HRC33" s="177"/>
      <c r="HRD33" s="177"/>
      <c r="HRE33" s="177"/>
      <c r="HRF33" s="177"/>
      <c r="HRG33" s="177"/>
      <c r="HRH33" s="177"/>
      <c r="HRI33" s="177"/>
      <c r="HRJ33" s="177"/>
      <c r="HRK33" s="177"/>
      <c r="HRL33" s="177"/>
      <c r="HRM33" s="177"/>
      <c r="HRN33" s="177"/>
      <c r="HRO33" s="177"/>
      <c r="HRP33" s="177"/>
      <c r="HRQ33" s="177"/>
      <c r="HRR33" s="177"/>
      <c r="HRS33" s="177"/>
      <c r="HRT33" s="177"/>
      <c r="HRU33" s="177"/>
      <c r="HRV33" s="177"/>
      <c r="HRW33" s="177"/>
      <c r="HRX33" s="177"/>
      <c r="HRY33" s="177"/>
      <c r="HRZ33" s="177"/>
      <c r="HSA33" s="177"/>
      <c r="HSB33" s="177"/>
      <c r="HSC33" s="177"/>
      <c r="HSD33" s="177"/>
      <c r="HSE33" s="177"/>
      <c r="HSF33" s="177"/>
      <c r="HSG33" s="177"/>
      <c r="HSH33" s="177"/>
      <c r="HSI33" s="177"/>
      <c r="HSJ33" s="177"/>
      <c r="HSK33" s="177"/>
      <c r="HSL33" s="177"/>
      <c r="HSM33" s="177"/>
      <c r="HSN33" s="177"/>
      <c r="HSO33" s="177"/>
      <c r="HSP33" s="177"/>
      <c r="HSQ33" s="177"/>
      <c r="HSR33" s="177"/>
      <c r="HSS33" s="177"/>
      <c r="HST33" s="177"/>
      <c r="HSU33" s="177"/>
      <c r="HSV33" s="177"/>
      <c r="HSW33" s="177"/>
      <c r="HSX33" s="177"/>
      <c r="HSY33" s="177"/>
      <c r="HSZ33" s="177"/>
      <c r="HTA33" s="177"/>
      <c r="HTB33" s="177"/>
      <c r="HTC33" s="177"/>
      <c r="HTD33" s="177"/>
      <c r="HTE33" s="177"/>
      <c r="HTF33" s="177"/>
      <c r="HTG33" s="177"/>
      <c r="HTH33" s="177"/>
      <c r="HTI33" s="177"/>
      <c r="HTJ33" s="177"/>
      <c r="HTK33" s="177"/>
      <c r="HTL33" s="177"/>
      <c r="HTM33" s="177"/>
      <c r="HTN33" s="177"/>
      <c r="HTO33" s="177"/>
      <c r="HTP33" s="177"/>
      <c r="HTQ33" s="177"/>
      <c r="HTR33" s="177"/>
      <c r="HTS33" s="177"/>
      <c r="HTT33" s="177"/>
      <c r="HTU33" s="177"/>
      <c r="HTV33" s="177"/>
      <c r="HTW33" s="177"/>
      <c r="HTX33" s="177"/>
      <c r="HTY33" s="177"/>
      <c r="HTZ33" s="177"/>
      <c r="HUA33" s="177"/>
      <c r="HUB33" s="177"/>
      <c r="HUC33" s="177"/>
      <c r="HUD33" s="177"/>
      <c r="HUE33" s="177"/>
      <c r="HUF33" s="177"/>
      <c r="HUG33" s="177"/>
      <c r="HUH33" s="177"/>
      <c r="HUI33" s="177"/>
      <c r="HUJ33" s="177"/>
      <c r="HUK33" s="177"/>
      <c r="HUL33" s="177"/>
      <c r="HUM33" s="177"/>
      <c r="HUN33" s="177"/>
      <c r="HUO33" s="177"/>
      <c r="HUP33" s="177"/>
      <c r="HUQ33" s="177"/>
      <c r="HUR33" s="177"/>
      <c r="HUS33" s="177"/>
      <c r="HUT33" s="177"/>
      <c r="HUU33" s="177"/>
      <c r="HUV33" s="177"/>
      <c r="HUW33" s="177"/>
      <c r="HUX33" s="177"/>
      <c r="HUY33" s="177"/>
      <c r="HUZ33" s="177"/>
      <c r="HVA33" s="177"/>
      <c r="HVB33" s="177"/>
      <c r="HVC33" s="177"/>
      <c r="HVD33" s="177"/>
      <c r="HVE33" s="177"/>
      <c r="HVF33" s="177"/>
      <c r="HVG33" s="177"/>
      <c r="HVH33" s="177"/>
      <c r="HVI33" s="177"/>
      <c r="HVJ33" s="177"/>
      <c r="HVK33" s="177"/>
      <c r="HVL33" s="177"/>
      <c r="HVM33" s="177"/>
      <c r="HVN33" s="177"/>
      <c r="HVO33" s="177"/>
      <c r="HVP33" s="177"/>
      <c r="HVQ33" s="177"/>
      <c r="HVR33" s="177"/>
      <c r="HVS33" s="177"/>
      <c r="HVT33" s="177"/>
      <c r="HVU33" s="177"/>
      <c r="HVV33" s="177"/>
      <c r="HVW33" s="177"/>
      <c r="HVX33" s="177"/>
      <c r="HVY33" s="177"/>
      <c r="HVZ33" s="177"/>
      <c r="HWA33" s="177"/>
      <c r="HWB33" s="177"/>
      <c r="HWC33" s="177"/>
      <c r="HWD33" s="177"/>
      <c r="HWE33" s="177"/>
      <c r="HWF33" s="177"/>
      <c r="HWG33" s="177"/>
      <c r="HWH33" s="177"/>
      <c r="HWI33" s="177"/>
      <c r="HWJ33" s="177"/>
      <c r="HWK33" s="177"/>
      <c r="HWL33" s="177"/>
      <c r="HWM33" s="177"/>
      <c r="HWN33" s="177"/>
      <c r="HWO33" s="177"/>
      <c r="HWP33" s="177"/>
      <c r="HWQ33" s="177"/>
      <c r="HWR33" s="177"/>
      <c r="HWS33" s="177"/>
      <c r="HWT33" s="177"/>
      <c r="HWU33" s="177"/>
      <c r="HWV33" s="177"/>
      <c r="HWW33" s="177"/>
      <c r="HWX33" s="177"/>
      <c r="HWY33" s="177"/>
      <c r="HWZ33" s="177"/>
      <c r="HXA33" s="177"/>
      <c r="HXB33" s="177"/>
      <c r="HXC33" s="177"/>
      <c r="HXD33" s="177"/>
      <c r="HXE33" s="177"/>
      <c r="HXF33" s="177"/>
      <c r="HXG33" s="177"/>
      <c r="HXH33" s="177"/>
      <c r="HXI33" s="177"/>
      <c r="HXJ33" s="177"/>
      <c r="HXK33" s="177"/>
      <c r="HXL33" s="177"/>
      <c r="HXM33" s="177"/>
      <c r="HXN33" s="177"/>
      <c r="HXO33" s="177"/>
      <c r="HXP33" s="177"/>
      <c r="HXQ33" s="177"/>
      <c r="HXR33" s="177"/>
      <c r="HXS33" s="177"/>
      <c r="HXT33" s="177"/>
      <c r="HXU33" s="177"/>
      <c r="HXV33" s="177"/>
      <c r="HXW33" s="177"/>
      <c r="HXX33" s="177"/>
      <c r="HXY33" s="177"/>
      <c r="HXZ33" s="177"/>
      <c r="HYA33" s="177"/>
      <c r="HYB33" s="177"/>
      <c r="HYC33" s="177"/>
      <c r="HYD33" s="177"/>
      <c r="HYE33" s="177"/>
      <c r="HYF33" s="177"/>
      <c r="HYG33" s="177"/>
      <c r="HYH33" s="177"/>
      <c r="HYI33" s="177"/>
      <c r="HYJ33" s="177"/>
      <c r="HYK33" s="177"/>
      <c r="HYL33" s="177"/>
      <c r="HYM33" s="177"/>
      <c r="HYN33" s="177"/>
      <c r="HYO33" s="177"/>
      <c r="HYP33" s="177"/>
      <c r="HYQ33" s="177"/>
      <c r="HYR33" s="177"/>
      <c r="HYS33" s="177"/>
      <c r="HYT33" s="177"/>
      <c r="HYU33" s="177"/>
      <c r="HYV33" s="177"/>
      <c r="HYW33" s="177"/>
      <c r="HYX33" s="177"/>
      <c r="HYY33" s="177"/>
      <c r="HYZ33" s="177"/>
      <c r="HZA33" s="177"/>
      <c r="HZB33" s="177"/>
      <c r="HZC33" s="177"/>
      <c r="HZD33" s="177"/>
      <c r="HZE33" s="177"/>
      <c r="HZF33" s="177"/>
      <c r="HZG33" s="177"/>
      <c r="HZH33" s="177"/>
      <c r="HZI33" s="177"/>
      <c r="HZJ33" s="177"/>
      <c r="HZK33" s="177"/>
      <c r="HZL33" s="177"/>
      <c r="HZM33" s="177"/>
      <c r="HZN33" s="177"/>
      <c r="HZO33" s="177"/>
      <c r="HZP33" s="177"/>
      <c r="HZQ33" s="177"/>
      <c r="HZR33" s="177"/>
      <c r="HZS33" s="177"/>
      <c r="HZT33" s="177"/>
      <c r="HZU33" s="177"/>
      <c r="HZV33" s="177"/>
      <c r="HZW33" s="177"/>
      <c r="HZX33" s="177"/>
      <c r="HZY33" s="177"/>
      <c r="HZZ33" s="177"/>
      <c r="IAA33" s="177"/>
      <c r="IAB33" s="177"/>
      <c r="IAC33" s="177"/>
      <c r="IAD33" s="177"/>
      <c r="IAE33" s="177"/>
      <c r="IAF33" s="177"/>
      <c r="IAG33" s="177"/>
      <c r="IAH33" s="177"/>
      <c r="IAI33" s="177"/>
      <c r="IAJ33" s="177"/>
      <c r="IAK33" s="177"/>
      <c r="IAL33" s="177"/>
      <c r="IAM33" s="177"/>
      <c r="IAN33" s="177"/>
      <c r="IAO33" s="177"/>
      <c r="IAP33" s="177"/>
      <c r="IAQ33" s="177"/>
      <c r="IAR33" s="177"/>
      <c r="IAS33" s="177"/>
      <c r="IAT33" s="177"/>
      <c r="IAU33" s="177"/>
      <c r="IAV33" s="177"/>
      <c r="IAW33" s="177"/>
      <c r="IAX33" s="177"/>
      <c r="IAY33" s="177"/>
      <c r="IAZ33" s="177"/>
      <c r="IBA33" s="177"/>
      <c r="IBB33" s="177"/>
      <c r="IBC33" s="177"/>
      <c r="IBD33" s="177"/>
      <c r="IBE33" s="177"/>
      <c r="IBF33" s="177"/>
      <c r="IBG33" s="177"/>
      <c r="IBH33" s="177"/>
      <c r="IBI33" s="177"/>
      <c r="IBJ33" s="177"/>
      <c r="IBK33" s="177"/>
      <c r="IBL33" s="177"/>
      <c r="IBM33" s="177"/>
      <c r="IBN33" s="177"/>
      <c r="IBO33" s="177"/>
      <c r="IBP33" s="177"/>
      <c r="IBQ33" s="177"/>
      <c r="IBR33" s="177"/>
      <c r="IBS33" s="177"/>
      <c r="IBT33" s="177"/>
      <c r="IBU33" s="177"/>
      <c r="IBV33" s="177"/>
      <c r="IBW33" s="177"/>
      <c r="IBX33" s="177"/>
      <c r="IBY33" s="177"/>
      <c r="IBZ33" s="177"/>
      <c r="ICA33" s="177"/>
      <c r="ICB33" s="177"/>
      <c r="ICC33" s="177"/>
      <c r="ICD33" s="177"/>
      <c r="ICE33" s="177"/>
      <c r="ICF33" s="177"/>
      <c r="ICG33" s="177"/>
      <c r="ICH33" s="177"/>
      <c r="ICI33" s="177"/>
      <c r="ICJ33" s="177"/>
      <c r="ICK33" s="177"/>
      <c r="ICL33" s="177"/>
      <c r="ICM33" s="177"/>
      <c r="ICN33" s="177"/>
      <c r="ICO33" s="177"/>
      <c r="ICP33" s="177"/>
      <c r="ICQ33" s="177"/>
      <c r="ICR33" s="177"/>
      <c r="ICS33" s="177"/>
      <c r="ICT33" s="177"/>
      <c r="ICU33" s="177"/>
      <c r="ICV33" s="177"/>
      <c r="ICW33" s="177"/>
      <c r="ICX33" s="177"/>
      <c r="ICY33" s="177"/>
      <c r="ICZ33" s="177"/>
      <c r="IDA33" s="177"/>
      <c r="IDB33" s="177"/>
      <c r="IDC33" s="177"/>
      <c r="IDD33" s="177"/>
      <c r="IDE33" s="177"/>
      <c r="IDF33" s="177"/>
      <c r="IDG33" s="177"/>
      <c r="IDH33" s="177"/>
      <c r="IDI33" s="177"/>
      <c r="IDJ33" s="177"/>
      <c r="IDK33" s="177"/>
      <c r="IDL33" s="177"/>
      <c r="IDM33" s="177"/>
      <c r="IDN33" s="177"/>
      <c r="IDO33" s="177"/>
      <c r="IDP33" s="177"/>
      <c r="IDQ33" s="177"/>
      <c r="IDR33" s="177"/>
      <c r="IDS33" s="177"/>
      <c r="IDT33" s="177"/>
      <c r="IDU33" s="177"/>
      <c r="IDV33" s="177"/>
      <c r="IDW33" s="177"/>
      <c r="IDX33" s="177"/>
      <c r="IDY33" s="177"/>
      <c r="IDZ33" s="177"/>
      <c r="IEA33" s="177"/>
      <c r="IEB33" s="177"/>
      <c r="IEC33" s="177"/>
      <c r="IED33" s="177"/>
      <c r="IEE33" s="177"/>
      <c r="IEF33" s="177"/>
      <c r="IEG33" s="177"/>
      <c r="IEH33" s="177"/>
      <c r="IEI33" s="177"/>
      <c r="IEJ33" s="177"/>
      <c r="IEK33" s="177"/>
      <c r="IEL33" s="177"/>
      <c r="IEM33" s="177"/>
      <c r="IEN33" s="177"/>
      <c r="IEO33" s="177"/>
      <c r="IEP33" s="177"/>
      <c r="IEQ33" s="177"/>
      <c r="IER33" s="177"/>
      <c r="IES33" s="177"/>
      <c r="IET33" s="177"/>
      <c r="IEU33" s="177"/>
      <c r="IEV33" s="177"/>
      <c r="IEW33" s="177"/>
      <c r="IEX33" s="177"/>
      <c r="IEY33" s="177"/>
      <c r="IEZ33" s="177"/>
      <c r="IFA33" s="177"/>
      <c r="IFB33" s="177"/>
      <c r="IFC33" s="177"/>
      <c r="IFD33" s="177"/>
      <c r="IFE33" s="177"/>
      <c r="IFF33" s="177"/>
      <c r="IFG33" s="177"/>
      <c r="IFH33" s="177"/>
      <c r="IFI33" s="177"/>
      <c r="IFJ33" s="177"/>
      <c r="IFK33" s="177"/>
      <c r="IFL33" s="177"/>
      <c r="IFM33" s="177"/>
      <c r="IFN33" s="177"/>
      <c r="IFO33" s="177"/>
      <c r="IFP33" s="177"/>
      <c r="IFQ33" s="177"/>
      <c r="IFR33" s="177"/>
      <c r="IFS33" s="177"/>
      <c r="IFT33" s="177"/>
      <c r="IFU33" s="177"/>
      <c r="IFV33" s="177"/>
      <c r="IFW33" s="177"/>
      <c r="IFX33" s="177"/>
      <c r="IFY33" s="177"/>
      <c r="IFZ33" s="177"/>
      <c r="IGA33" s="177"/>
      <c r="IGB33" s="177"/>
      <c r="IGC33" s="177"/>
      <c r="IGD33" s="177"/>
      <c r="IGE33" s="177"/>
      <c r="IGF33" s="177"/>
      <c r="IGG33" s="177"/>
      <c r="IGH33" s="177"/>
      <c r="IGI33" s="177"/>
      <c r="IGJ33" s="177"/>
      <c r="IGK33" s="177"/>
      <c r="IGL33" s="177"/>
      <c r="IGM33" s="177"/>
      <c r="IGN33" s="177"/>
      <c r="IGO33" s="177"/>
      <c r="IGP33" s="177"/>
      <c r="IGQ33" s="177"/>
      <c r="IGR33" s="177"/>
      <c r="IGS33" s="177"/>
      <c r="IGT33" s="177"/>
      <c r="IGU33" s="177"/>
      <c r="IGV33" s="177"/>
      <c r="IGW33" s="177"/>
      <c r="IGX33" s="177"/>
      <c r="IGY33" s="177"/>
      <c r="IGZ33" s="177"/>
      <c r="IHA33" s="177"/>
      <c r="IHB33" s="177"/>
      <c r="IHC33" s="177"/>
      <c r="IHD33" s="177"/>
      <c r="IHE33" s="177"/>
      <c r="IHF33" s="177"/>
      <c r="IHG33" s="177"/>
      <c r="IHH33" s="177"/>
      <c r="IHI33" s="177"/>
      <c r="IHJ33" s="177"/>
      <c r="IHK33" s="177"/>
      <c r="IHL33" s="177"/>
      <c r="IHM33" s="177"/>
      <c r="IHN33" s="177"/>
      <c r="IHO33" s="177"/>
      <c r="IHP33" s="177"/>
      <c r="IHQ33" s="177"/>
      <c r="IHR33" s="177"/>
      <c r="IHS33" s="177"/>
      <c r="IHT33" s="177"/>
      <c r="IHU33" s="177"/>
      <c r="IHV33" s="177"/>
      <c r="IHW33" s="177"/>
      <c r="IHX33" s="177"/>
      <c r="IHY33" s="177"/>
      <c r="IHZ33" s="177"/>
      <c r="IIA33" s="177"/>
      <c r="IIB33" s="177"/>
      <c r="IIC33" s="177"/>
      <c r="IID33" s="177"/>
      <c r="IIE33" s="177"/>
      <c r="IIF33" s="177"/>
      <c r="IIG33" s="177"/>
      <c r="IIH33" s="177"/>
      <c r="III33" s="177"/>
      <c r="IIJ33" s="177"/>
      <c r="IIK33" s="177"/>
      <c r="IIL33" s="177"/>
      <c r="IIM33" s="177"/>
      <c r="IIN33" s="177"/>
      <c r="IIO33" s="177"/>
      <c r="IIP33" s="177"/>
      <c r="IIQ33" s="177"/>
      <c r="IIR33" s="177"/>
      <c r="IIS33" s="177"/>
      <c r="IIT33" s="177"/>
      <c r="IIU33" s="177"/>
      <c r="IIV33" s="177"/>
      <c r="IIW33" s="177"/>
      <c r="IIX33" s="177"/>
      <c r="IIY33" s="177"/>
      <c r="IIZ33" s="177"/>
      <c r="IJA33" s="177"/>
      <c r="IJB33" s="177"/>
      <c r="IJC33" s="177"/>
      <c r="IJD33" s="177"/>
      <c r="IJE33" s="177"/>
      <c r="IJF33" s="177"/>
      <c r="IJG33" s="177"/>
      <c r="IJH33" s="177"/>
      <c r="IJI33" s="177"/>
      <c r="IJJ33" s="177"/>
      <c r="IJK33" s="177"/>
      <c r="IJL33" s="177"/>
      <c r="IJM33" s="177"/>
      <c r="IJN33" s="177"/>
      <c r="IJO33" s="177"/>
      <c r="IJP33" s="177"/>
      <c r="IJQ33" s="177"/>
      <c r="IJR33" s="177"/>
      <c r="IJS33" s="177"/>
      <c r="IJT33" s="177"/>
      <c r="IJU33" s="177"/>
      <c r="IJV33" s="177"/>
      <c r="IJW33" s="177"/>
      <c r="IJX33" s="177"/>
      <c r="IJY33" s="177"/>
      <c r="IJZ33" s="177"/>
      <c r="IKA33" s="177"/>
      <c r="IKB33" s="177"/>
      <c r="IKC33" s="177"/>
      <c r="IKD33" s="177"/>
      <c r="IKE33" s="177"/>
      <c r="IKF33" s="177"/>
      <c r="IKG33" s="177"/>
      <c r="IKH33" s="177"/>
      <c r="IKI33" s="177"/>
      <c r="IKJ33" s="177"/>
      <c r="IKK33" s="177"/>
      <c r="IKL33" s="177"/>
      <c r="IKM33" s="177"/>
      <c r="IKN33" s="177"/>
      <c r="IKO33" s="177"/>
      <c r="IKP33" s="177"/>
      <c r="IKQ33" s="177"/>
      <c r="IKR33" s="177"/>
      <c r="IKS33" s="177"/>
      <c r="IKT33" s="177"/>
      <c r="IKU33" s="177"/>
      <c r="IKV33" s="177"/>
      <c r="IKW33" s="177"/>
      <c r="IKX33" s="177"/>
      <c r="IKY33" s="177"/>
      <c r="IKZ33" s="177"/>
      <c r="ILA33" s="177"/>
      <c r="ILB33" s="177"/>
      <c r="ILC33" s="177"/>
      <c r="ILD33" s="177"/>
      <c r="ILE33" s="177"/>
      <c r="ILF33" s="177"/>
      <c r="ILG33" s="177"/>
      <c r="ILH33" s="177"/>
      <c r="ILI33" s="177"/>
      <c r="ILJ33" s="177"/>
      <c r="ILK33" s="177"/>
      <c r="ILL33" s="177"/>
      <c r="ILM33" s="177"/>
      <c r="ILN33" s="177"/>
      <c r="ILO33" s="177"/>
      <c r="ILP33" s="177"/>
      <c r="ILQ33" s="177"/>
      <c r="ILR33" s="177"/>
      <c r="ILS33" s="177"/>
      <c r="ILT33" s="177"/>
      <c r="ILU33" s="177"/>
      <c r="ILV33" s="177"/>
      <c r="ILW33" s="177"/>
      <c r="ILX33" s="177"/>
      <c r="ILY33" s="177"/>
      <c r="ILZ33" s="177"/>
      <c r="IMA33" s="177"/>
      <c r="IMB33" s="177"/>
      <c r="IMC33" s="177"/>
      <c r="IMD33" s="177"/>
      <c r="IME33" s="177"/>
      <c r="IMF33" s="177"/>
      <c r="IMG33" s="177"/>
      <c r="IMH33" s="177"/>
      <c r="IMI33" s="177"/>
      <c r="IMJ33" s="177"/>
      <c r="IMK33" s="177"/>
      <c r="IML33" s="177"/>
      <c r="IMM33" s="177"/>
      <c r="IMN33" s="177"/>
      <c r="IMO33" s="177"/>
      <c r="IMP33" s="177"/>
      <c r="IMQ33" s="177"/>
      <c r="IMR33" s="177"/>
      <c r="IMS33" s="177"/>
      <c r="IMT33" s="177"/>
      <c r="IMU33" s="177"/>
      <c r="IMV33" s="177"/>
      <c r="IMW33" s="177"/>
      <c r="IMX33" s="177"/>
      <c r="IMY33" s="177"/>
      <c r="IMZ33" s="177"/>
      <c r="INA33" s="177"/>
      <c r="INB33" s="177"/>
      <c r="INC33" s="177"/>
      <c r="IND33" s="177"/>
      <c r="INE33" s="177"/>
      <c r="INF33" s="177"/>
      <c r="ING33" s="177"/>
      <c r="INH33" s="177"/>
      <c r="INI33" s="177"/>
      <c r="INJ33" s="177"/>
      <c r="INK33" s="177"/>
      <c r="INL33" s="177"/>
      <c r="INM33" s="177"/>
      <c r="INN33" s="177"/>
      <c r="INO33" s="177"/>
      <c r="INP33" s="177"/>
      <c r="INQ33" s="177"/>
      <c r="INR33" s="177"/>
      <c r="INS33" s="177"/>
      <c r="INT33" s="177"/>
      <c r="INU33" s="177"/>
      <c r="INV33" s="177"/>
      <c r="INW33" s="177"/>
      <c r="INX33" s="177"/>
      <c r="INY33" s="177"/>
      <c r="INZ33" s="177"/>
      <c r="IOA33" s="177"/>
      <c r="IOB33" s="177"/>
      <c r="IOC33" s="177"/>
      <c r="IOD33" s="177"/>
      <c r="IOE33" s="177"/>
      <c r="IOF33" s="177"/>
      <c r="IOG33" s="177"/>
      <c r="IOH33" s="177"/>
      <c r="IOI33" s="177"/>
      <c r="IOJ33" s="177"/>
      <c r="IOK33" s="177"/>
      <c r="IOL33" s="177"/>
      <c r="IOM33" s="177"/>
      <c r="ION33" s="177"/>
      <c r="IOO33" s="177"/>
      <c r="IOP33" s="177"/>
      <c r="IOQ33" s="177"/>
      <c r="IOR33" s="177"/>
      <c r="IOS33" s="177"/>
      <c r="IOT33" s="177"/>
      <c r="IOU33" s="177"/>
      <c r="IOV33" s="177"/>
      <c r="IOW33" s="177"/>
      <c r="IOX33" s="177"/>
      <c r="IOY33" s="177"/>
      <c r="IOZ33" s="177"/>
      <c r="IPA33" s="177"/>
      <c r="IPB33" s="177"/>
      <c r="IPC33" s="177"/>
      <c r="IPD33" s="177"/>
      <c r="IPE33" s="177"/>
      <c r="IPF33" s="177"/>
      <c r="IPG33" s="177"/>
      <c r="IPH33" s="177"/>
      <c r="IPI33" s="177"/>
      <c r="IPJ33" s="177"/>
      <c r="IPK33" s="177"/>
      <c r="IPL33" s="177"/>
      <c r="IPM33" s="177"/>
      <c r="IPN33" s="177"/>
      <c r="IPO33" s="177"/>
      <c r="IPP33" s="177"/>
      <c r="IPQ33" s="177"/>
      <c r="IPR33" s="177"/>
      <c r="IPS33" s="177"/>
      <c r="IPT33" s="177"/>
      <c r="IPU33" s="177"/>
      <c r="IPV33" s="177"/>
      <c r="IPW33" s="177"/>
      <c r="IPX33" s="177"/>
      <c r="IPY33" s="177"/>
      <c r="IPZ33" s="177"/>
      <c r="IQA33" s="177"/>
      <c r="IQB33" s="177"/>
      <c r="IQC33" s="177"/>
      <c r="IQD33" s="177"/>
      <c r="IQE33" s="177"/>
      <c r="IQF33" s="177"/>
      <c r="IQG33" s="177"/>
      <c r="IQH33" s="177"/>
      <c r="IQI33" s="177"/>
      <c r="IQJ33" s="177"/>
      <c r="IQK33" s="177"/>
      <c r="IQL33" s="177"/>
      <c r="IQM33" s="177"/>
      <c r="IQN33" s="177"/>
      <c r="IQO33" s="177"/>
      <c r="IQP33" s="177"/>
      <c r="IQQ33" s="177"/>
      <c r="IQR33" s="177"/>
      <c r="IQS33" s="177"/>
      <c r="IQT33" s="177"/>
      <c r="IQU33" s="177"/>
      <c r="IQV33" s="177"/>
      <c r="IQW33" s="177"/>
      <c r="IQX33" s="177"/>
      <c r="IQY33" s="177"/>
      <c r="IQZ33" s="177"/>
      <c r="IRA33" s="177"/>
      <c r="IRB33" s="177"/>
      <c r="IRC33" s="177"/>
      <c r="IRD33" s="177"/>
      <c r="IRE33" s="177"/>
      <c r="IRF33" s="177"/>
      <c r="IRG33" s="177"/>
      <c r="IRH33" s="177"/>
      <c r="IRI33" s="177"/>
      <c r="IRJ33" s="177"/>
      <c r="IRK33" s="177"/>
      <c r="IRL33" s="177"/>
      <c r="IRM33" s="177"/>
      <c r="IRN33" s="177"/>
      <c r="IRO33" s="177"/>
      <c r="IRP33" s="177"/>
      <c r="IRQ33" s="177"/>
      <c r="IRR33" s="177"/>
      <c r="IRS33" s="177"/>
      <c r="IRT33" s="177"/>
      <c r="IRU33" s="177"/>
      <c r="IRV33" s="177"/>
      <c r="IRW33" s="177"/>
      <c r="IRX33" s="177"/>
      <c r="IRY33" s="177"/>
      <c r="IRZ33" s="177"/>
      <c r="ISA33" s="177"/>
      <c r="ISB33" s="177"/>
      <c r="ISC33" s="177"/>
      <c r="ISD33" s="177"/>
      <c r="ISE33" s="177"/>
      <c r="ISF33" s="177"/>
      <c r="ISG33" s="177"/>
      <c r="ISH33" s="177"/>
      <c r="ISI33" s="177"/>
      <c r="ISJ33" s="177"/>
      <c r="ISK33" s="177"/>
      <c r="ISL33" s="177"/>
      <c r="ISM33" s="177"/>
      <c r="ISN33" s="177"/>
      <c r="ISO33" s="177"/>
      <c r="ISP33" s="177"/>
      <c r="ISQ33" s="177"/>
      <c r="ISR33" s="177"/>
      <c r="ISS33" s="177"/>
      <c r="IST33" s="177"/>
      <c r="ISU33" s="177"/>
      <c r="ISV33" s="177"/>
      <c r="ISW33" s="177"/>
      <c r="ISX33" s="177"/>
      <c r="ISY33" s="177"/>
      <c r="ISZ33" s="177"/>
      <c r="ITA33" s="177"/>
      <c r="ITB33" s="177"/>
      <c r="ITC33" s="177"/>
      <c r="ITD33" s="177"/>
      <c r="ITE33" s="177"/>
      <c r="ITF33" s="177"/>
      <c r="ITG33" s="177"/>
      <c r="ITH33" s="177"/>
      <c r="ITI33" s="177"/>
      <c r="ITJ33" s="177"/>
      <c r="ITK33" s="177"/>
      <c r="ITL33" s="177"/>
      <c r="ITM33" s="177"/>
      <c r="ITN33" s="177"/>
      <c r="ITO33" s="177"/>
      <c r="ITP33" s="177"/>
      <c r="ITQ33" s="177"/>
      <c r="ITR33" s="177"/>
      <c r="ITS33" s="177"/>
      <c r="ITT33" s="177"/>
      <c r="ITU33" s="177"/>
      <c r="ITV33" s="177"/>
      <c r="ITW33" s="177"/>
      <c r="ITX33" s="177"/>
      <c r="ITY33" s="177"/>
      <c r="ITZ33" s="177"/>
      <c r="IUA33" s="177"/>
      <c r="IUB33" s="177"/>
      <c r="IUC33" s="177"/>
      <c r="IUD33" s="177"/>
      <c r="IUE33" s="177"/>
      <c r="IUF33" s="177"/>
      <c r="IUG33" s="177"/>
      <c r="IUH33" s="177"/>
      <c r="IUI33" s="177"/>
      <c r="IUJ33" s="177"/>
      <c r="IUK33" s="177"/>
      <c r="IUL33" s="177"/>
      <c r="IUM33" s="177"/>
      <c r="IUN33" s="177"/>
      <c r="IUO33" s="177"/>
      <c r="IUP33" s="177"/>
      <c r="IUQ33" s="177"/>
      <c r="IUR33" s="177"/>
      <c r="IUS33" s="177"/>
      <c r="IUT33" s="177"/>
      <c r="IUU33" s="177"/>
      <c r="IUV33" s="177"/>
      <c r="IUW33" s="177"/>
      <c r="IUX33" s="177"/>
      <c r="IUY33" s="177"/>
      <c r="IUZ33" s="177"/>
      <c r="IVA33" s="177"/>
      <c r="IVB33" s="177"/>
      <c r="IVC33" s="177"/>
      <c r="IVD33" s="177"/>
      <c r="IVE33" s="177"/>
      <c r="IVF33" s="177"/>
      <c r="IVG33" s="177"/>
      <c r="IVH33" s="177"/>
      <c r="IVI33" s="177"/>
      <c r="IVJ33" s="177"/>
      <c r="IVK33" s="177"/>
      <c r="IVL33" s="177"/>
      <c r="IVM33" s="177"/>
      <c r="IVN33" s="177"/>
      <c r="IVO33" s="177"/>
      <c r="IVP33" s="177"/>
      <c r="IVQ33" s="177"/>
      <c r="IVR33" s="177"/>
      <c r="IVS33" s="177"/>
      <c r="IVT33" s="177"/>
      <c r="IVU33" s="177"/>
      <c r="IVV33" s="177"/>
      <c r="IVW33" s="177"/>
      <c r="IVX33" s="177"/>
      <c r="IVY33" s="177"/>
      <c r="IVZ33" s="177"/>
      <c r="IWA33" s="177"/>
      <c r="IWB33" s="177"/>
      <c r="IWC33" s="177"/>
      <c r="IWD33" s="177"/>
      <c r="IWE33" s="177"/>
      <c r="IWF33" s="177"/>
      <c r="IWG33" s="177"/>
      <c r="IWH33" s="177"/>
      <c r="IWI33" s="177"/>
      <c r="IWJ33" s="177"/>
      <c r="IWK33" s="177"/>
      <c r="IWL33" s="177"/>
      <c r="IWM33" s="177"/>
      <c r="IWN33" s="177"/>
      <c r="IWO33" s="177"/>
      <c r="IWP33" s="177"/>
      <c r="IWQ33" s="177"/>
      <c r="IWR33" s="177"/>
      <c r="IWS33" s="177"/>
      <c r="IWT33" s="177"/>
      <c r="IWU33" s="177"/>
      <c r="IWV33" s="177"/>
      <c r="IWW33" s="177"/>
      <c r="IWX33" s="177"/>
      <c r="IWY33" s="177"/>
      <c r="IWZ33" s="177"/>
      <c r="IXA33" s="177"/>
      <c r="IXB33" s="177"/>
      <c r="IXC33" s="177"/>
      <c r="IXD33" s="177"/>
      <c r="IXE33" s="177"/>
      <c r="IXF33" s="177"/>
      <c r="IXG33" s="177"/>
      <c r="IXH33" s="177"/>
      <c r="IXI33" s="177"/>
      <c r="IXJ33" s="177"/>
      <c r="IXK33" s="177"/>
      <c r="IXL33" s="177"/>
      <c r="IXM33" s="177"/>
      <c r="IXN33" s="177"/>
      <c r="IXO33" s="177"/>
      <c r="IXP33" s="177"/>
      <c r="IXQ33" s="177"/>
      <c r="IXR33" s="177"/>
      <c r="IXS33" s="177"/>
      <c r="IXT33" s="177"/>
      <c r="IXU33" s="177"/>
      <c r="IXV33" s="177"/>
      <c r="IXW33" s="177"/>
      <c r="IXX33" s="177"/>
      <c r="IXY33" s="177"/>
      <c r="IXZ33" s="177"/>
      <c r="IYA33" s="177"/>
      <c r="IYB33" s="177"/>
      <c r="IYC33" s="177"/>
      <c r="IYD33" s="177"/>
      <c r="IYE33" s="177"/>
      <c r="IYF33" s="177"/>
      <c r="IYG33" s="177"/>
      <c r="IYH33" s="177"/>
      <c r="IYI33" s="177"/>
      <c r="IYJ33" s="177"/>
      <c r="IYK33" s="177"/>
      <c r="IYL33" s="177"/>
      <c r="IYM33" s="177"/>
      <c r="IYN33" s="177"/>
      <c r="IYO33" s="177"/>
      <c r="IYP33" s="177"/>
      <c r="IYQ33" s="177"/>
      <c r="IYR33" s="177"/>
      <c r="IYS33" s="177"/>
      <c r="IYT33" s="177"/>
      <c r="IYU33" s="177"/>
      <c r="IYV33" s="177"/>
      <c r="IYW33" s="177"/>
      <c r="IYX33" s="177"/>
      <c r="IYY33" s="177"/>
      <c r="IYZ33" s="177"/>
      <c r="IZA33" s="177"/>
      <c r="IZB33" s="177"/>
      <c r="IZC33" s="177"/>
      <c r="IZD33" s="177"/>
      <c r="IZE33" s="177"/>
      <c r="IZF33" s="177"/>
      <c r="IZG33" s="177"/>
      <c r="IZH33" s="177"/>
      <c r="IZI33" s="177"/>
      <c r="IZJ33" s="177"/>
      <c r="IZK33" s="177"/>
      <c r="IZL33" s="177"/>
      <c r="IZM33" s="177"/>
      <c r="IZN33" s="177"/>
      <c r="IZO33" s="177"/>
      <c r="IZP33" s="177"/>
      <c r="IZQ33" s="177"/>
      <c r="IZR33" s="177"/>
      <c r="IZS33" s="177"/>
      <c r="IZT33" s="177"/>
      <c r="IZU33" s="177"/>
      <c r="IZV33" s="177"/>
      <c r="IZW33" s="177"/>
      <c r="IZX33" s="177"/>
      <c r="IZY33" s="177"/>
      <c r="IZZ33" s="177"/>
      <c r="JAA33" s="177"/>
      <c r="JAB33" s="177"/>
      <c r="JAC33" s="177"/>
      <c r="JAD33" s="177"/>
      <c r="JAE33" s="177"/>
      <c r="JAF33" s="177"/>
      <c r="JAG33" s="177"/>
      <c r="JAH33" s="177"/>
      <c r="JAI33" s="177"/>
      <c r="JAJ33" s="177"/>
      <c r="JAK33" s="177"/>
      <c r="JAL33" s="177"/>
      <c r="JAM33" s="177"/>
      <c r="JAN33" s="177"/>
      <c r="JAO33" s="177"/>
      <c r="JAP33" s="177"/>
      <c r="JAQ33" s="177"/>
      <c r="JAR33" s="177"/>
      <c r="JAS33" s="177"/>
      <c r="JAT33" s="177"/>
      <c r="JAU33" s="177"/>
      <c r="JAV33" s="177"/>
      <c r="JAW33" s="177"/>
      <c r="JAX33" s="177"/>
      <c r="JAY33" s="177"/>
      <c r="JAZ33" s="177"/>
      <c r="JBA33" s="177"/>
      <c r="JBB33" s="177"/>
      <c r="JBC33" s="177"/>
      <c r="JBD33" s="177"/>
      <c r="JBE33" s="177"/>
      <c r="JBF33" s="177"/>
      <c r="JBG33" s="177"/>
      <c r="JBH33" s="177"/>
      <c r="JBI33" s="177"/>
      <c r="JBJ33" s="177"/>
      <c r="JBK33" s="177"/>
      <c r="JBL33" s="177"/>
      <c r="JBM33" s="177"/>
      <c r="JBN33" s="177"/>
      <c r="JBO33" s="177"/>
      <c r="JBP33" s="177"/>
      <c r="JBQ33" s="177"/>
      <c r="JBR33" s="177"/>
      <c r="JBS33" s="177"/>
      <c r="JBT33" s="177"/>
      <c r="JBU33" s="177"/>
      <c r="JBV33" s="177"/>
      <c r="JBW33" s="177"/>
      <c r="JBX33" s="177"/>
      <c r="JBY33" s="177"/>
      <c r="JBZ33" s="177"/>
      <c r="JCA33" s="177"/>
      <c r="JCB33" s="177"/>
      <c r="JCC33" s="177"/>
      <c r="JCD33" s="177"/>
      <c r="JCE33" s="177"/>
      <c r="JCF33" s="177"/>
      <c r="JCG33" s="177"/>
      <c r="JCH33" s="177"/>
      <c r="JCI33" s="177"/>
      <c r="JCJ33" s="177"/>
      <c r="JCK33" s="177"/>
      <c r="JCL33" s="177"/>
      <c r="JCM33" s="177"/>
      <c r="JCN33" s="177"/>
      <c r="JCO33" s="177"/>
      <c r="JCP33" s="177"/>
      <c r="JCQ33" s="177"/>
      <c r="JCR33" s="177"/>
      <c r="JCS33" s="177"/>
      <c r="JCT33" s="177"/>
      <c r="JCU33" s="177"/>
      <c r="JCV33" s="177"/>
      <c r="JCW33" s="177"/>
      <c r="JCX33" s="177"/>
      <c r="JCY33" s="177"/>
      <c r="JCZ33" s="177"/>
      <c r="JDA33" s="177"/>
      <c r="JDB33" s="177"/>
      <c r="JDC33" s="177"/>
      <c r="JDD33" s="177"/>
      <c r="JDE33" s="177"/>
      <c r="JDF33" s="177"/>
      <c r="JDG33" s="177"/>
      <c r="JDH33" s="177"/>
      <c r="JDI33" s="177"/>
      <c r="JDJ33" s="177"/>
      <c r="JDK33" s="177"/>
      <c r="JDL33" s="177"/>
      <c r="JDM33" s="177"/>
      <c r="JDN33" s="177"/>
      <c r="JDO33" s="177"/>
      <c r="JDP33" s="177"/>
      <c r="JDQ33" s="177"/>
      <c r="JDR33" s="177"/>
      <c r="JDS33" s="177"/>
      <c r="JDT33" s="177"/>
      <c r="JDU33" s="177"/>
      <c r="JDV33" s="177"/>
      <c r="JDW33" s="177"/>
      <c r="JDX33" s="177"/>
      <c r="JDY33" s="177"/>
      <c r="JDZ33" s="177"/>
      <c r="JEA33" s="177"/>
      <c r="JEB33" s="177"/>
      <c r="JEC33" s="177"/>
      <c r="JED33" s="177"/>
      <c r="JEE33" s="177"/>
      <c r="JEF33" s="177"/>
      <c r="JEG33" s="177"/>
      <c r="JEH33" s="177"/>
      <c r="JEI33" s="177"/>
      <c r="JEJ33" s="177"/>
      <c r="JEK33" s="177"/>
      <c r="JEL33" s="177"/>
      <c r="JEM33" s="177"/>
      <c r="JEN33" s="177"/>
      <c r="JEO33" s="177"/>
      <c r="JEP33" s="177"/>
      <c r="JEQ33" s="177"/>
      <c r="JER33" s="177"/>
      <c r="JES33" s="177"/>
      <c r="JET33" s="177"/>
      <c r="JEU33" s="177"/>
      <c r="JEV33" s="177"/>
      <c r="JEW33" s="177"/>
      <c r="JEX33" s="177"/>
      <c r="JEY33" s="177"/>
      <c r="JEZ33" s="177"/>
      <c r="JFA33" s="177"/>
      <c r="JFB33" s="177"/>
      <c r="JFC33" s="177"/>
      <c r="JFD33" s="177"/>
      <c r="JFE33" s="177"/>
      <c r="JFF33" s="177"/>
      <c r="JFG33" s="177"/>
      <c r="JFH33" s="177"/>
      <c r="JFI33" s="177"/>
      <c r="JFJ33" s="177"/>
      <c r="JFK33" s="177"/>
      <c r="JFL33" s="177"/>
      <c r="JFM33" s="177"/>
      <c r="JFN33" s="177"/>
      <c r="JFO33" s="177"/>
      <c r="JFP33" s="177"/>
      <c r="JFQ33" s="177"/>
      <c r="JFR33" s="177"/>
      <c r="JFS33" s="177"/>
      <c r="JFT33" s="177"/>
      <c r="JFU33" s="177"/>
      <c r="JFV33" s="177"/>
      <c r="JFW33" s="177"/>
      <c r="JFX33" s="177"/>
      <c r="JFY33" s="177"/>
      <c r="JFZ33" s="177"/>
      <c r="JGA33" s="177"/>
      <c r="JGB33" s="177"/>
      <c r="JGC33" s="177"/>
      <c r="JGD33" s="177"/>
      <c r="JGE33" s="177"/>
      <c r="JGF33" s="177"/>
      <c r="JGG33" s="177"/>
      <c r="JGH33" s="177"/>
      <c r="JGI33" s="177"/>
      <c r="JGJ33" s="177"/>
      <c r="JGK33" s="177"/>
      <c r="JGL33" s="177"/>
      <c r="JGM33" s="177"/>
      <c r="JGN33" s="177"/>
      <c r="JGO33" s="177"/>
      <c r="JGP33" s="177"/>
      <c r="JGQ33" s="177"/>
      <c r="JGR33" s="177"/>
      <c r="JGS33" s="177"/>
      <c r="JGT33" s="177"/>
      <c r="JGU33" s="177"/>
      <c r="JGV33" s="177"/>
      <c r="JGW33" s="177"/>
      <c r="JGX33" s="177"/>
      <c r="JGY33" s="177"/>
      <c r="JGZ33" s="177"/>
      <c r="JHA33" s="177"/>
      <c r="JHB33" s="177"/>
      <c r="JHC33" s="177"/>
      <c r="JHD33" s="177"/>
      <c r="JHE33" s="177"/>
      <c r="JHF33" s="177"/>
      <c r="JHG33" s="177"/>
      <c r="JHH33" s="177"/>
      <c r="JHI33" s="177"/>
      <c r="JHJ33" s="177"/>
      <c r="JHK33" s="177"/>
      <c r="JHL33" s="177"/>
      <c r="JHM33" s="177"/>
      <c r="JHN33" s="177"/>
      <c r="JHO33" s="177"/>
      <c r="JHP33" s="177"/>
      <c r="JHQ33" s="177"/>
      <c r="JHR33" s="177"/>
      <c r="JHS33" s="177"/>
      <c r="JHT33" s="177"/>
      <c r="JHU33" s="177"/>
      <c r="JHV33" s="177"/>
      <c r="JHW33" s="177"/>
      <c r="JHX33" s="177"/>
      <c r="JHY33" s="177"/>
      <c r="JHZ33" s="177"/>
      <c r="JIA33" s="177"/>
      <c r="JIB33" s="177"/>
      <c r="JIC33" s="177"/>
      <c r="JID33" s="177"/>
      <c r="JIE33" s="177"/>
      <c r="JIF33" s="177"/>
      <c r="JIG33" s="177"/>
      <c r="JIH33" s="177"/>
      <c r="JII33" s="177"/>
      <c r="JIJ33" s="177"/>
      <c r="JIK33" s="177"/>
      <c r="JIL33" s="177"/>
      <c r="JIM33" s="177"/>
      <c r="JIN33" s="177"/>
      <c r="JIO33" s="177"/>
      <c r="JIP33" s="177"/>
      <c r="JIQ33" s="177"/>
      <c r="JIR33" s="177"/>
      <c r="JIS33" s="177"/>
      <c r="JIT33" s="177"/>
      <c r="JIU33" s="177"/>
      <c r="JIV33" s="177"/>
      <c r="JIW33" s="177"/>
      <c r="JIX33" s="177"/>
      <c r="JIY33" s="177"/>
      <c r="JIZ33" s="177"/>
      <c r="JJA33" s="177"/>
      <c r="JJB33" s="177"/>
      <c r="JJC33" s="177"/>
      <c r="JJD33" s="177"/>
      <c r="JJE33" s="177"/>
      <c r="JJF33" s="177"/>
      <c r="JJG33" s="177"/>
      <c r="JJH33" s="177"/>
      <c r="JJI33" s="177"/>
      <c r="JJJ33" s="177"/>
      <c r="JJK33" s="177"/>
      <c r="JJL33" s="177"/>
      <c r="JJM33" s="177"/>
      <c r="JJN33" s="177"/>
      <c r="JJO33" s="177"/>
      <c r="JJP33" s="177"/>
      <c r="JJQ33" s="177"/>
      <c r="JJR33" s="177"/>
      <c r="JJS33" s="177"/>
      <c r="JJT33" s="177"/>
      <c r="JJU33" s="177"/>
      <c r="JJV33" s="177"/>
      <c r="JJW33" s="177"/>
      <c r="JJX33" s="177"/>
      <c r="JJY33" s="177"/>
      <c r="JJZ33" s="177"/>
      <c r="JKA33" s="177"/>
      <c r="JKB33" s="177"/>
      <c r="JKC33" s="177"/>
      <c r="JKD33" s="177"/>
      <c r="JKE33" s="177"/>
      <c r="JKF33" s="177"/>
      <c r="JKG33" s="177"/>
      <c r="JKH33" s="177"/>
      <c r="JKI33" s="177"/>
      <c r="JKJ33" s="177"/>
      <c r="JKK33" s="177"/>
      <c r="JKL33" s="177"/>
      <c r="JKM33" s="177"/>
      <c r="JKN33" s="177"/>
      <c r="JKO33" s="177"/>
      <c r="JKP33" s="177"/>
      <c r="JKQ33" s="177"/>
      <c r="JKR33" s="177"/>
      <c r="JKS33" s="177"/>
      <c r="JKT33" s="177"/>
      <c r="JKU33" s="177"/>
      <c r="JKV33" s="177"/>
      <c r="JKW33" s="177"/>
      <c r="JKX33" s="177"/>
      <c r="JKY33" s="177"/>
      <c r="JKZ33" s="177"/>
      <c r="JLA33" s="177"/>
      <c r="JLB33" s="177"/>
      <c r="JLC33" s="177"/>
      <c r="JLD33" s="177"/>
      <c r="JLE33" s="177"/>
      <c r="JLF33" s="177"/>
      <c r="JLG33" s="177"/>
      <c r="JLH33" s="177"/>
      <c r="JLI33" s="177"/>
      <c r="JLJ33" s="177"/>
      <c r="JLK33" s="177"/>
      <c r="JLL33" s="177"/>
      <c r="JLM33" s="177"/>
      <c r="JLN33" s="177"/>
      <c r="JLO33" s="177"/>
      <c r="JLP33" s="177"/>
      <c r="JLQ33" s="177"/>
      <c r="JLR33" s="177"/>
      <c r="JLS33" s="177"/>
      <c r="JLT33" s="177"/>
      <c r="JLU33" s="177"/>
      <c r="JLV33" s="177"/>
      <c r="JLW33" s="177"/>
      <c r="JLX33" s="177"/>
      <c r="JLY33" s="177"/>
      <c r="JLZ33" s="177"/>
      <c r="JMA33" s="177"/>
      <c r="JMB33" s="177"/>
      <c r="JMC33" s="177"/>
      <c r="JMD33" s="177"/>
      <c r="JME33" s="177"/>
      <c r="JMF33" s="177"/>
      <c r="JMG33" s="177"/>
      <c r="JMH33" s="177"/>
      <c r="JMI33" s="177"/>
      <c r="JMJ33" s="177"/>
      <c r="JMK33" s="177"/>
      <c r="JML33" s="177"/>
      <c r="JMM33" s="177"/>
      <c r="JMN33" s="177"/>
      <c r="JMO33" s="177"/>
      <c r="JMP33" s="177"/>
      <c r="JMQ33" s="177"/>
      <c r="JMR33" s="177"/>
      <c r="JMS33" s="177"/>
      <c r="JMT33" s="177"/>
      <c r="JMU33" s="177"/>
      <c r="JMV33" s="177"/>
      <c r="JMW33" s="177"/>
      <c r="JMX33" s="177"/>
      <c r="JMY33" s="177"/>
      <c r="JMZ33" s="177"/>
      <c r="JNA33" s="177"/>
      <c r="JNB33" s="177"/>
      <c r="JNC33" s="177"/>
      <c r="JND33" s="177"/>
      <c r="JNE33" s="177"/>
      <c r="JNF33" s="177"/>
      <c r="JNG33" s="177"/>
      <c r="JNH33" s="177"/>
      <c r="JNI33" s="177"/>
      <c r="JNJ33" s="177"/>
      <c r="JNK33" s="177"/>
      <c r="JNL33" s="177"/>
      <c r="JNM33" s="177"/>
      <c r="JNN33" s="177"/>
      <c r="JNO33" s="177"/>
      <c r="JNP33" s="177"/>
      <c r="JNQ33" s="177"/>
      <c r="JNR33" s="177"/>
      <c r="JNS33" s="177"/>
      <c r="JNT33" s="177"/>
      <c r="JNU33" s="177"/>
      <c r="JNV33" s="177"/>
      <c r="JNW33" s="177"/>
      <c r="JNX33" s="177"/>
      <c r="JNY33" s="177"/>
      <c r="JNZ33" s="177"/>
      <c r="JOA33" s="177"/>
      <c r="JOB33" s="177"/>
      <c r="JOC33" s="177"/>
      <c r="JOD33" s="177"/>
      <c r="JOE33" s="177"/>
      <c r="JOF33" s="177"/>
      <c r="JOG33" s="177"/>
      <c r="JOH33" s="177"/>
      <c r="JOI33" s="177"/>
      <c r="JOJ33" s="177"/>
      <c r="JOK33" s="177"/>
      <c r="JOL33" s="177"/>
      <c r="JOM33" s="177"/>
      <c r="JON33" s="177"/>
      <c r="JOO33" s="177"/>
      <c r="JOP33" s="177"/>
      <c r="JOQ33" s="177"/>
      <c r="JOR33" s="177"/>
      <c r="JOS33" s="177"/>
      <c r="JOT33" s="177"/>
      <c r="JOU33" s="177"/>
      <c r="JOV33" s="177"/>
      <c r="JOW33" s="177"/>
      <c r="JOX33" s="177"/>
      <c r="JOY33" s="177"/>
      <c r="JOZ33" s="177"/>
      <c r="JPA33" s="177"/>
      <c r="JPB33" s="177"/>
      <c r="JPC33" s="177"/>
      <c r="JPD33" s="177"/>
      <c r="JPE33" s="177"/>
      <c r="JPF33" s="177"/>
      <c r="JPG33" s="177"/>
      <c r="JPH33" s="177"/>
      <c r="JPI33" s="177"/>
      <c r="JPJ33" s="177"/>
      <c r="JPK33" s="177"/>
      <c r="JPL33" s="177"/>
      <c r="JPM33" s="177"/>
      <c r="JPN33" s="177"/>
      <c r="JPO33" s="177"/>
      <c r="JPP33" s="177"/>
      <c r="JPQ33" s="177"/>
      <c r="JPR33" s="177"/>
      <c r="JPS33" s="177"/>
      <c r="JPT33" s="177"/>
      <c r="JPU33" s="177"/>
      <c r="JPV33" s="177"/>
      <c r="JPW33" s="177"/>
      <c r="JPX33" s="177"/>
      <c r="JPY33" s="177"/>
      <c r="JPZ33" s="177"/>
      <c r="JQA33" s="177"/>
      <c r="JQB33" s="177"/>
      <c r="JQC33" s="177"/>
      <c r="JQD33" s="177"/>
      <c r="JQE33" s="177"/>
      <c r="JQF33" s="177"/>
      <c r="JQG33" s="177"/>
      <c r="JQH33" s="177"/>
      <c r="JQI33" s="177"/>
      <c r="JQJ33" s="177"/>
      <c r="JQK33" s="177"/>
      <c r="JQL33" s="177"/>
      <c r="JQM33" s="177"/>
      <c r="JQN33" s="177"/>
      <c r="JQO33" s="177"/>
      <c r="JQP33" s="177"/>
      <c r="JQQ33" s="177"/>
      <c r="JQR33" s="177"/>
      <c r="JQS33" s="177"/>
      <c r="JQT33" s="177"/>
      <c r="JQU33" s="177"/>
      <c r="JQV33" s="177"/>
      <c r="JQW33" s="177"/>
      <c r="JQX33" s="177"/>
      <c r="JQY33" s="177"/>
      <c r="JQZ33" s="177"/>
      <c r="JRA33" s="177"/>
      <c r="JRB33" s="177"/>
      <c r="JRC33" s="177"/>
      <c r="JRD33" s="177"/>
      <c r="JRE33" s="177"/>
      <c r="JRF33" s="177"/>
      <c r="JRG33" s="177"/>
      <c r="JRH33" s="177"/>
      <c r="JRI33" s="177"/>
      <c r="JRJ33" s="177"/>
      <c r="JRK33" s="177"/>
      <c r="JRL33" s="177"/>
      <c r="JRM33" s="177"/>
      <c r="JRN33" s="177"/>
      <c r="JRO33" s="177"/>
      <c r="JRP33" s="177"/>
      <c r="JRQ33" s="177"/>
      <c r="JRR33" s="177"/>
      <c r="JRS33" s="177"/>
      <c r="JRT33" s="177"/>
      <c r="JRU33" s="177"/>
      <c r="JRV33" s="177"/>
      <c r="JRW33" s="177"/>
      <c r="JRX33" s="177"/>
      <c r="JRY33" s="177"/>
      <c r="JRZ33" s="177"/>
      <c r="JSA33" s="177"/>
      <c r="JSB33" s="177"/>
      <c r="JSC33" s="177"/>
      <c r="JSD33" s="177"/>
      <c r="JSE33" s="177"/>
      <c r="JSF33" s="177"/>
      <c r="JSG33" s="177"/>
      <c r="JSH33" s="177"/>
      <c r="JSI33" s="177"/>
      <c r="JSJ33" s="177"/>
      <c r="JSK33" s="177"/>
      <c r="JSL33" s="177"/>
      <c r="JSM33" s="177"/>
      <c r="JSN33" s="177"/>
      <c r="JSO33" s="177"/>
      <c r="JSP33" s="177"/>
      <c r="JSQ33" s="177"/>
      <c r="JSR33" s="177"/>
      <c r="JSS33" s="177"/>
      <c r="JST33" s="177"/>
      <c r="JSU33" s="177"/>
      <c r="JSV33" s="177"/>
      <c r="JSW33" s="177"/>
      <c r="JSX33" s="177"/>
      <c r="JSY33" s="177"/>
      <c r="JSZ33" s="177"/>
      <c r="JTA33" s="177"/>
      <c r="JTB33" s="177"/>
      <c r="JTC33" s="177"/>
      <c r="JTD33" s="177"/>
      <c r="JTE33" s="177"/>
      <c r="JTF33" s="177"/>
      <c r="JTG33" s="177"/>
      <c r="JTH33" s="177"/>
      <c r="JTI33" s="177"/>
      <c r="JTJ33" s="177"/>
      <c r="JTK33" s="177"/>
      <c r="JTL33" s="177"/>
      <c r="JTM33" s="177"/>
      <c r="JTN33" s="177"/>
      <c r="JTO33" s="177"/>
      <c r="JTP33" s="177"/>
      <c r="JTQ33" s="177"/>
      <c r="JTR33" s="177"/>
      <c r="JTS33" s="177"/>
      <c r="JTT33" s="177"/>
      <c r="JTU33" s="177"/>
      <c r="JTV33" s="177"/>
      <c r="JTW33" s="177"/>
      <c r="JTX33" s="177"/>
      <c r="JTY33" s="177"/>
      <c r="JTZ33" s="177"/>
      <c r="JUA33" s="177"/>
      <c r="JUB33" s="177"/>
      <c r="JUC33" s="177"/>
      <c r="JUD33" s="177"/>
      <c r="JUE33" s="177"/>
      <c r="JUF33" s="177"/>
      <c r="JUG33" s="177"/>
      <c r="JUH33" s="177"/>
      <c r="JUI33" s="177"/>
      <c r="JUJ33" s="177"/>
      <c r="JUK33" s="177"/>
      <c r="JUL33" s="177"/>
      <c r="JUM33" s="177"/>
      <c r="JUN33" s="177"/>
      <c r="JUO33" s="177"/>
      <c r="JUP33" s="177"/>
      <c r="JUQ33" s="177"/>
      <c r="JUR33" s="177"/>
      <c r="JUS33" s="177"/>
      <c r="JUT33" s="177"/>
      <c r="JUU33" s="177"/>
      <c r="JUV33" s="177"/>
      <c r="JUW33" s="177"/>
      <c r="JUX33" s="177"/>
      <c r="JUY33" s="177"/>
      <c r="JUZ33" s="177"/>
      <c r="JVA33" s="177"/>
      <c r="JVB33" s="177"/>
      <c r="JVC33" s="177"/>
      <c r="JVD33" s="177"/>
      <c r="JVE33" s="177"/>
      <c r="JVF33" s="177"/>
      <c r="JVG33" s="177"/>
      <c r="JVH33" s="177"/>
      <c r="JVI33" s="177"/>
      <c r="JVJ33" s="177"/>
      <c r="JVK33" s="177"/>
      <c r="JVL33" s="177"/>
      <c r="JVM33" s="177"/>
      <c r="JVN33" s="177"/>
      <c r="JVO33" s="177"/>
      <c r="JVP33" s="177"/>
      <c r="JVQ33" s="177"/>
      <c r="JVR33" s="177"/>
      <c r="JVS33" s="177"/>
      <c r="JVT33" s="177"/>
      <c r="JVU33" s="177"/>
      <c r="JVV33" s="177"/>
      <c r="JVW33" s="177"/>
      <c r="JVX33" s="177"/>
      <c r="JVY33" s="177"/>
      <c r="JVZ33" s="177"/>
      <c r="JWA33" s="177"/>
      <c r="JWB33" s="177"/>
      <c r="JWC33" s="177"/>
      <c r="JWD33" s="177"/>
      <c r="JWE33" s="177"/>
      <c r="JWF33" s="177"/>
      <c r="JWG33" s="177"/>
      <c r="JWH33" s="177"/>
      <c r="JWI33" s="177"/>
      <c r="JWJ33" s="177"/>
      <c r="JWK33" s="177"/>
      <c r="JWL33" s="177"/>
      <c r="JWM33" s="177"/>
      <c r="JWN33" s="177"/>
      <c r="JWO33" s="177"/>
      <c r="JWP33" s="177"/>
      <c r="JWQ33" s="177"/>
      <c r="JWR33" s="177"/>
      <c r="JWS33" s="177"/>
      <c r="JWT33" s="177"/>
      <c r="JWU33" s="177"/>
      <c r="JWV33" s="177"/>
      <c r="JWW33" s="177"/>
      <c r="JWX33" s="177"/>
      <c r="JWY33" s="177"/>
      <c r="JWZ33" s="177"/>
      <c r="JXA33" s="177"/>
      <c r="JXB33" s="177"/>
      <c r="JXC33" s="177"/>
      <c r="JXD33" s="177"/>
      <c r="JXE33" s="177"/>
      <c r="JXF33" s="177"/>
      <c r="JXG33" s="177"/>
      <c r="JXH33" s="177"/>
      <c r="JXI33" s="177"/>
      <c r="JXJ33" s="177"/>
      <c r="JXK33" s="177"/>
      <c r="JXL33" s="177"/>
      <c r="JXM33" s="177"/>
      <c r="JXN33" s="177"/>
      <c r="JXO33" s="177"/>
      <c r="JXP33" s="177"/>
      <c r="JXQ33" s="177"/>
      <c r="JXR33" s="177"/>
      <c r="JXS33" s="177"/>
      <c r="JXT33" s="177"/>
      <c r="JXU33" s="177"/>
      <c r="JXV33" s="177"/>
      <c r="JXW33" s="177"/>
      <c r="JXX33" s="177"/>
      <c r="JXY33" s="177"/>
      <c r="JXZ33" s="177"/>
      <c r="JYA33" s="177"/>
      <c r="JYB33" s="177"/>
      <c r="JYC33" s="177"/>
      <c r="JYD33" s="177"/>
      <c r="JYE33" s="177"/>
      <c r="JYF33" s="177"/>
      <c r="JYG33" s="177"/>
      <c r="JYH33" s="177"/>
      <c r="JYI33" s="177"/>
      <c r="JYJ33" s="177"/>
      <c r="JYK33" s="177"/>
      <c r="JYL33" s="177"/>
      <c r="JYM33" s="177"/>
      <c r="JYN33" s="177"/>
      <c r="JYO33" s="177"/>
      <c r="JYP33" s="177"/>
      <c r="JYQ33" s="177"/>
      <c r="JYR33" s="177"/>
      <c r="JYS33" s="177"/>
      <c r="JYT33" s="177"/>
      <c r="JYU33" s="177"/>
      <c r="JYV33" s="177"/>
      <c r="JYW33" s="177"/>
      <c r="JYX33" s="177"/>
      <c r="JYY33" s="177"/>
      <c r="JYZ33" s="177"/>
      <c r="JZA33" s="177"/>
      <c r="JZB33" s="177"/>
      <c r="JZC33" s="177"/>
      <c r="JZD33" s="177"/>
      <c r="JZE33" s="177"/>
      <c r="JZF33" s="177"/>
      <c r="JZG33" s="177"/>
      <c r="JZH33" s="177"/>
      <c r="JZI33" s="177"/>
      <c r="JZJ33" s="177"/>
      <c r="JZK33" s="177"/>
      <c r="JZL33" s="177"/>
      <c r="JZM33" s="177"/>
      <c r="JZN33" s="177"/>
      <c r="JZO33" s="177"/>
      <c r="JZP33" s="177"/>
      <c r="JZQ33" s="177"/>
      <c r="JZR33" s="177"/>
      <c r="JZS33" s="177"/>
      <c r="JZT33" s="177"/>
      <c r="JZU33" s="177"/>
      <c r="JZV33" s="177"/>
      <c r="JZW33" s="177"/>
      <c r="JZX33" s="177"/>
      <c r="JZY33" s="177"/>
      <c r="JZZ33" s="177"/>
      <c r="KAA33" s="177"/>
      <c r="KAB33" s="177"/>
      <c r="KAC33" s="177"/>
      <c r="KAD33" s="177"/>
      <c r="KAE33" s="177"/>
      <c r="KAF33" s="177"/>
      <c r="KAG33" s="177"/>
      <c r="KAH33" s="177"/>
      <c r="KAI33" s="177"/>
      <c r="KAJ33" s="177"/>
      <c r="KAK33" s="177"/>
      <c r="KAL33" s="177"/>
      <c r="KAM33" s="177"/>
      <c r="KAN33" s="177"/>
      <c r="KAO33" s="177"/>
      <c r="KAP33" s="177"/>
      <c r="KAQ33" s="177"/>
      <c r="KAR33" s="177"/>
      <c r="KAS33" s="177"/>
      <c r="KAT33" s="177"/>
      <c r="KAU33" s="177"/>
      <c r="KAV33" s="177"/>
      <c r="KAW33" s="177"/>
      <c r="KAX33" s="177"/>
      <c r="KAY33" s="177"/>
      <c r="KAZ33" s="177"/>
      <c r="KBA33" s="177"/>
      <c r="KBB33" s="177"/>
      <c r="KBC33" s="177"/>
      <c r="KBD33" s="177"/>
      <c r="KBE33" s="177"/>
      <c r="KBF33" s="177"/>
      <c r="KBG33" s="177"/>
      <c r="KBH33" s="177"/>
      <c r="KBI33" s="177"/>
      <c r="KBJ33" s="177"/>
      <c r="KBK33" s="177"/>
      <c r="KBL33" s="177"/>
      <c r="KBM33" s="177"/>
      <c r="KBN33" s="177"/>
      <c r="KBO33" s="177"/>
      <c r="KBP33" s="177"/>
      <c r="KBQ33" s="177"/>
      <c r="KBR33" s="177"/>
      <c r="KBS33" s="177"/>
      <c r="KBT33" s="177"/>
      <c r="KBU33" s="177"/>
      <c r="KBV33" s="177"/>
      <c r="KBW33" s="177"/>
      <c r="KBX33" s="177"/>
      <c r="KBY33" s="177"/>
      <c r="KBZ33" s="177"/>
      <c r="KCA33" s="177"/>
      <c r="KCB33" s="177"/>
      <c r="KCC33" s="177"/>
      <c r="KCD33" s="177"/>
      <c r="KCE33" s="177"/>
      <c r="KCF33" s="177"/>
      <c r="KCG33" s="177"/>
      <c r="KCH33" s="177"/>
      <c r="KCI33" s="177"/>
      <c r="KCJ33" s="177"/>
      <c r="KCK33" s="177"/>
      <c r="KCL33" s="177"/>
      <c r="KCM33" s="177"/>
      <c r="KCN33" s="177"/>
      <c r="KCO33" s="177"/>
      <c r="KCP33" s="177"/>
      <c r="KCQ33" s="177"/>
      <c r="KCR33" s="177"/>
      <c r="KCS33" s="177"/>
      <c r="KCT33" s="177"/>
      <c r="KCU33" s="177"/>
      <c r="KCV33" s="177"/>
      <c r="KCW33" s="177"/>
      <c r="KCX33" s="177"/>
      <c r="KCY33" s="177"/>
      <c r="KCZ33" s="177"/>
      <c r="KDA33" s="177"/>
      <c r="KDB33" s="177"/>
      <c r="KDC33" s="177"/>
      <c r="KDD33" s="177"/>
      <c r="KDE33" s="177"/>
      <c r="KDF33" s="177"/>
      <c r="KDG33" s="177"/>
      <c r="KDH33" s="177"/>
      <c r="KDI33" s="177"/>
      <c r="KDJ33" s="177"/>
      <c r="KDK33" s="177"/>
      <c r="KDL33" s="177"/>
      <c r="KDM33" s="177"/>
      <c r="KDN33" s="177"/>
      <c r="KDO33" s="177"/>
      <c r="KDP33" s="177"/>
      <c r="KDQ33" s="177"/>
      <c r="KDR33" s="177"/>
      <c r="KDS33" s="177"/>
      <c r="KDT33" s="177"/>
      <c r="KDU33" s="177"/>
      <c r="KDV33" s="177"/>
      <c r="KDW33" s="177"/>
      <c r="KDX33" s="177"/>
      <c r="KDY33" s="177"/>
      <c r="KDZ33" s="177"/>
      <c r="KEA33" s="177"/>
      <c r="KEB33" s="177"/>
      <c r="KEC33" s="177"/>
      <c r="KED33" s="177"/>
      <c r="KEE33" s="177"/>
      <c r="KEF33" s="177"/>
      <c r="KEG33" s="177"/>
      <c r="KEH33" s="177"/>
      <c r="KEI33" s="177"/>
      <c r="KEJ33" s="177"/>
      <c r="KEK33" s="177"/>
      <c r="KEL33" s="177"/>
      <c r="KEM33" s="177"/>
      <c r="KEN33" s="177"/>
      <c r="KEO33" s="177"/>
      <c r="KEP33" s="177"/>
      <c r="KEQ33" s="177"/>
      <c r="KER33" s="177"/>
      <c r="KES33" s="177"/>
      <c r="KET33" s="177"/>
      <c r="KEU33" s="177"/>
      <c r="KEV33" s="177"/>
      <c r="KEW33" s="177"/>
      <c r="KEX33" s="177"/>
      <c r="KEY33" s="177"/>
      <c r="KEZ33" s="177"/>
      <c r="KFA33" s="177"/>
      <c r="KFB33" s="177"/>
      <c r="KFC33" s="177"/>
      <c r="KFD33" s="177"/>
      <c r="KFE33" s="177"/>
      <c r="KFF33" s="177"/>
      <c r="KFG33" s="177"/>
      <c r="KFH33" s="177"/>
      <c r="KFI33" s="177"/>
      <c r="KFJ33" s="177"/>
      <c r="KFK33" s="177"/>
      <c r="KFL33" s="177"/>
      <c r="KFM33" s="177"/>
      <c r="KFN33" s="177"/>
      <c r="KFO33" s="177"/>
      <c r="KFP33" s="177"/>
      <c r="KFQ33" s="177"/>
      <c r="KFR33" s="177"/>
      <c r="KFS33" s="177"/>
      <c r="KFT33" s="177"/>
      <c r="KFU33" s="177"/>
      <c r="KFV33" s="177"/>
      <c r="KFW33" s="177"/>
      <c r="KFX33" s="177"/>
      <c r="KFY33" s="177"/>
      <c r="KFZ33" s="177"/>
      <c r="KGA33" s="177"/>
      <c r="KGB33" s="177"/>
      <c r="KGC33" s="177"/>
      <c r="KGD33" s="177"/>
      <c r="KGE33" s="177"/>
      <c r="KGF33" s="177"/>
      <c r="KGG33" s="177"/>
      <c r="KGH33" s="177"/>
      <c r="KGI33" s="177"/>
      <c r="KGJ33" s="177"/>
      <c r="KGK33" s="177"/>
      <c r="KGL33" s="177"/>
      <c r="KGM33" s="177"/>
      <c r="KGN33" s="177"/>
      <c r="KGO33" s="177"/>
      <c r="KGP33" s="177"/>
      <c r="KGQ33" s="177"/>
      <c r="KGR33" s="177"/>
      <c r="KGS33" s="177"/>
      <c r="KGT33" s="177"/>
      <c r="KGU33" s="177"/>
      <c r="KGV33" s="177"/>
      <c r="KGW33" s="177"/>
      <c r="KGX33" s="177"/>
      <c r="KGY33" s="177"/>
      <c r="KGZ33" s="177"/>
      <c r="KHA33" s="177"/>
      <c r="KHB33" s="177"/>
      <c r="KHC33" s="177"/>
      <c r="KHD33" s="177"/>
      <c r="KHE33" s="177"/>
      <c r="KHF33" s="177"/>
      <c r="KHG33" s="177"/>
      <c r="KHH33" s="177"/>
      <c r="KHI33" s="177"/>
      <c r="KHJ33" s="177"/>
      <c r="KHK33" s="177"/>
      <c r="KHL33" s="177"/>
      <c r="KHM33" s="177"/>
      <c r="KHN33" s="177"/>
      <c r="KHO33" s="177"/>
      <c r="KHP33" s="177"/>
      <c r="KHQ33" s="177"/>
      <c r="KHR33" s="177"/>
      <c r="KHS33" s="177"/>
      <c r="KHT33" s="177"/>
      <c r="KHU33" s="177"/>
      <c r="KHV33" s="177"/>
      <c r="KHW33" s="177"/>
      <c r="KHX33" s="177"/>
      <c r="KHY33" s="177"/>
      <c r="KHZ33" s="177"/>
      <c r="KIA33" s="177"/>
      <c r="KIB33" s="177"/>
      <c r="KIC33" s="177"/>
      <c r="KID33" s="177"/>
      <c r="KIE33" s="177"/>
      <c r="KIF33" s="177"/>
      <c r="KIG33" s="177"/>
      <c r="KIH33" s="177"/>
      <c r="KII33" s="177"/>
      <c r="KIJ33" s="177"/>
      <c r="KIK33" s="177"/>
      <c r="KIL33" s="177"/>
      <c r="KIM33" s="177"/>
      <c r="KIN33" s="177"/>
      <c r="KIO33" s="177"/>
      <c r="KIP33" s="177"/>
      <c r="KIQ33" s="177"/>
      <c r="KIR33" s="177"/>
      <c r="KIS33" s="177"/>
      <c r="KIT33" s="177"/>
      <c r="KIU33" s="177"/>
      <c r="KIV33" s="177"/>
      <c r="KIW33" s="177"/>
      <c r="KIX33" s="177"/>
      <c r="KIY33" s="177"/>
      <c r="KIZ33" s="177"/>
      <c r="KJA33" s="177"/>
      <c r="KJB33" s="177"/>
      <c r="KJC33" s="177"/>
      <c r="KJD33" s="177"/>
      <c r="KJE33" s="177"/>
      <c r="KJF33" s="177"/>
      <c r="KJG33" s="177"/>
      <c r="KJH33" s="177"/>
      <c r="KJI33" s="177"/>
      <c r="KJJ33" s="177"/>
      <c r="KJK33" s="177"/>
      <c r="KJL33" s="177"/>
      <c r="KJM33" s="177"/>
      <c r="KJN33" s="177"/>
      <c r="KJO33" s="177"/>
      <c r="KJP33" s="177"/>
      <c r="KJQ33" s="177"/>
      <c r="KJR33" s="177"/>
      <c r="KJS33" s="177"/>
      <c r="KJT33" s="177"/>
      <c r="KJU33" s="177"/>
      <c r="KJV33" s="177"/>
      <c r="KJW33" s="177"/>
      <c r="KJX33" s="177"/>
      <c r="KJY33" s="177"/>
      <c r="KJZ33" s="177"/>
      <c r="KKA33" s="177"/>
      <c r="KKB33" s="177"/>
      <c r="KKC33" s="177"/>
      <c r="KKD33" s="177"/>
      <c r="KKE33" s="177"/>
      <c r="KKF33" s="177"/>
      <c r="KKG33" s="177"/>
      <c r="KKH33" s="177"/>
      <c r="KKI33" s="177"/>
      <c r="KKJ33" s="177"/>
      <c r="KKK33" s="177"/>
      <c r="KKL33" s="177"/>
      <c r="KKM33" s="177"/>
      <c r="KKN33" s="177"/>
      <c r="KKO33" s="177"/>
      <c r="KKP33" s="177"/>
      <c r="KKQ33" s="177"/>
      <c r="KKR33" s="177"/>
      <c r="KKS33" s="177"/>
      <c r="KKT33" s="177"/>
      <c r="KKU33" s="177"/>
      <c r="KKV33" s="177"/>
      <c r="KKW33" s="177"/>
      <c r="KKX33" s="177"/>
      <c r="KKY33" s="177"/>
      <c r="KKZ33" s="177"/>
      <c r="KLA33" s="177"/>
      <c r="KLB33" s="177"/>
      <c r="KLC33" s="177"/>
      <c r="KLD33" s="177"/>
      <c r="KLE33" s="177"/>
      <c r="KLF33" s="177"/>
      <c r="KLG33" s="177"/>
      <c r="KLH33" s="177"/>
      <c r="KLI33" s="177"/>
      <c r="KLJ33" s="177"/>
      <c r="KLK33" s="177"/>
      <c r="KLL33" s="177"/>
      <c r="KLM33" s="177"/>
      <c r="KLN33" s="177"/>
      <c r="KLO33" s="177"/>
      <c r="KLP33" s="177"/>
      <c r="KLQ33" s="177"/>
      <c r="KLR33" s="177"/>
      <c r="KLS33" s="177"/>
      <c r="KLT33" s="177"/>
      <c r="KLU33" s="177"/>
      <c r="KLV33" s="177"/>
      <c r="KLW33" s="177"/>
      <c r="KLX33" s="177"/>
      <c r="KLY33" s="177"/>
      <c r="KLZ33" s="177"/>
      <c r="KMA33" s="177"/>
      <c r="KMB33" s="177"/>
      <c r="KMC33" s="177"/>
      <c r="KMD33" s="177"/>
      <c r="KME33" s="177"/>
      <c r="KMF33" s="177"/>
      <c r="KMG33" s="177"/>
      <c r="KMH33" s="177"/>
      <c r="KMI33" s="177"/>
      <c r="KMJ33" s="177"/>
      <c r="KMK33" s="177"/>
      <c r="KML33" s="177"/>
      <c r="KMM33" s="177"/>
      <c r="KMN33" s="177"/>
      <c r="KMO33" s="177"/>
      <c r="KMP33" s="177"/>
      <c r="KMQ33" s="177"/>
      <c r="KMR33" s="177"/>
      <c r="KMS33" s="177"/>
      <c r="KMT33" s="177"/>
      <c r="KMU33" s="177"/>
      <c r="KMV33" s="177"/>
      <c r="KMW33" s="177"/>
      <c r="KMX33" s="177"/>
      <c r="KMY33" s="177"/>
      <c r="KMZ33" s="177"/>
      <c r="KNA33" s="177"/>
      <c r="KNB33" s="177"/>
      <c r="KNC33" s="177"/>
      <c r="KND33" s="177"/>
      <c r="KNE33" s="177"/>
      <c r="KNF33" s="177"/>
      <c r="KNG33" s="177"/>
      <c r="KNH33" s="177"/>
      <c r="KNI33" s="177"/>
      <c r="KNJ33" s="177"/>
      <c r="KNK33" s="177"/>
      <c r="KNL33" s="177"/>
      <c r="KNM33" s="177"/>
      <c r="KNN33" s="177"/>
      <c r="KNO33" s="177"/>
      <c r="KNP33" s="177"/>
      <c r="KNQ33" s="177"/>
      <c r="KNR33" s="177"/>
      <c r="KNS33" s="177"/>
      <c r="KNT33" s="177"/>
      <c r="KNU33" s="177"/>
      <c r="KNV33" s="177"/>
      <c r="KNW33" s="177"/>
      <c r="KNX33" s="177"/>
      <c r="KNY33" s="177"/>
      <c r="KNZ33" s="177"/>
      <c r="KOA33" s="177"/>
      <c r="KOB33" s="177"/>
      <c r="KOC33" s="177"/>
      <c r="KOD33" s="177"/>
      <c r="KOE33" s="177"/>
      <c r="KOF33" s="177"/>
      <c r="KOG33" s="177"/>
      <c r="KOH33" s="177"/>
      <c r="KOI33" s="177"/>
      <c r="KOJ33" s="177"/>
      <c r="KOK33" s="177"/>
      <c r="KOL33" s="177"/>
      <c r="KOM33" s="177"/>
      <c r="KON33" s="177"/>
      <c r="KOO33" s="177"/>
      <c r="KOP33" s="177"/>
      <c r="KOQ33" s="177"/>
      <c r="KOR33" s="177"/>
      <c r="KOS33" s="177"/>
      <c r="KOT33" s="177"/>
      <c r="KOU33" s="177"/>
      <c r="KOV33" s="177"/>
      <c r="KOW33" s="177"/>
      <c r="KOX33" s="177"/>
      <c r="KOY33" s="177"/>
      <c r="KOZ33" s="177"/>
      <c r="KPA33" s="177"/>
      <c r="KPB33" s="177"/>
      <c r="KPC33" s="177"/>
      <c r="KPD33" s="177"/>
      <c r="KPE33" s="177"/>
      <c r="KPF33" s="177"/>
      <c r="KPG33" s="177"/>
      <c r="KPH33" s="177"/>
      <c r="KPI33" s="177"/>
      <c r="KPJ33" s="177"/>
      <c r="KPK33" s="177"/>
      <c r="KPL33" s="177"/>
      <c r="KPM33" s="177"/>
      <c r="KPN33" s="177"/>
      <c r="KPO33" s="177"/>
      <c r="KPP33" s="177"/>
      <c r="KPQ33" s="177"/>
      <c r="KPR33" s="177"/>
      <c r="KPS33" s="177"/>
      <c r="KPT33" s="177"/>
      <c r="KPU33" s="177"/>
      <c r="KPV33" s="177"/>
      <c r="KPW33" s="177"/>
      <c r="KPX33" s="177"/>
      <c r="KPY33" s="177"/>
      <c r="KPZ33" s="177"/>
      <c r="KQA33" s="177"/>
      <c r="KQB33" s="177"/>
      <c r="KQC33" s="177"/>
      <c r="KQD33" s="177"/>
      <c r="KQE33" s="177"/>
      <c r="KQF33" s="177"/>
      <c r="KQG33" s="177"/>
      <c r="KQH33" s="177"/>
      <c r="KQI33" s="177"/>
      <c r="KQJ33" s="177"/>
      <c r="KQK33" s="177"/>
      <c r="KQL33" s="177"/>
      <c r="KQM33" s="177"/>
      <c r="KQN33" s="177"/>
      <c r="KQO33" s="177"/>
      <c r="KQP33" s="177"/>
      <c r="KQQ33" s="177"/>
      <c r="KQR33" s="177"/>
      <c r="KQS33" s="177"/>
      <c r="KQT33" s="177"/>
      <c r="KQU33" s="177"/>
      <c r="KQV33" s="177"/>
      <c r="KQW33" s="177"/>
      <c r="KQX33" s="177"/>
      <c r="KQY33" s="177"/>
      <c r="KQZ33" s="177"/>
      <c r="KRA33" s="177"/>
      <c r="KRB33" s="177"/>
      <c r="KRC33" s="177"/>
      <c r="KRD33" s="177"/>
      <c r="KRE33" s="177"/>
      <c r="KRF33" s="177"/>
      <c r="KRG33" s="177"/>
      <c r="KRH33" s="177"/>
      <c r="KRI33" s="177"/>
      <c r="KRJ33" s="177"/>
      <c r="KRK33" s="177"/>
      <c r="KRL33" s="177"/>
      <c r="KRM33" s="177"/>
      <c r="KRN33" s="177"/>
      <c r="KRO33" s="177"/>
      <c r="KRP33" s="177"/>
      <c r="KRQ33" s="177"/>
      <c r="KRR33" s="177"/>
      <c r="KRS33" s="177"/>
      <c r="KRT33" s="177"/>
      <c r="KRU33" s="177"/>
      <c r="KRV33" s="177"/>
      <c r="KRW33" s="177"/>
      <c r="KRX33" s="177"/>
      <c r="KRY33" s="177"/>
      <c r="KRZ33" s="177"/>
      <c r="KSA33" s="177"/>
      <c r="KSB33" s="177"/>
      <c r="KSC33" s="177"/>
      <c r="KSD33" s="177"/>
      <c r="KSE33" s="177"/>
      <c r="KSF33" s="177"/>
      <c r="KSG33" s="177"/>
      <c r="KSH33" s="177"/>
      <c r="KSI33" s="177"/>
      <c r="KSJ33" s="177"/>
      <c r="KSK33" s="177"/>
      <c r="KSL33" s="177"/>
      <c r="KSM33" s="177"/>
      <c r="KSN33" s="177"/>
      <c r="KSO33" s="177"/>
      <c r="KSP33" s="177"/>
      <c r="KSQ33" s="177"/>
      <c r="KSR33" s="177"/>
      <c r="KSS33" s="177"/>
      <c r="KST33" s="177"/>
      <c r="KSU33" s="177"/>
      <c r="KSV33" s="177"/>
      <c r="KSW33" s="177"/>
      <c r="KSX33" s="177"/>
      <c r="KSY33" s="177"/>
      <c r="KSZ33" s="177"/>
      <c r="KTA33" s="177"/>
      <c r="KTB33" s="177"/>
      <c r="KTC33" s="177"/>
      <c r="KTD33" s="177"/>
      <c r="KTE33" s="177"/>
      <c r="KTF33" s="177"/>
      <c r="KTG33" s="177"/>
      <c r="KTH33" s="177"/>
      <c r="KTI33" s="177"/>
      <c r="KTJ33" s="177"/>
      <c r="KTK33" s="177"/>
      <c r="KTL33" s="177"/>
      <c r="KTM33" s="177"/>
      <c r="KTN33" s="177"/>
      <c r="KTO33" s="177"/>
      <c r="KTP33" s="177"/>
      <c r="KTQ33" s="177"/>
      <c r="KTR33" s="177"/>
      <c r="KTS33" s="177"/>
      <c r="KTT33" s="177"/>
      <c r="KTU33" s="177"/>
      <c r="KTV33" s="177"/>
      <c r="KTW33" s="177"/>
      <c r="KTX33" s="177"/>
      <c r="KTY33" s="177"/>
      <c r="KTZ33" s="177"/>
      <c r="KUA33" s="177"/>
      <c r="KUB33" s="177"/>
      <c r="KUC33" s="177"/>
      <c r="KUD33" s="177"/>
      <c r="KUE33" s="177"/>
      <c r="KUF33" s="177"/>
      <c r="KUG33" s="177"/>
      <c r="KUH33" s="177"/>
      <c r="KUI33" s="177"/>
      <c r="KUJ33" s="177"/>
      <c r="KUK33" s="177"/>
      <c r="KUL33" s="177"/>
      <c r="KUM33" s="177"/>
      <c r="KUN33" s="177"/>
      <c r="KUO33" s="177"/>
      <c r="KUP33" s="177"/>
      <c r="KUQ33" s="177"/>
      <c r="KUR33" s="177"/>
      <c r="KUS33" s="177"/>
      <c r="KUT33" s="177"/>
      <c r="KUU33" s="177"/>
      <c r="KUV33" s="177"/>
      <c r="KUW33" s="177"/>
      <c r="KUX33" s="177"/>
      <c r="KUY33" s="177"/>
      <c r="KUZ33" s="177"/>
      <c r="KVA33" s="177"/>
      <c r="KVB33" s="177"/>
      <c r="KVC33" s="177"/>
      <c r="KVD33" s="177"/>
      <c r="KVE33" s="177"/>
      <c r="KVF33" s="177"/>
      <c r="KVG33" s="177"/>
      <c r="KVH33" s="177"/>
      <c r="KVI33" s="177"/>
      <c r="KVJ33" s="177"/>
      <c r="KVK33" s="177"/>
      <c r="KVL33" s="177"/>
      <c r="KVM33" s="177"/>
      <c r="KVN33" s="177"/>
      <c r="KVO33" s="177"/>
      <c r="KVP33" s="177"/>
      <c r="KVQ33" s="177"/>
      <c r="KVR33" s="177"/>
      <c r="KVS33" s="177"/>
      <c r="KVT33" s="177"/>
      <c r="KVU33" s="177"/>
      <c r="KVV33" s="177"/>
      <c r="KVW33" s="177"/>
      <c r="KVX33" s="177"/>
      <c r="KVY33" s="177"/>
      <c r="KVZ33" s="177"/>
      <c r="KWA33" s="177"/>
      <c r="KWB33" s="177"/>
      <c r="KWC33" s="177"/>
      <c r="KWD33" s="177"/>
      <c r="KWE33" s="177"/>
      <c r="KWF33" s="177"/>
      <c r="KWG33" s="177"/>
      <c r="KWH33" s="177"/>
      <c r="KWI33" s="177"/>
      <c r="KWJ33" s="177"/>
      <c r="KWK33" s="177"/>
      <c r="KWL33" s="177"/>
      <c r="KWM33" s="177"/>
      <c r="KWN33" s="177"/>
      <c r="KWO33" s="177"/>
      <c r="KWP33" s="177"/>
      <c r="KWQ33" s="177"/>
      <c r="KWR33" s="177"/>
      <c r="KWS33" s="177"/>
      <c r="KWT33" s="177"/>
      <c r="KWU33" s="177"/>
      <c r="KWV33" s="177"/>
      <c r="KWW33" s="177"/>
      <c r="KWX33" s="177"/>
      <c r="KWY33" s="177"/>
      <c r="KWZ33" s="177"/>
      <c r="KXA33" s="177"/>
      <c r="KXB33" s="177"/>
      <c r="KXC33" s="177"/>
      <c r="KXD33" s="177"/>
      <c r="KXE33" s="177"/>
      <c r="KXF33" s="177"/>
      <c r="KXG33" s="177"/>
      <c r="KXH33" s="177"/>
      <c r="KXI33" s="177"/>
      <c r="KXJ33" s="177"/>
      <c r="KXK33" s="177"/>
      <c r="KXL33" s="177"/>
      <c r="KXM33" s="177"/>
      <c r="KXN33" s="177"/>
      <c r="KXO33" s="177"/>
      <c r="KXP33" s="177"/>
      <c r="KXQ33" s="177"/>
      <c r="KXR33" s="177"/>
      <c r="KXS33" s="177"/>
      <c r="KXT33" s="177"/>
      <c r="KXU33" s="177"/>
      <c r="KXV33" s="177"/>
      <c r="KXW33" s="177"/>
      <c r="KXX33" s="177"/>
      <c r="KXY33" s="177"/>
      <c r="KXZ33" s="177"/>
      <c r="KYA33" s="177"/>
      <c r="KYB33" s="177"/>
      <c r="KYC33" s="177"/>
      <c r="KYD33" s="177"/>
      <c r="KYE33" s="177"/>
      <c r="KYF33" s="177"/>
      <c r="KYG33" s="177"/>
      <c r="KYH33" s="177"/>
      <c r="KYI33" s="177"/>
      <c r="KYJ33" s="177"/>
      <c r="KYK33" s="177"/>
      <c r="KYL33" s="177"/>
      <c r="KYM33" s="177"/>
      <c r="KYN33" s="177"/>
      <c r="KYO33" s="177"/>
      <c r="KYP33" s="177"/>
      <c r="KYQ33" s="177"/>
      <c r="KYR33" s="177"/>
      <c r="KYS33" s="177"/>
      <c r="KYT33" s="177"/>
      <c r="KYU33" s="177"/>
      <c r="KYV33" s="177"/>
      <c r="KYW33" s="177"/>
      <c r="KYX33" s="177"/>
      <c r="KYY33" s="177"/>
      <c r="KYZ33" s="177"/>
      <c r="KZA33" s="177"/>
      <c r="KZB33" s="177"/>
      <c r="KZC33" s="177"/>
      <c r="KZD33" s="177"/>
      <c r="KZE33" s="177"/>
      <c r="KZF33" s="177"/>
      <c r="KZG33" s="177"/>
      <c r="KZH33" s="177"/>
      <c r="KZI33" s="177"/>
      <c r="KZJ33" s="177"/>
      <c r="KZK33" s="177"/>
      <c r="KZL33" s="177"/>
      <c r="KZM33" s="177"/>
      <c r="KZN33" s="177"/>
      <c r="KZO33" s="177"/>
      <c r="KZP33" s="177"/>
      <c r="KZQ33" s="177"/>
      <c r="KZR33" s="177"/>
      <c r="KZS33" s="177"/>
      <c r="KZT33" s="177"/>
      <c r="KZU33" s="177"/>
      <c r="KZV33" s="177"/>
      <c r="KZW33" s="177"/>
      <c r="KZX33" s="177"/>
      <c r="KZY33" s="177"/>
      <c r="KZZ33" s="177"/>
      <c r="LAA33" s="177"/>
      <c r="LAB33" s="177"/>
      <c r="LAC33" s="177"/>
      <c r="LAD33" s="177"/>
      <c r="LAE33" s="177"/>
      <c r="LAF33" s="177"/>
      <c r="LAG33" s="177"/>
      <c r="LAH33" s="177"/>
      <c r="LAI33" s="177"/>
      <c r="LAJ33" s="177"/>
      <c r="LAK33" s="177"/>
      <c r="LAL33" s="177"/>
      <c r="LAM33" s="177"/>
      <c r="LAN33" s="177"/>
      <c r="LAO33" s="177"/>
      <c r="LAP33" s="177"/>
      <c r="LAQ33" s="177"/>
      <c r="LAR33" s="177"/>
      <c r="LAS33" s="177"/>
      <c r="LAT33" s="177"/>
      <c r="LAU33" s="177"/>
      <c r="LAV33" s="177"/>
      <c r="LAW33" s="177"/>
      <c r="LAX33" s="177"/>
      <c r="LAY33" s="177"/>
      <c r="LAZ33" s="177"/>
      <c r="LBA33" s="177"/>
      <c r="LBB33" s="177"/>
      <c r="LBC33" s="177"/>
      <c r="LBD33" s="177"/>
      <c r="LBE33" s="177"/>
      <c r="LBF33" s="177"/>
      <c r="LBG33" s="177"/>
      <c r="LBH33" s="177"/>
      <c r="LBI33" s="177"/>
      <c r="LBJ33" s="177"/>
      <c r="LBK33" s="177"/>
      <c r="LBL33" s="177"/>
      <c r="LBM33" s="177"/>
      <c r="LBN33" s="177"/>
      <c r="LBO33" s="177"/>
      <c r="LBP33" s="177"/>
      <c r="LBQ33" s="177"/>
      <c r="LBR33" s="177"/>
      <c r="LBS33" s="177"/>
      <c r="LBT33" s="177"/>
      <c r="LBU33" s="177"/>
      <c r="LBV33" s="177"/>
      <c r="LBW33" s="177"/>
      <c r="LBX33" s="177"/>
      <c r="LBY33" s="177"/>
      <c r="LBZ33" s="177"/>
      <c r="LCA33" s="177"/>
      <c r="LCB33" s="177"/>
      <c r="LCC33" s="177"/>
      <c r="LCD33" s="177"/>
      <c r="LCE33" s="177"/>
      <c r="LCF33" s="177"/>
      <c r="LCG33" s="177"/>
      <c r="LCH33" s="177"/>
      <c r="LCI33" s="177"/>
      <c r="LCJ33" s="177"/>
      <c r="LCK33" s="177"/>
      <c r="LCL33" s="177"/>
      <c r="LCM33" s="177"/>
      <c r="LCN33" s="177"/>
      <c r="LCO33" s="177"/>
      <c r="LCP33" s="177"/>
      <c r="LCQ33" s="177"/>
      <c r="LCR33" s="177"/>
      <c r="LCS33" s="177"/>
      <c r="LCT33" s="177"/>
      <c r="LCU33" s="177"/>
      <c r="LCV33" s="177"/>
      <c r="LCW33" s="177"/>
      <c r="LCX33" s="177"/>
      <c r="LCY33" s="177"/>
      <c r="LCZ33" s="177"/>
      <c r="LDA33" s="177"/>
      <c r="LDB33" s="177"/>
      <c r="LDC33" s="177"/>
      <c r="LDD33" s="177"/>
      <c r="LDE33" s="177"/>
      <c r="LDF33" s="177"/>
      <c r="LDG33" s="177"/>
      <c r="LDH33" s="177"/>
      <c r="LDI33" s="177"/>
      <c r="LDJ33" s="177"/>
      <c r="LDK33" s="177"/>
      <c r="LDL33" s="177"/>
      <c r="LDM33" s="177"/>
      <c r="LDN33" s="177"/>
      <c r="LDO33" s="177"/>
      <c r="LDP33" s="177"/>
      <c r="LDQ33" s="177"/>
      <c r="LDR33" s="177"/>
      <c r="LDS33" s="177"/>
      <c r="LDT33" s="177"/>
      <c r="LDU33" s="177"/>
      <c r="LDV33" s="177"/>
      <c r="LDW33" s="177"/>
      <c r="LDX33" s="177"/>
      <c r="LDY33" s="177"/>
      <c r="LDZ33" s="177"/>
      <c r="LEA33" s="177"/>
      <c r="LEB33" s="177"/>
      <c r="LEC33" s="177"/>
      <c r="LED33" s="177"/>
      <c r="LEE33" s="177"/>
      <c r="LEF33" s="177"/>
      <c r="LEG33" s="177"/>
      <c r="LEH33" s="177"/>
      <c r="LEI33" s="177"/>
      <c r="LEJ33" s="177"/>
      <c r="LEK33" s="177"/>
      <c r="LEL33" s="177"/>
      <c r="LEM33" s="177"/>
      <c r="LEN33" s="177"/>
      <c r="LEO33" s="177"/>
      <c r="LEP33" s="177"/>
      <c r="LEQ33" s="177"/>
      <c r="LER33" s="177"/>
      <c r="LES33" s="177"/>
      <c r="LET33" s="177"/>
      <c r="LEU33" s="177"/>
      <c r="LEV33" s="177"/>
      <c r="LEW33" s="177"/>
      <c r="LEX33" s="177"/>
      <c r="LEY33" s="177"/>
      <c r="LEZ33" s="177"/>
      <c r="LFA33" s="177"/>
      <c r="LFB33" s="177"/>
      <c r="LFC33" s="177"/>
      <c r="LFD33" s="177"/>
      <c r="LFE33" s="177"/>
      <c r="LFF33" s="177"/>
      <c r="LFG33" s="177"/>
      <c r="LFH33" s="177"/>
      <c r="LFI33" s="177"/>
      <c r="LFJ33" s="177"/>
      <c r="LFK33" s="177"/>
      <c r="LFL33" s="177"/>
      <c r="LFM33" s="177"/>
      <c r="LFN33" s="177"/>
      <c r="LFO33" s="177"/>
      <c r="LFP33" s="177"/>
      <c r="LFQ33" s="177"/>
      <c r="LFR33" s="177"/>
      <c r="LFS33" s="177"/>
      <c r="LFT33" s="177"/>
      <c r="LFU33" s="177"/>
      <c r="LFV33" s="177"/>
      <c r="LFW33" s="177"/>
      <c r="LFX33" s="177"/>
      <c r="LFY33" s="177"/>
      <c r="LFZ33" s="177"/>
      <c r="LGA33" s="177"/>
      <c r="LGB33" s="177"/>
      <c r="LGC33" s="177"/>
      <c r="LGD33" s="177"/>
      <c r="LGE33" s="177"/>
      <c r="LGF33" s="177"/>
      <c r="LGG33" s="177"/>
      <c r="LGH33" s="177"/>
      <c r="LGI33" s="177"/>
      <c r="LGJ33" s="177"/>
      <c r="LGK33" s="177"/>
      <c r="LGL33" s="177"/>
      <c r="LGM33" s="177"/>
      <c r="LGN33" s="177"/>
      <c r="LGO33" s="177"/>
      <c r="LGP33" s="177"/>
      <c r="LGQ33" s="177"/>
      <c r="LGR33" s="177"/>
      <c r="LGS33" s="177"/>
      <c r="LGT33" s="177"/>
      <c r="LGU33" s="177"/>
      <c r="LGV33" s="177"/>
      <c r="LGW33" s="177"/>
      <c r="LGX33" s="177"/>
      <c r="LGY33" s="177"/>
      <c r="LGZ33" s="177"/>
      <c r="LHA33" s="177"/>
      <c r="LHB33" s="177"/>
      <c r="LHC33" s="177"/>
      <c r="LHD33" s="177"/>
      <c r="LHE33" s="177"/>
      <c r="LHF33" s="177"/>
      <c r="LHG33" s="177"/>
      <c r="LHH33" s="177"/>
      <c r="LHI33" s="177"/>
      <c r="LHJ33" s="177"/>
      <c r="LHK33" s="177"/>
      <c r="LHL33" s="177"/>
      <c r="LHM33" s="177"/>
      <c r="LHN33" s="177"/>
      <c r="LHO33" s="177"/>
      <c r="LHP33" s="177"/>
      <c r="LHQ33" s="177"/>
      <c r="LHR33" s="177"/>
      <c r="LHS33" s="177"/>
      <c r="LHT33" s="177"/>
      <c r="LHU33" s="177"/>
      <c r="LHV33" s="177"/>
      <c r="LHW33" s="177"/>
      <c r="LHX33" s="177"/>
      <c r="LHY33" s="177"/>
      <c r="LHZ33" s="177"/>
      <c r="LIA33" s="177"/>
      <c r="LIB33" s="177"/>
      <c r="LIC33" s="177"/>
      <c r="LID33" s="177"/>
      <c r="LIE33" s="177"/>
      <c r="LIF33" s="177"/>
      <c r="LIG33" s="177"/>
      <c r="LIH33" s="177"/>
      <c r="LII33" s="177"/>
      <c r="LIJ33" s="177"/>
      <c r="LIK33" s="177"/>
      <c r="LIL33" s="177"/>
      <c r="LIM33" s="177"/>
      <c r="LIN33" s="177"/>
      <c r="LIO33" s="177"/>
      <c r="LIP33" s="177"/>
      <c r="LIQ33" s="177"/>
      <c r="LIR33" s="177"/>
      <c r="LIS33" s="177"/>
      <c r="LIT33" s="177"/>
      <c r="LIU33" s="177"/>
      <c r="LIV33" s="177"/>
      <c r="LIW33" s="177"/>
      <c r="LIX33" s="177"/>
      <c r="LIY33" s="177"/>
      <c r="LIZ33" s="177"/>
      <c r="LJA33" s="177"/>
      <c r="LJB33" s="177"/>
      <c r="LJC33" s="177"/>
      <c r="LJD33" s="177"/>
      <c r="LJE33" s="177"/>
      <c r="LJF33" s="177"/>
      <c r="LJG33" s="177"/>
      <c r="LJH33" s="177"/>
      <c r="LJI33" s="177"/>
      <c r="LJJ33" s="177"/>
      <c r="LJK33" s="177"/>
      <c r="LJL33" s="177"/>
      <c r="LJM33" s="177"/>
      <c r="LJN33" s="177"/>
      <c r="LJO33" s="177"/>
      <c r="LJP33" s="177"/>
      <c r="LJQ33" s="177"/>
      <c r="LJR33" s="177"/>
      <c r="LJS33" s="177"/>
      <c r="LJT33" s="177"/>
      <c r="LJU33" s="177"/>
      <c r="LJV33" s="177"/>
      <c r="LJW33" s="177"/>
      <c r="LJX33" s="177"/>
      <c r="LJY33" s="177"/>
      <c r="LJZ33" s="177"/>
      <c r="LKA33" s="177"/>
      <c r="LKB33" s="177"/>
      <c r="LKC33" s="177"/>
      <c r="LKD33" s="177"/>
      <c r="LKE33" s="177"/>
      <c r="LKF33" s="177"/>
      <c r="LKG33" s="177"/>
      <c r="LKH33" s="177"/>
      <c r="LKI33" s="177"/>
      <c r="LKJ33" s="177"/>
      <c r="LKK33" s="177"/>
      <c r="LKL33" s="177"/>
      <c r="LKM33" s="177"/>
      <c r="LKN33" s="177"/>
      <c r="LKO33" s="177"/>
      <c r="LKP33" s="177"/>
      <c r="LKQ33" s="177"/>
      <c r="LKR33" s="177"/>
      <c r="LKS33" s="177"/>
      <c r="LKT33" s="177"/>
      <c r="LKU33" s="177"/>
      <c r="LKV33" s="177"/>
      <c r="LKW33" s="177"/>
      <c r="LKX33" s="177"/>
      <c r="LKY33" s="177"/>
      <c r="LKZ33" s="177"/>
      <c r="LLA33" s="177"/>
      <c r="LLB33" s="177"/>
      <c r="LLC33" s="177"/>
      <c r="LLD33" s="177"/>
      <c r="LLE33" s="177"/>
      <c r="LLF33" s="177"/>
      <c r="LLG33" s="177"/>
      <c r="LLH33" s="177"/>
      <c r="LLI33" s="177"/>
      <c r="LLJ33" s="177"/>
      <c r="LLK33" s="177"/>
      <c r="LLL33" s="177"/>
      <c r="LLM33" s="177"/>
      <c r="LLN33" s="177"/>
      <c r="LLO33" s="177"/>
      <c r="LLP33" s="177"/>
      <c r="LLQ33" s="177"/>
      <c r="LLR33" s="177"/>
      <c r="LLS33" s="177"/>
      <c r="LLT33" s="177"/>
      <c r="LLU33" s="177"/>
      <c r="LLV33" s="177"/>
      <c r="LLW33" s="177"/>
      <c r="LLX33" s="177"/>
      <c r="LLY33" s="177"/>
      <c r="LLZ33" s="177"/>
      <c r="LMA33" s="177"/>
      <c r="LMB33" s="177"/>
      <c r="LMC33" s="177"/>
      <c r="LMD33" s="177"/>
      <c r="LME33" s="177"/>
      <c r="LMF33" s="177"/>
      <c r="LMG33" s="177"/>
      <c r="LMH33" s="177"/>
      <c r="LMI33" s="177"/>
      <c r="LMJ33" s="177"/>
      <c r="LMK33" s="177"/>
      <c r="LML33" s="177"/>
      <c r="LMM33" s="177"/>
      <c r="LMN33" s="177"/>
      <c r="LMO33" s="177"/>
      <c r="LMP33" s="177"/>
      <c r="LMQ33" s="177"/>
      <c r="LMR33" s="177"/>
      <c r="LMS33" s="177"/>
      <c r="LMT33" s="177"/>
      <c r="LMU33" s="177"/>
      <c r="LMV33" s="177"/>
      <c r="LMW33" s="177"/>
      <c r="LMX33" s="177"/>
      <c r="LMY33" s="177"/>
      <c r="LMZ33" s="177"/>
      <c r="LNA33" s="177"/>
      <c r="LNB33" s="177"/>
      <c r="LNC33" s="177"/>
      <c r="LND33" s="177"/>
      <c r="LNE33" s="177"/>
      <c r="LNF33" s="177"/>
      <c r="LNG33" s="177"/>
      <c r="LNH33" s="177"/>
      <c r="LNI33" s="177"/>
      <c r="LNJ33" s="177"/>
      <c r="LNK33" s="177"/>
      <c r="LNL33" s="177"/>
      <c r="LNM33" s="177"/>
      <c r="LNN33" s="177"/>
      <c r="LNO33" s="177"/>
      <c r="LNP33" s="177"/>
      <c r="LNQ33" s="177"/>
      <c r="LNR33" s="177"/>
      <c r="LNS33" s="177"/>
      <c r="LNT33" s="177"/>
      <c r="LNU33" s="177"/>
      <c r="LNV33" s="177"/>
      <c r="LNW33" s="177"/>
      <c r="LNX33" s="177"/>
      <c r="LNY33" s="177"/>
      <c r="LNZ33" s="177"/>
      <c r="LOA33" s="177"/>
      <c r="LOB33" s="177"/>
      <c r="LOC33" s="177"/>
      <c r="LOD33" s="177"/>
      <c r="LOE33" s="177"/>
      <c r="LOF33" s="177"/>
      <c r="LOG33" s="177"/>
      <c r="LOH33" s="177"/>
      <c r="LOI33" s="177"/>
      <c r="LOJ33" s="177"/>
      <c r="LOK33" s="177"/>
      <c r="LOL33" s="177"/>
      <c r="LOM33" s="177"/>
      <c r="LON33" s="177"/>
      <c r="LOO33" s="177"/>
      <c r="LOP33" s="177"/>
      <c r="LOQ33" s="177"/>
      <c r="LOR33" s="177"/>
      <c r="LOS33" s="177"/>
      <c r="LOT33" s="177"/>
      <c r="LOU33" s="177"/>
      <c r="LOV33" s="177"/>
      <c r="LOW33" s="177"/>
      <c r="LOX33" s="177"/>
      <c r="LOY33" s="177"/>
      <c r="LOZ33" s="177"/>
      <c r="LPA33" s="177"/>
      <c r="LPB33" s="177"/>
      <c r="LPC33" s="177"/>
      <c r="LPD33" s="177"/>
      <c r="LPE33" s="177"/>
      <c r="LPF33" s="177"/>
      <c r="LPG33" s="177"/>
      <c r="LPH33" s="177"/>
      <c r="LPI33" s="177"/>
      <c r="LPJ33" s="177"/>
      <c r="LPK33" s="177"/>
      <c r="LPL33" s="177"/>
      <c r="LPM33" s="177"/>
      <c r="LPN33" s="177"/>
      <c r="LPO33" s="177"/>
      <c r="LPP33" s="177"/>
      <c r="LPQ33" s="177"/>
      <c r="LPR33" s="177"/>
      <c r="LPS33" s="177"/>
      <c r="LPT33" s="177"/>
      <c r="LPU33" s="177"/>
      <c r="LPV33" s="177"/>
      <c r="LPW33" s="177"/>
      <c r="LPX33" s="177"/>
      <c r="LPY33" s="177"/>
      <c r="LPZ33" s="177"/>
      <c r="LQA33" s="177"/>
      <c r="LQB33" s="177"/>
      <c r="LQC33" s="177"/>
      <c r="LQD33" s="177"/>
      <c r="LQE33" s="177"/>
      <c r="LQF33" s="177"/>
      <c r="LQG33" s="177"/>
      <c r="LQH33" s="177"/>
      <c r="LQI33" s="177"/>
      <c r="LQJ33" s="177"/>
      <c r="LQK33" s="177"/>
      <c r="LQL33" s="177"/>
      <c r="LQM33" s="177"/>
      <c r="LQN33" s="177"/>
      <c r="LQO33" s="177"/>
      <c r="LQP33" s="177"/>
      <c r="LQQ33" s="177"/>
      <c r="LQR33" s="177"/>
      <c r="LQS33" s="177"/>
      <c r="LQT33" s="177"/>
      <c r="LQU33" s="177"/>
      <c r="LQV33" s="177"/>
      <c r="LQW33" s="177"/>
      <c r="LQX33" s="177"/>
      <c r="LQY33" s="177"/>
      <c r="LQZ33" s="177"/>
      <c r="LRA33" s="177"/>
      <c r="LRB33" s="177"/>
      <c r="LRC33" s="177"/>
      <c r="LRD33" s="177"/>
      <c r="LRE33" s="177"/>
      <c r="LRF33" s="177"/>
      <c r="LRG33" s="177"/>
      <c r="LRH33" s="177"/>
      <c r="LRI33" s="177"/>
      <c r="LRJ33" s="177"/>
      <c r="LRK33" s="177"/>
      <c r="LRL33" s="177"/>
      <c r="LRM33" s="177"/>
      <c r="LRN33" s="177"/>
      <c r="LRO33" s="177"/>
      <c r="LRP33" s="177"/>
      <c r="LRQ33" s="177"/>
      <c r="LRR33" s="177"/>
      <c r="LRS33" s="177"/>
      <c r="LRT33" s="177"/>
      <c r="LRU33" s="177"/>
      <c r="LRV33" s="177"/>
      <c r="LRW33" s="177"/>
      <c r="LRX33" s="177"/>
      <c r="LRY33" s="177"/>
      <c r="LRZ33" s="177"/>
      <c r="LSA33" s="177"/>
      <c r="LSB33" s="177"/>
      <c r="LSC33" s="177"/>
      <c r="LSD33" s="177"/>
      <c r="LSE33" s="177"/>
      <c r="LSF33" s="177"/>
      <c r="LSG33" s="177"/>
      <c r="LSH33" s="177"/>
      <c r="LSI33" s="177"/>
      <c r="LSJ33" s="177"/>
      <c r="LSK33" s="177"/>
      <c r="LSL33" s="177"/>
      <c r="LSM33" s="177"/>
      <c r="LSN33" s="177"/>
      <c r="LSO33" s="177"/>
      <c r="LSP33" s="177"/>
      <c r="LSQ33" s="177"/>
      <c r="LSR33" s="177"/>
      <c r="LSS33" s="177"/>
      <c r="LST33" s="177"/>
      <c r="LSU33" s="177"/>
      <c r="LSV33" s="177"/>
      <c r="LSW33" s="177"/>
      <c r="LSX33" s="177"/>
      <c r="LSY33" s="177"/>
      <c r="LSZ33" s="177"/>
      <c r="LTA33" s="177"/>
      <c r="LTB33" s="177"/>
      <c r="LTC33" s="177"/>
      <c r="LTD33" s="177"/>
      <c r="LTE33" s="177"/>
      <c r="LTF33" s="177"/>
      <c r="LTG33" s="177"/>
      <c r="LTH33" s="177"/>
      <c r="LTI33" s="177"/>
      <c r="LTJ33" s="177"/>
      <c r="LTK33" s="177"/>
      <c r="LTL33" s="177"/>
      <c r="LTM33" s="177"/>
      <c r="LTN33" s="177"/>
      <c r="LTO33" s="177"/>
      <c r="LTP33" s="177"/>
      <c r="LTQ33" s="177"/>
      <c r="LTR33" s="177"/>
      <c r="LTS33" s="177"/>
      <c r="LTT33" s="177"/>
      <c r="LTU33" s="177"/>
      <c r="LTV33" s="177"/>
      <c r="LTW33" s="177"/>
      <c r="LTX33" s="177"/>
      <c r="LTY33" s="177"/>
      <c r="LTZ33" s="177"/>
      <c r="LUA33" s="177"/>
      <c r="LUB33" s="177"/>
      <c r="LUC33" s="177"/>
      <c r="LUD33" s="177"/>
      <c r="LUE33" s="177"/>
      <c r="LUF33" s="177"/>
      <c r="LUG33" s="177"/>
      <c r="LUH33" s="177"/>
      <c r="LUI33" s="177"/>
      <c r="LUJ33" s="177"/>
      <c r="LUK33" s="177"/>
      <c r="LUL33" s="177"/>
      <c r="LUM33" s="177"/>
      <c r="LUN33" s="177"/>
      <c r="LUO33" s="177"/>
      <c r="LUP33" s="177"/>
      <c r="LUQ33" s="177"/>
      <c r="LUR33" s="177"/>
      <c r="LUS33" s="177"/>
      <c r="LUT33" s="177"/>
      <c r="LUU33" s="177"/>
      <c r="LUV33" s="177"/>
      <c r="LUW33" s="177"/>
      <c r="LUX33" s="177"/>
      <c r="LUY33" s="177"/>
      <c r="LUZ33" s="177"/>
      <c r="LVA33" s="177"/>
      <c r="LVB33" s="177"/>
      <c r="LVC33" s="177"/>
      <c r="LVD33" s="177"/>
      <c r="LVE33" s="177"/>
      <c r="LVF33" s="177"/>
      <c r="LVG33" s="177"/>
      <c r="LVH33" s="177"/>
      <c r="LVI33" s="177"/>
      <c r="LVJ33" s="177"/>
      <c r="LVK33" s="177"/>
      <c r="LVL33" s="177"/>
      <c r="LVM33" s="177"/>
      <c r="LVN33" s="177"/>
      <c r="LVO33" s="177"/>
      <c r="LVP33" s="177"/>
      <c r="LVQ33" s="177"/>
      <c r="LVR33" s="177"/>
      <c r="LVS33" s="177"/>
      <c r="LVT33" s="177"/>
      <c r="LVU33" s="177"/>
      <c r="LVV33" s="177"/>
      <c r="LVW33" s="177"/>
      <c r="LVX33" s="177"/>
      <c r="LVY33" s="177"/>
      <c r="LVZ33" s="177"/>
      <c r="LWA33" s="177"/>
      <c r="LWB33" s="177"/>
      <c r="LWC33" s="177"/>
      <c r="LWD33" s="177"/>
      <c r="LWE33" s="177"/>
      <c r="LWF33" s="177"/>
      <c r="LWG33" s="177"/>
      <c r="LWH33" s="177"/>
      <c r="LWI33" s="177"/>
      <c r="LWJ33" s="177"/>
      <c r="LWK33" s="177"/>
      <c r="LWL33" s="177"/>
      <c r="LWM33" s="177"/>
      <c r="LWN33" s="177"/>
      <c r="LWO33" s="177"/>
      <c r="LWP33" s="177"/>
      <c r="LWQ33" s="177"/>
      <c r="LWR33" s="177"/>
      <c r="LWS33" s="177"/>
      <c r="LWT33" s="177"/>
      <c r="LWU33" s="177"/>
      <c r="LWV33" s="177"/>
      <c r="LWW33" s="177"/>
      <c r="LWX33" s="177"/>
      <c r="LWY33" s="177"/>
      <c r="LWZ33" s="177"/>
      <c r="LXA33" s="177"/>
      <c r="LXB33" s="177"/>
      <c r="LXC33" s="177"/>
      <c r="LXD33" s="177"/>
      <c r="LXE33" s="177"/>
      <c r="LXF33" s="177"/>
      <c r="LXG33" s="177"/>
      <c r="LXH33" s="177"/>
      <c r="LXI33" s="177"/>
      <c r="LXJ33" s="177"/>
      <c r="LXK33" s="177"/>
      <c r="LXL33" s="177"/>
      <c r="LXM33" s="177"/>
      <c r="LXN33" s="177"/>
      <c r="LXO33" s="177"/>
      <c r="LXP33" s="177"/>
      <c r="LXQ33" s="177"/>
      <c r="LXR33" s="177"/>
      <c r="LXS33" s="177"/>
      <c r="LXT33" s="177"/>
      <c r="LXU33" s="177"/>
      <c r="LXV33" s="177"/>
      <c r="LXW33" s="177"/>
      <c r="LXX33" s="177"/>
      <c r="LXY33" s="177"/>
      <c r="LXZ33" s="177"/>
      <c r="LYA33" s="177"/>
      <c r="LYB33" s="177"/>
      <c r="LYC33" s="177"/>
      <c r="LYD33" s="177"/>
      <c r="LYE33" s="177"/>
      <c r="LYF33" s="177"/>
      <c r="LYG33" s="177"/>
      <c r="LYH33" s="177"/>
      <c r="LYI33" s="177"/>
      <c r="LYJ33" s="177"/>
      <c r="LYK33" s="177"/>
      <c r="LYL33" s="177"/>
      <c r="LYM33" s="177"/>
      <c r="LYN33" s="177"/>
      <c r="LYO33" s="177"/>
      <c r="LYP33" s="177"/>
      <c r="LYQ33" s="177"/>
      <c r="LYR33" s="177"/>
      <c r="LYS33" s="177"/>
      <c r="LYT33" s="177"/>
      <c r="LYU33" s="177"/>
      <c r="LYV33" s="177"/>
      <c r="LYW33" s="177"/>
      <c r="LYX33" s="177"/>
      <c r="LYY33" s="177"/>
      <c r="LYZ33" s="177"/>
      <c r="LZA33" s="177"/>
      <c r="LZB33" s="177"/>
      <c r="LZC33" s="177"/>
      <c r="LZD33" s="177"/>
      <c r="LZE33" s="177"/>
      <c r="LZF33" s="177"/>
      <c r="LZG33" s="177"/>
      <c r="LZH33" s="177"/>
      <c r="LZI33" s="177"/>
      <c r="LZJ33" s="177"/>
      <c r="LZK33" s="177"/>
      <c r="LZL33" s="177"/>
      <c r="LZM33" s="177"/>
      <c r="LZN33" s="177"/>
      <c r="LZO33" s="177"/>
      <c r="LZP33" s="177"/>
      <c r="LZQ33" s="177"/>
      <c r="LZR33" s="177"/>
      <c r="LZS33" s="177"/>
      <c r="LZT33" s="177"/>
      <c r="LZU33" s="177"/>
      <c r="LZV33" s="177"/>
      <c r="LZW33" s="177"/>
      <c r="LZX33" s="177"/>
      <c r="LZY33" s="177"/>
      <c r="LZZ33" s="177"/>
      <c r="MAA33" s="177"/>
      <c r="MAB33" s="177"/>
      <c r="MAC33" s="177"/>
      <c r="MAD33" s="177"/>
      <c r="MAE33" s="177"/>
      <c r="MAF33" s="177"/>
      <c r="MAG33" s="177"/>
      <c r="MAH33" s="177"/>
      <c r="MAI33" s="177"/>
      <c r="MAJ33" s="177"/>
      <c r="MAK33" s="177"/>
      <c r="MAL33" s="177"/>
      <c r="MAM33" s="177"/>
      <c r="MAN33" s="177"/>
      <c r="MAO33" s="177"/>
      <c r="MAP33" s="177"/>
      <c r="MAQ33" s="177"/>
      <c r="MAR33" s="177"/>
      <c r="MAS33" s="177"/>
      <c r="MAT33" s="177"/>
      <c r="MAU33" s="177"/>
      <c r="MAV33" s="177"/>
      <c r="MAW33" s="177"/>
      <c r="MAX33" s="177"/>
      <c r="MAY33" s="177"/>
      <c r="MAZ33" s="177"/>
      <c r="MBA33" s="177"/>
      <c r="MBB33" s="177"/>
      <c r="MBC33" s="177"/>
      <c r="MBD33" s="177"/>
      <c r="MBE33" s="177"/>
      <c r="MBF33" s="177"/>
      <c r="MBG33" s="177"/>
      <c r="MBH33" s="177"/>
      <c r="MBI33" s="177"/>
      <c r="MBJ33" s="177"/>
      <c r="MBK33" s="177"/>
      <c r="MBL33" s="177"/>
      <c r="MBM33" s="177"/>
      <c r="MBN33" s="177"/>
      <c r="MBO33" s="177"/>
      <c r="MBP33" s="177"/>
      <c r="MBQ33" s="177"/>
      <c r="MBR33" s="177"/>
      <c r="MBS33" s="177"/>
      <c r="MBT33" s="177"/>
      <c r="MBU33" s="177"/>
      <c r="MBV33" s="177"/>
      <c r="MBW33" s="177"/>
      <c r="MBX33" s="177"/>
      <c r="MBY33" s="177"/>
      <c r="MBZ33" s="177"/>
      <c r="MCA33" s="177"/>
      <c r="MCB33" s="177"/>
      <c r="MCC33" s="177"/>
      <c r="MCD33" s="177"/>
      <c r="MCE33" s="177"/>
      <c r="MCF33" s="177"/>
      <c r="MCG33" s="177"/>
      <c r="MCH33" s="177"/>
      <c r="MCI33" s="177"/>
      <c r="MCJ33" s="177"/>
      <c r="MCK33" s="177"/>
      <c r="MCL33" s="177"/>
      <c r="MCM33" s="177"/>
      <c r="MCN33" s="177"/>
      <c r="MCO33" s="177"/>
      <c r="MCP33" s="177"/>
      <c r="MCQ33" s="177"/>
      <c r="MCR33" s="177"/>
      <c r="MCS33" s="177"/>
      <c r="MCT33" s="177"/>
      <c r="MCU33" s="177"/>
      <c r="MCV33" s="177"/>
      <c r="MCW33" s="177"/>
      <c r="MCX33" s="177"/>
      <c r="MCY33" s="177"/>
      <c r="MCZ33" s="177"/>
      <c r="MDA33" s="177"/>
      <c r="MDB33" s="177"/>
      <c r="MDC33" s="177"/>
      <c r="MDD33" s="177"/>
      <c r="MDE33" s="177"/>
      <c r="MDF33" s="177"/>
      <c r="MDG33" s="177"/>
      <c r="MDH33" s="177"/>
      <c r="MDI33" s="177"/>
      <c r="MDJ33" s="177"/>
      <c r="MDK33" s="177"/>
      <c r="MDL33" s="177"/>
      <c r="MDM33" s="177"/>
      <c r="MDN33" s="177"/>
      <c r="MDO33" s="177"/>
      <c r="MDP33" s="177"/>
      <c r="MDQ33" s="177"/>
      <c r="MDR33" s="177"/>
      <c r="MDS33" s="177"/>
      <c r="MDT33" s="177"/>
      <c r="MDU33" s="177"/>
      <c r="MDV33" s="177"/>
      <c r="MDW33" s="177"/>
      <c r="MDX33" s="177"/>
      <c r="MDY33" s="177"/>
      <c r="MDZ33" s="177"/>
      <c r="MEA33" s="177"/>
      <c r="MEB33" s="177"/>
      <c r="MEC33" s="177"/>
      <c r="MED33" s="177"/>
      <c r="MEE33" s="177"/>
      <c r="MEF33" s="177"/>
      <c r="MEG33" s="177"/>
      <c r="MEH33" s="177"/>
      <c r="MEI33" s="177"/>
      <c r="MEJ33" s="177"/>
      <c r="MEK33" s="177"/>
      <c r="MEL33" s="177"/>
      <c r="MEM33" s="177"/>
      <c r="MEN33" s="177"/>
      <c r="MEO33" s="177"/>
      <c r="MEP33" s="177"/>
      <c r="MEQ33" s="177"/>
      <c r="MER33" s="177"/>
      <c r="MES33" s="177"/>
      <c r="MET33" s="177"/>
      <c r="MEU33" s="177"/>
      <c r="MEV33" s="177"/>
      <c r="MEW33" s="177"/>
      <c r="MEX33" s="177"/>
      <c r="MEY33" s="177"/>
      <c r="MEZ33" s="177"/>
      <c r="MFA33" s="177"/>
      <c r="MFB33" s="177"/>
      <c r="MFC33" s="177"/>
      <c r="MFD33" s="177"/>
      <c r="MFE33" s="177"/>
      <c r="MFF33" s="177"/>
      <c r="MFG33" s="177"/>
      <c r="MFH33" s="177"/>
      <c r="MFI33" s="177"/>
      <c r="MFJ33" s="177"/>
      <c r="MFK33" s="177"/>
      <c r="MFL33" s="177"/>
      <c r="MFM33" s="177"/>
      <c r="MFN33" s="177"/>
      <c r="MFO33" s="177"/>
      <c r="MFP33" s="177"/>
      <c r="MFQ33" s="177"/>
      <c r="MFR33" s="177"/>
      <c r="MFS33" s="177"/>
      <c r="MFT33" s="177"/>
      <c r="MFU33" s="177"/>
      <c r="MFV33" s="177"/>
      <c r="MFW33" s="177"/>
      <c r="MFX33" s="177"/>
      <c r="MFY33" s="177"/>
      <c r="MFZ33" s="177"/>
      <c r="MGA33" s="177"/>
      <c r="MGB33" s="177"/>
      <c r="MGC33" s="177"/>
      <c r="MGD33" s="177"/>
      <c r="MGE33" s="177"/>
      <c r="MGF33" s="177"/>
      <c r="MGG33" s="177"/>
      <c r="MGH33" s="177"/>
      <c r="MGI33" s="177"/>
      <c r="MGJ33" s="177"/>
      <c r="MGK33" s="177"/>
      <c r="MGL33" s="177"/>
      <c r="MGM33" s="177"/>
      <c r="MGN33" s="177"/>
      <c r="MGO33" s="177"/>
      <c r="MGP33" s="177"/>
      <c r="MGQ33" s="177"/>
      <c r="MGR33" s="177"/>
      <c r="MGS33" s="177"/>
      <c r="MGT33" s="177"/>
      <c r="MGU33" s="177"/>
      <c r="MGV33" s="177"/>
      <c r="MGW33" s="177"/>
      <c r="MGX33" s="177"/>
      <c r="MGY33" s="177"/>
      <c r="MGZ33" s="177"/>
      <c r="MHA33" s="177"/>
      <c r="MHB33" s="177"/>
      <c r="MHC33" s="177"/>
      <c r="MHD33" s="177"/>
      <c r="MHE33" s="177"/>
      <c r="MHF33" s="177"/>
      <c r="MHG33" s="177"/>
      <c r="MHH33" s="177"/>
      <c r="MHI33" s="177"/>
      <c r="MHJ33" s="177"/>
      <c r="MHK33" s="177"/>
      <c r="MHL33" s="177"/>
      <c r="MHM33" s="177"/>
      <c r="MHN33" s="177"/>
      <c r="MHO33" s="177"/>
      <c r="MHP33" s="177"/>
      <c r="MHQ33" s="177"/>
      <c r="MHR33" s="177"/>
      <c r="MHS33" s="177"/>
      <c r="MHT33" s="177"/>
      <c r="MHU33" s="177"/>
      <c r="MHV33" s="177"/>
      <c r="MHW33" s="177"/>
      <c r="MHX33" s="177"/>
      <c r="MHY33" s="177"/>
      <c r="MHZ33" s="177"/>
      <c r="MIA33" s="177"/>
      <c r="MIB33" s="177"/>
      <c r="MIC33" s="177"/>
      <c r="MID33" s="177"/>
      <c r="MIE33" s="177"/>
      <c r="MIF33" s="177"/>
      <c r="MIG33" s="177"/>
      <c r="MIH33" s="177"/>
      <c r="MII33" s="177"/>
      <c r="MIJ33" s="177"/>
      <c r="MIK33" s="177"/>
      <c r="MIL33" s="177"/>
      <c r="MIM33" s="177"/>
      <c r="MIN33" s="177"/>
      <c r="MIO33" s="177"/>
      <c r="MIP33" s="177"/>
      <c r="MIQ33" s="177"/>
      <c r="MIR33" s="177"/>
      <c r="MIS33" s="177"/>
      <c r="MIT33" s="177"/>
      <c r="MIU33" s="177"/>
      <c r="MIV33" s="177"/>
      <c r="MIW33" s="177"/>
      <c r="MIX33" s="177"/>
      <c r="MIY33" s="177"/>
      <c r="MIZ33" s="177"/>
      <c r="MJA33" s="177"/>
      <c r="MJB33" s="177"/>
      <c r="MJC33" s="177"/>
      <c r="MJD33" s="177"/>
      <c r="MJE33" s="177"/>
      <c r="MJF33" s="177"/>
      <c r="MJG33" s="177"/>
      <c r="MJH33" s="177"/>
      <c r="MJI33" s="177"/>
      <c r="MJJ33" s="177"/>
      <c r="MJK33" s="177"/>
      <c r="MJL33" s="177"/>
      <c r="MJM33" s="177"/>
      <c r="MJN33" s="177"/>
      <c r="MJO33" s="177"/>
      <c r="MJP33" s="177"/>
      <c r="MJQ33" s="177"/>
      <c r="MJR33" s="177"/>
      <c r="MJS33" s="177"/>
      <c r="MJT33" s="177"/>
      <c r="MJU33" s="177"/>
      <c r="MJV33" s="177"/>
      <c r="MJW33" s="177"/>
      <c r="MJX33" s="177"/>
      <c r="MJY33" s="177"/>
      <c r="MJZ33" s="177"/>
      <c r="MKA33" s="177"/>
      <c r="MKB33" s="177"/>
      <c r="MKC33" s="177"/>
      <c r="MKD33" s="177"/>
      <c r="MKE33" s="177"/>
      <c r="MKF33" s="177"/>
      <c r="MKG33" s="177"/>
      <c r="MKH33" s="177"/>
      <c r="MKI33" s="177"/>
      <c r="MKJ33" s="177"/>
      <c r="MKK33" s="177"/>
      <c r="MKL33" s="177"/>
      <c r="MKM33" s="177"/>
      <c r="MKN33" s="177"/>
      <c r="MKO33" s="177"/>
      <c r="MKP33" s="177"/>
      <c r="MKQ33" s="177"/>
      <c r="MKR33" s="177"/>
      <c r="MKS33" s="177"/>
      <c r="MKT33" s="177"/>
      <c r="MKU33" s="177"/>
      <c r="MKV33" s="177"/>
      <c r="MKW33" s="177"/>
      <c r="MKX33" s="177"/>
      <c r="MKY33" s="177"/>
      <c r="MKZ33" s="177"/>
      <c r="MLA33" s="177"/>
      <c r="MLB33" s="177"/>
      <c r="MLC33" s="177"/>
      <c r="MLD33" s="177"/>
      <c r="MLE33" s="177"/>
      <c r="MLF33" s="177"/>
      <c r="MLG33" s="177"/>
      <c r="MLH33" s="177"/>
      <c r="MLI33" s="177"/>
      <c r="MLJ33" s="177"/>
      <c r="MLK33" s="177"/>
      <c r="MLL33" s="177"/>
      <c r="MLM33" s="177"/>
      <c r="MLN33" s="177"/>
      <c r="MLO33" s="177"/>
      <c r="MLP33" s="177"/>
      <c r="MLQ33" s="177"/>
      <c r="MLR33" s="177"/>
      <c r="MLS33" s="177"/>
      <c r="MLT33" s="177"/>
      <c r="MLU33" s="177"/>
      <c r="MLV33" s="177"/>
      <c r="MLW33" s="177"/>
      <c r="MLX33" s="177"/>
      <c r="MLY33" s="177"/>
      <c r="MLZ33" s="177"/>
      <c r="MMA33" s="177"/>
      <c r="MMB33" s="177"/>
      <c r="MMC33" s="177"/>
      <c r="MMD33" s="177"/>
      <c r="MME33" s="177"/>
      <c r="MMF33" s="177"/>
      <c r="MMG33" s="177"/>
      <c r="MMH33" s="177"/>
      <c r="MMI33" s="177"/>
      <c r="MMJ33" s="177"/>
      <c r="MMK33" s="177"/>
      <c r="MML33" s="177"/>
      <c r="MMM33" s="177"/>
      <c r="MMN33" s="177"/>
      <c r="MMO33" s="177"/>
      <c r="MMP33" s="177"/>
      <c r="MMQ33" s="177"/>
      <c r="MMR33" s="177"/>
      <c r="MMS33" s="177"/>
      <c r="MMT33" s="177"/>
      <c r="MMU33" s="177"/>
      <c r="MMV33" s="177"/>
      <c r="MMW33" s="177"/>
      <c r="MMX33" s="177"/>
      <c r="MMY33" s="177"/>
      <c r="MMZ33" s="177"/>
      <c r="MNA33" s="177"/>
      <c r="MNB33" s="177"/>
      <c r="MNC33" s="177"/>
      <c r="MND33" s="177"/>
      <c r="MNE33" s="177"/>
      <c r="MNF33" s="177"/>
      <c r="MNG33" s="177"/>
      <c r="MNH33" s="177"/>
      <c r="MNI33" s="177"/>
      <c r="MNJ33" s="177"/>
      <c r="MNK33" s="177"/>
      <c r="MNL33" s="177"/>
      <c r="MNM33" s="177"/>
      <c r="MNN33" s="177"/>
      <c r="MNO33" s="177"/>
      <c r="MNP33" s="177"/>
      <c r="MNQ33" s="177"/>
      <c r="MNR33" s="177"/>
      <c r="MNS33" s="177"/>
      <c r="MNT33" s="177"/>
      <c r="MNU33" s="177"/>
      <c r="MNV33" s="177"/>
      <c r="MNW33" s="177"/>
      <c r="MNX33" s="177"/>
      <c r="MNY33" s="177"/>
      <c r="MNZ33" s="177"/>
      <c r="MOA33" s="177"/>
      <c r="MOB33" s="177"/>
      <c r="MOC33" s="177"/>
      <c r="MOD33" s="177"/>
      <c r="MOE33" s="177"/>
      <c r="MOF33" s="177"/>
      <c r="MOG33" s="177"/>
      <c r="MOH33" s="177"/>
      <c r="MOI33" s="177"/>
      <c r="MOJ33" s="177"/>
      <c r="MOK33" s="177"/>
      <c r="MOL33" s="177"/>
      <c r="MOM33" s="177"/>
      <c r="MON33" s="177"/>
      <c r="MOO33" s="177"/>
      <c r="MOP33" s="177"/>
      <c r="MOQ33" s="177"/>
      <c r="MOR33" s="177"/>
      <c r="MOS33" s="177"/>
      <c r="MOT33" s="177"/>
      <c r="MOU33" s="177"/>
      <c r="MOV33" s="177"/>
      <c r="MOW33" s="177"/>
      <c r="MOX33" s="177"/>
      <c r="MOY33" s="177"/>
      <c r="MOZ33" s="177"/>
      <c r="MPA33" s="177"/>
      <c r="MPB33" s="177"/>
      <c r="MPC33" s="177"/>
      <c r="MPD33" s="177"/>
      <c r="MPE33" s="177"/>
      <c r="MPF33" s="177"/>
      <c r="MPG33" s="177"/>
      <c r="MPH33" s="177"/>
      <c r="MPI33" s="177"/>
      <c r="MPJ33" s="177"/>
      <c r="MPK33" s="177"/>
      <c r="MPL33" s="177"/>
      <c r="MPM33" s="177"/>
      <c r="MPN33" s="177"/>
      <c r="MPO33" s="177"/>
      <c r="MPP33" s="177"/>
      <c r="MPQ33" s="177"/>
      <c r="MPR33" s="177"/>
      <c r="MPS33" s="177"/>
      <c r="MPT33" s="177"/>
      <c r="MPU33" s="177"/>
      <c r="MPV33" s="177"/>
      <c r="MPW33" s="177"/>
      <c r="MPX33" s="177"/>
      <c r="MPY33" s="177"/>
      <c r="MPZ33" s="177"/>
      <c r="MQA33" s="177"/>
      <c r="MQB33" s="177"/>
      <c r="MQC33" s="177"/>
      <c r="MQD33" s="177"/>
      <c r="MQE33" s="177"/>
      <c r="MQF33" s="177"/>
      <c r="MQG33" s="177"/>
      <c r="MQH33" s="177"/>
      <c r="MQI33" s="177"/>
      <c r="MQJ33" s="177"/>
      <c r="MQK33" s="177"/>
      <c r="MQL33" s="177"/>
      <c r="MQM33" s="177"/>
      <c r="MQN33" s="177"/>
      <c r="MQO33" s="177"/>
      <c r="MQP33" s="177"/>
      <c r="MQQ33" s="177"/>
      <c r="MQR33" s="177"/>
      <c r="MQS33" s="177"/>
      <c r="MQT33" s="177"/>
      <c r="MQU33" s="177"/>
      <c r="MQV33" s="177"/>
      <c r="MQW33" s="177"/>
      <c r="MQX33" s="177"/>
      <c r="MQY33" s="177"/>
      <c r="MQZ33" s="177"/>
      <c r="MRA33" s="177"/>
      <c r="MRB33" s="177"/>
      <c r="MRC33" s="177"/>
      <c r="MRD33" s="177"/>
      <c r="MRE33" s="177"/>
      <c r="MRF33" s="177"/>
      <c r="MRG33" s="177"/>
      <c r="MRH33" s="177"/>
      <c r="MRI33" s="177"/>
      <c r="MRJ33" s="177"/>
      <c r="MRK33" s="177"/>
      <c r="MRL33" s="177"/>
      <c r="MRM33" s="177"/>
      <c r="MRN33" s="177"/>
      <c r="MRO33" s="177"/>
      <c r="MRP33" s="177"/>
      <c r="MRQ33" s="177"/>
      <c r="MRR33" s="177"/>
      <c r="MRS33" s="177"/>
      <c r="MRT33" s="177"/>
      <c r="MRU33" s="177"/>
      <c r="MRV33" s="177"/>
      <c r="MRW33" s="177"/>
      <c r="MRX33" s="177"/>
      <c r="MRY33" s="177"/>
      <c r="MRZ33" s="177"/>
      <c r="MSA33" s="177"/>
      <c r="MSB33" s="177"/>
      <c r="MSC33" s="177"/>
      <c r="MSD33" s="177"/>
      <c r="MSE33" s="177"/>
      <c r="MSF33" s="177"/>
      <c r="MSG33" s="177"/>
      <c r="MSH33" s="177"/>
      <c r="MSI33" s="177"/>
      <c r="MSJ33" s="177"/>
      <c r="MSK33" s="177"/>
      <c r="MSL33" s="177"/>
      <c r="MSM33" s="177"/>
      <c r="MSN33" s="177"/>
      <c r="MSO33" s="177"/>
      <c r="MSP33" s="177"/>
      <c r="MSQ33" s="177"/>
      <c r="MSR33" s="177"/>
      <c r="MSS33" s="177"/>
      <c r="MST33" s="177"/>
      <c r="MSU33" s="177"/>
      <c r="MSV33" s="177"/>
      <c r="MSW33" s="177"/>
      <c r="MSX33" s="177"/>
      <c r="MSY33" s="177"/>
      <c r="MSZ33" s="177"/>
      <c r="MTA33" s="177"/>
      <c r="MTB33" s="177"/>
      <c r="MTC33" s="177"/>
      <c r="MTD33" s="177"/>
      <c r="MTE33" s="177"/>
      <c r="MTF33" s="177"/>
      <c r="MTG33" s="177"/>
      <c r="MTH33" s="177"/>
      <c r="MTI33" s="177"/>
      <c r="MTJ33" s="177"/>
      <c r="MTK33" s="177"/>
      <c r="MTL33" s="177"/>
      <c r="MTM33" s="177"/>
      <c r="MTN33" s="177"/>
      <c r="MTO33" s="177"/>
      <c r="MTP33" s="177"/>
      <c r="MTQ33" s="177"/>
      <c r="MTR33" s="177"/>
      <c r="MTS33" s="177"/>
      <c r="MTT33" s="177"/>
      <c r="MTU33" s="177"/>
      <c r="MTV33" s="177"/>
      <c r="MTW33" s="177"/>
      <c r="MTX33" s="177"/>
      <c r="MTY33" s="177"/>
      <c r="MTZ33" s="177"/>
      <c r="MUA33" s="177"/>
      <c r="MUB33" s="177"/>
      <c r="MUC33" s="177"/>
      <c r="MUD33" s="177"/>
      <c r="MUE33" s="177"/>
      <c r="MUF33" s="177"/>
      <c r="MUG33" s="177"/>
      <c r="MUH33" s="177"/>
      <c r="MUI33" s="177"/>
      <c r="MUJ33" s="177"/>
      <c r="MUK33" s="177"/>
      <c r="MUL33" s="177"/>
      <c r="MUM33" s="177"/>
      <c r="MUN33" s="177"/>
      <c r="MUO33" s="177"/>
      <c r="MUP33" s="177"/>
      <c r="MUQ33" s="177"/>
      <c r="MUR33" s="177"/>
      <c r="MUS33" s="177"/>
      <c r="MUT33" s="177"/>
      <c r="MUU33" s="177"/>
      <c r="MUV33" s="177"/>
      <c r="MUW33" s="177"/>
      <c r="MUX33" s="177"/>
      <c r="MUY33" s="177"/>
      <c r="MUZ33" s="177"/>
      <c r="MVA33" s="177"/>
      <c r="MVB33" s="177"/>
      <c r="MVC33" s="177"/>
      <c r="MVD33" s="177"/>
      <c r="MVE33" s="177"/>
      <c r="MVF33" s="177"/>
      <c r="MVG33" s="177"/>
      <c r="MVH33" s="177"/>
      <c r="MVI33" s="177"/>
      <c r="MVJ33" s="177"/>
      <c r="MVK33" s="177"/>
      <c r="MVL33" s="177"/>
      <c r="MVM33" s="177"/>
      <c r="MVN33" s="177"/>
      <c r="MVO33" s="177"/>
      <c r="MVP33" s="177"/>
      <c r="MVQ33" s="177"/>
      <c r="MVR33" s="177"/>
      <c r="MVS33" s="177"/>
      <c r="MVT33" s="177"/>
      <c r="MVU33" s="177"/>
      <c r="MVV33" s="177"/>
      <c r="MVW33" s="177"/>
      <c r="MVX33" s="177"/>
      <c r="MVY33" s="177"/>
      <c r="MVZ33" s="177"/>
      <c r="MWA33" s="177"/>
      <c r="MWB33" s="177"/>
      <c r="MWC33" s="177"/>
      <c r="MWD33" s="177"/>
      <c r="MWE33" s="177"/>
      <c r="MWF33" s="177"/>
      <c r="MWG33" s="177"/>
      <c r="MWH33" s="177"/>
      <c r="MWI33" s="177"/>
      <c r="MWJ33" s="177"/>
      <c r="MWK33" s="177"/>
      <c r="MWL33" s="177"/>
      <c r="MWM33" s="177"/>
      <c r="MWN33" s="177"/>
      <c r="MWO33" s="177"/>
      <c r="MWP33" s="177"/>
      <c r="MWQ33" s="177"/>
      <c r="MWR33" s="177"/>
      <c r="MWS33" s="177"/>
      <c r="MWT33" s="177"/>
      <c r="MWU33" s="177"/>
      <c r="MWV33" s="177"/>
      <c r="MWW33" s="177"/>
      <c r="MWX33" s="177"/>
      <c r="MWY33" s="177"/>
      <c r="MWZ33" s="177"/>
      <c r="MXA33" s="177"/>
      <c r="MXB33" s="177"/>
      <c r="MXC33" s="177"/>
      <c r="MXD33" s="177"/>
      <c r="MXE33" s="177"/>
      <c r="MXF33" s="177"/>
      <c r="MXG33" s="177"/>
      <c r="MXH33" s="177"/>
      <c r="MXI33" s="177"/>
      <c r="MXJ33" s="177"/>
      <c r="MXK33" s="177"/>
      <c r="MXL33" s="177"/>
      <c r="MXM33" s="177"/>
      <c r="MXN33" s="177"/>
      <c r="MXO33" s="177"/>
      <c r="MXP33" s="177"/>
      <c r="MXQ33" s="177"/>
      <c r="MXR33" s="177"/>
      <c r="MXS33" s="177"/>
      <c r="MXT33" s="177"/>
      <c r="MXU33" s="177"/>
      <c r="MXV33" s="177"/>
      <c r="MXW33" s="177"/>
      <c r="MXX33" s="177"/>
      <c r="MXY33" s="177"/>
      <c r="MXZ33" s="177"/>
      <c r="MYA33" s="177"/>
      <c r="MYB33" s="177"/>
      <c r="MYC33" s="177"/>
      <c r="MYD33" s="177"/>
      <c r="MYE33" s="177"/>
      <c r="MYF33" s="177"/>
      <c r="MYG33" s="177"/>
      <c r="MYH33" s="177"/>
      <c r="MYI33" s="177"/>
      <c r="MYJ33" s="177"/>
      <c r="MYK33" s="177"/>
      <c r="MYL33" s="177"/>
      <c r="MYM33" s="177"/>
      <c r="MYN33" s="177"/>
      <c r="MYO33" s="177"/>
      <c r="MYP33" s="177"/>
      <c r="MYQ33" s="177"/>
      <c r="MYR33" s="177"/>
      <c r="MYS33" s="177"/>
      <c r="MYT33" s="177"/>
      <c r="MYU33" s="177"/>
      <c r="MYV33" s="177"/>
      <c r="MYW33" s="177"/>
      <c r="MYX33" s="177"/>
      <c r="MYY33" s="177"/>
      <c r="MYZ33" s="177"/>
      <c r="MZA33" s="177"/>
      <c r="MZB33" s="177"/>
      <c r="MZC33" s="177"/>
      <c r="MZD33" s="177"/>
      <c r="MZE33" s="177"/>
      <c r="MZF33" s="177"/>
      <c r="MZG33" s="177"/>
      <c r="MZH33" s="177"/>
      <c r="MZI33" s="177"/>
      <c r="MZJ33" s="177"/>
      <c r="MZK33" s="177"/>
      <c r="MZL33" s="177"/>
      <c r="MZM33" s="177"/>
      <c r="MZN33" s="177"/>
      <c r="MZO33" s="177"/>
      <c r="MZP33" s="177"/>
      <c r="MZQ33" s="177"/>
      <c r="MZR33" s="177"/>
      <c r="MZS33" s="177"/>
      <c r="MZT33" s="177"/>
      <c r="MZU33" s="177"/>
      <c r="MZV33" s="177"/>
      <c r="MZW33" s="177"/>
      <c r="MZX33" s="177"/>
      <c r="MZY33" s="177"/>
      <c r="MZZ33" s="177"/>
      <c r="NAA33" s="177"/>
      <c r="NAB33" s="177"/>
      <c r="NAC33" s="177"/>
      <c r="NAD33" s="177"/>
      <c r="NAE33" s="177"/>
      <c r="NAF33" s="177"/>
      <c r="NAG33" s="177"/>
      <c r="NAH33" s="177"/>
      <c r="NAI33" s="177"/>
      <c r="NAJ33" s="177"/>
      <c r="NAK33" s="177"/>
      <c r="NAL33" s="177"/>
      <c r="NAM33" s="177"/>
      <c r="NAN33" s="177"/>
      <c r="NAO33" s="177"/>
      <c r="NAP33" s="177"/>
      <c r="NAQ33" s="177"/>
      <c r="NAR33" s="177"/>
      <c r="NAS33" s="177"/>
      <c r="NAT33" s="177"/>
      <c r="NAU33" s="177"/>
      <c r="NAV33" s="177"/>
      <c r="NAW33" s="177"/>
      <c r="NAX33" s="177"/>
      <c r="NAY33" s="177"/>
      <c r="NAZ33" s="177"/>
      <c r="NBA33" s="177"/>
      <c r="NBB33" s="177"/>
      <c r="NBC33" s="177"/>
      <c r="NBD33" s="177"/>
      <c r="NBE33" s="177"/>
      <c r="NBF33" s="177"/>
      <c r="NBG33" s="177"/>
      <c r="NBH33" s="177"/>
      <c r="NBI33" s="177"/>
      <c r="NBJ33" s="177"/>
      <c r="NBK33" s="177"/>
      <c r="NBL33" s="177"/>
      <c r="NBM33" s="177"/>
      <c r="NBN33" s="177"/>
      <c r="NBO33" s="177"/>
      <c r="NBP33" s="177"/>
      <c r="NBQ33" s="177"/>
      <c r="NBR33" s="177"/>
      <c r="NBS33" s="177"/>
      <c r="NBT33" s="177"/>
      <c r="NBU33" s="177"/>
      <c r="NBV33" s="177"/>
      <c r="NBW33" s="177"/>
      <c r="NBX33" s="177"/>
      <c r="NBY33" s="177"/>
      <c r="NBZ33" s="177"/>
      <c r="NCA33" s="177"/>
      <c r="NCB33" s="177"/>
      <c r="NCC33" s="177"/>
      <c r="NCD33" s="177"/>
      <c r="NCE33" s="177"/>
      <c r="NCF33" s="177"/>
      <c r="NCG33" s="177"/>
      <c r="NCH33" s="177"/>
      <c r="NCI33" s="177"/>
      <c r="NCJ33" s="177"/>
      <c r="NCK33" s="177"/>
      <c r="NCL33" s="177"/>
      <c r="NCM33" s="177"/>
      <c r="NCN33" s="177"/>
      <c r="NCO33" s="177"/>
      <c r="NCP33" s="177"/>
      <c r="NCQ33" s="177"/>
      <c r="NCR33" s="177"/>
      <c r="NCS33" s="177"/>
      <c r="NCT33" s="177"/>
      <c r="NCU33" s="177"/>
      <c r="NCV33" s="177"/>
      <c r="NCW33" s="177"/>
      <c r="NCX33" s="177"/>
      <c r="NCY33" s="177"/>
      <c r="NCZ33" s="177"/>
      <c r="NDA33" s="177"/>
      <c r="NDB33" s="177"/>
      <c r="NDC33" s="177"/>
      <c r="NDD33" s="177"/>
      <c r="NDE33" s="177"/>
      <c r="NDF33" s="177"/>
      <c r="NDG33" s="177"/>
      <c r="NDH33" s="177"/>
      <c r="NDI33" s="177"/>
      <c r="NDJ33" s="177"/>
      <c r="NDK33" s="177"/>
      <c r="NDL33" s="177"/>
      <c r="NDM33" s="177"/>
      <c r="NDN33" s="177"/>
      <c r="NDO33" s="177"/>
      <c r="NDP33" s="177"/>
      <c r="NDQ33" s="177"/>
      <c r="NDR33" s="177"/>
      <c r="NDS33" s="177"/>
      <c r="NDT33" s="177"/>
      <c r="NDU33" s="177"/>
      <c r="NDV33" s="177"/>
      <c r="NDW33" s="177"/>
      <c r="NDX33" s="177"/>
      <c r="NDY33" s="177"/>
      <c r="NDZ33" s="177"/>
      <c r="NEA33" s="177"/>
      <c r="NEB33" s="177"/>
      <c r="NEC33" s="177"/>
      <c r="NED33" s="177"/>
      <c r="NEE33" s="177"/>
      <c r="NEF33" s="177"/>
      <c r="NEG33" s="177"/>
      <c r="NEH33" s="177"/>
      <c r="NEI33" s="177"/>
      <c r="NEJ33" s="177"/>
      <c r="NEK33" s="177"/>
      <c r="NEL33" s="177"/>
      <c r="NEM33" s="177"/>
      <c r="NEN33" s="177"/>
      <c r="NEO33" s="177"/>
      <c r="NEP33" s="177"/>
      <c r="NEQ33" s="177"/>
      <c r="NER33" s="177"/>
      <c r="NES33" s="177"/>
      <c r="NET33" s="177"/>
      <c r="NEU33" s="177"/>
      <c r="NEV33" s="177"/>
      <c r="NEW33" s="177"/>
      <c r="NEX33" s="177"/>
      <c r="NEY33" s="177"/>
      <c r="NEZ33" s="177"/>
      <c r="NFA33" s="177"/>
      <c r="NFB33" s="177"/>
      <c r="NFC33" s="177"/>
      <c r="NFD33" s="177"/>
      <c r="NFE33" s="177"/>
      <c r="NFF33" s="177"/>
      <c r="NFG33" s="177"/>
      <c r="NFH33" s="177"/>
      <c r="NFI33" s="177"/>
      <c r="NFJ33" s="177"/>
      <c r="NFK33" s="177"/>
      <c r="NFL33" s="177"/>
      <c r="NFM33" s="177"/>
      <c r="NFN33" s="177"/>
      <c r="NFO33" s="177"/>
      <c r="NFP33" s="177"/>
      <c r="NFQ33" s="177"/>
      <c r="NFR33" s="177"/>
      <c r="NFS33" s="177"/>
      <c r="NFT33" s="177"/>
      <c r="NFU33" s="177"/>
      <c r="NFV33" s="177"/>
      <c r="NFW33" s="177"/>
      <c r="NFX33" s="177"/>
      <c r="NFY33" s="177"/>
      <c r="NFZ33" s="177"/>
      <c r="NGA33" s="177"/>
      <c r="NGB33" s="177"/>
      <c r="NGC33" s="177"/>
      <c r="NGD33" s="177"/>
      <c r="NGE33" s="177"/>
      <c r="NGF33" s="177"/>
      <c r="NGG33" s="177"/>
      <c r="NGH33" s="177"/>
      <c r="NGI33" s="177"/>
      <c r="NGJ33" s="177"/>
      <c r="NGK33" s="177"/>
      <c r="NGL33" s="177"/>
      <c r="NGM33" s="177"/>
      <c r="NGN33" s="177"/>
      <c r="NGO33" s="177"/>
      <c r="NGP33" s="177"/>
      <c r="NGQ33" s="177"/>
      <c r="NGR33" s="177"/>
      <c r="NGS33" s="177"/>
      <c r="NGT33" s="177"/>
      <c r="NGU33" s="177"/>
      <c r="NGV33" s="177"/>
      <c r="NGW33" s="177"/>
      <c r="NGX33" s="177"/>
      <c r="NGY33" s="177"/>
      <c r="NGZ33" s="177"/>
      <c r="NHA33" s="177"/>
      <c r="NHB33" s="177"/>
      <c r="NHC33" s="177"/>
      <c r="NHD33" s="177"/>
      <c r="NHE33" s="177"/>
      <c r="NHF33" s="177"/>
      <c r="NHG33" s="177"/>
      <c r="NHH33" s="177"/>
      <c r="NHI33" s="177"/>
      <c r="NHJ33" s="177"/>
      <c r="NHK33" s="177"/>
      <c r="NHL33" s="177"/>
      <c r="NHM33" s="177"/>
      <c r="NHN33" s="177"/>
      <c r="NHO33" s="177"/>
      <c r="NHP33" s="177"/>
      <c r="NHQ33" s="177"/>
      <c r="NHR33" s="177"/>
      <c r="NHS33" s="177"/>
      <c r="NHT33" s="177"/>
      <c r="NHU33" s="177"/>
      <c r="NHV33" s="177"/>
      <c r="NHW33" s="177"/>
      <c r="NHX33" s="177"/>
      <c r="NHY33" s="177"/>
      <c r="NHZ33" s="177"/>
      <c r="NIA33" s="177"/>
      <c r="NIB33" s="177"/>
      <c r="NIC33" s="177"/>
      <c r="NID33" s="177"/>
      <c r="NIE33" s="177"/>
      <c r="NIF33" s="177"/>
      <c r="NIG33" s="177"/>
      <c r="NIH33" s="177"/>
      <c r="NII33" s="177"/>
      <c r="NIJ33" s="177"/>
      <c r="NIK33" s="177"/>
      <c r="NIL33" s="177"/>
      <c r="NIM33" s="177"/>
      <c r="NIN33" s="177"/>
      <c r="NIO33" s="177"/>
      <c r="NIP33" s="177"/>
      <c r="NIQ33" s="177"/>
      <c r="NIR33" s="177"/>
      <c r="NIS33" s="177"/>
      <c r="NIT33" s="177"/>
      <c r="NIU33" s="177"/>
      <c r="NIV33" s="177"/>
      <c r="NIW33" s="177"/>
      <c r="NIX33" s="177"/>
      <c r="NIY33" s="177"/>
      <c r="NIZ33" s="177"/>
      <c r="NJA33" s="177"/>
      <c r="NJB33" s="177"/>
      <c r="NJC33" s="177"/>
      <c r="NJD33" s="177"/>
      <c r="NJE33" s="177"/>
      <c r="NJF33" s="177"/>
      <c r="NJG33" s="177"/>
      <c r="NJH33" s="177"/>
      <c r="NJI33" s="177"/>
      <c r="NJJ33" s="177"/>
      <c r="NJK33" s="177"/>
      <c r="NJL33" s="177"/>
      <c r="NJM33" s="177"/>
      <c r="NJN33" s="177"/>
      <c r="NJO33" s="177"/>
      <c r="NJP33" s="177"/>
      <c r="NJQ33" s="177"/>
      <c r="NJR33" s="177"/>
      <c r="NJS33" s="177"/>
      <c r="NJT33" s="177"/>
      <c r="NJU33" s="177"/>
      <c r="NJV33" s="177"/>
      <c r="NJW33" s="177"/>
      <c r="NJX33" s="177"/>
      <c r="NJY33" s="177"/>
      <c r="NJZ33" s="177"/>
      <c r="NKA33" s="177"/>
      <c r="NKB33" s="177"/>
      <c r="NKC33" s="177"/>
      <c r="NKD33" s="177"/>
      <c r="NKE33" s="177"/>
      <c r="NKF33" s="177"/>
      <c r="NKG33" s="177"/>
      <c r="NKH33" s="177"/>
      <c r="NKI33" s="177"/>
      <c r="NKJ33" s="177"/>
      <c r="NKK33" s="177"/>
      <c r="NKL33" s="177"/>
      <c r="NKM33" s="177"/>
      <c r="NKN33" s="177"/>
      <c r="NKO33" s="177"/>
      <c r="NKP33" s="177"/>
      <c r="NKQ33" s="177"/>
      <c r="NKR33" s="177"/>
      <c r="NKS33" s="177"/>
      <c r="NKT33" s="177"/>
      <c r="NKU33" s="177"/>
      <c r="NKV33" s="177"/>
      <c r="NKW33" s="177"/>
      <c r="NKX33" s="177"/>
      <c r="NKY33" s="177"/>
      <c r="NKZ33" s="177"/>
      <c r="NLA33" s="177"/>
      <c r="NLB33" s="177"/>
      <c r="NLC33" s="177"/>
      <c r="NLD33" s="177"/>
      <c r="NLE33" s="177"/>
      <c r="NLF33" s="177"/>
      <c r="NLG33" s="177"/>
      <c r="NLH33" s="177"/>
      <c r="NLI33" s="177"/>
      <c r="NLJ33" s="177"/>
      <c r="NLK33" s="177"/>
      <c r="NLL33" s="177"/>
      <c r="NLM33" s="177"/>
      <c r="NLN33" s="177"/>
      <c r="NLO33" s="177"/>
      <c r="NLP33" s="177"/>
      <c r="NLQ33" s="177"/>
      <c r="NLR33" s="177"/>
      <c r="NLS33" s="177"/>
      <c r="NLT33" s="177"/>
      <c r="NLU33" s="177"/>
      <c r="NLV33" s="177"/>
      <c r="NLW33" s="177"/>
      <c r="NLX33" s="177"/>
      <c r="NLY33" s="177"/>
      <c r="NLZ33" s="177"/>
      <c r="NMA33" s="177"/>
      <c r="NMB33" s="177"/>
      <c r="NMC33" s="177"/>
      <c r="NMD33" s="177"/>
      <c r="NME33" s="177"/>
      <c r="NMF33" s="177"/>
      <c r="NMG33" s="177"/>
      <c r="NMH33" s="177"/>
      <c r="NMI33" s="177"/>
      <c r="NMJ33" s="177"/>
      <c r="NMK33" s="177"/>
      <c r="NML33" s="177"/>
      <c r="NMM33" s="177"/>
      <c r="NMN33" s="177"/>
      <c r="NMO33" s="177"/>
      <c r="NMP33" s="177"/>
      <c r="NMQ33" s="177"/>
      <c r="NMR33" s="177"/>
      <c r="NMS33" s="177"/>
      <c r="NMT33" s="177"/>
      <c r="NMU33" s="177"/>
      <c r="NMV33" s="177"/>
      <c r="NMW33" s="177"/>
      <c r="NMX33" s="177"/>
      <c r="NMY33" s="177"/>
      <c r="NMZ33" s="177"/>
      <c r="NNA33" s="177"/>
      <c r="NNB33" s="177"/>
      <c r="NNC33" s="177"/>
      <c r="NND33" s="177"/>
      <c r="NNE33" s="177"/>
      <c r="NNF33" s="177"/>
      <c r="NNG33" s="177"/>
      <c r="NNH33" s="177"/>
      <c r="NNI33" s="177"/>
      <c r="NNJ33" s="177"/>
      <c r="NNK33" s="177"/>
      <c r="NNL33" s="177"/>
      <c r="NNM33" s="177"/>
      <c r="NNN33" s="177"/>
      <c r="NNO33" s="177"/>
      <c r="NNP33" s="177"/>
      <c r="NNQ33" s="177"/>
      <c r="NNR33" s="177"/>
      <c r="NNS33" s="177"/>
      <c r="NNT33" s="177"/>
      <c r="NNU33" s="177"/>
      <c r="NNV33" s="177"/>
      <c r="NNW33" s="177"/>
      <c r="NNX33" s="177"/>
      <c r="NNY33" s="177"/>
      <c r="NNZ33" s="177"/>
      <c r="NOA33" s="177"/>
      <c r="NOB33" s="177"/>
      <c r="NOC33" s="177"/>
      <c r="NOD33" s="177"/>
      <c r="NOE33" s="177"/>
      <c r="NOF33" s="177"/>
      <c r="NOG33" s="177"/>
      <c r="NOH33" s="177"/>
      <c r="NOI33" s="177"/>
      <c r="NOJ33" s="177"/>
      <c r="NOK33" s="177"/>
      <c r="NOL33" s="177"/>
      <c r="NOM33" s="177"/>
      <c r="NON33" s="177"/>
      <c r="NOO33" s="177"/>
      <c r="NOP33" s="177"/>
      <c r="NOQ33" s="177"/>
      <c r="NOR33" s="177"/>
      <c r="NOS33" s="177"/>
      <c r="NOT33" s="177"/>
      <c r="NOU33" s="177"/>
      <c r="NOV33" s="177"/>
      <c r="NOW33" s="177"/>
      <c r="NOX33" s="177"/>
      <c r="NOY33" s="177"/>
      <c r="NOZ33" s="177"/>
      <c r="NPA33" s="177"/>
      <c r="NPB33" s="177"/>
      <c r="NPC33" s="177"/>
      <c r="NPD33" s="177"/>
      <c r="NPE33" s="177"/>
      <c r="NPF33" s="177"/>
      <c r="NPG33" s="177"/>
      <c r="NPH33" s="177"/>
      <c r="NPI33" s="177"/>
      <c r="NPJ33" s="177"/>
      <c r="NPK33" s="177"/>
      <c r="NPL33" s="177"/>
      <c r="NPM33" s="177"/>
      <c r="NPN33" s="177"/>
      <c r="NPO33" s="177"/>
      <c r="NPP33" s="177"/>
      <c r="NPQ33" s="177"/>
      <c r="NPR33" s="177"/>
      <c r="NPS33" s="177"/>
      <c r="NPT33" s="177"/>
      <c r="NPU33" s="177"/>
      <c r="NPV33" s="177"/>
      <c r="NPW33" s="177"/>
      <c r="NPX33" s="177"/>
      <c r="NPY33" s="177"/>
      <c r="NPZ33" s="177"/>
      <c r="NQA33" s="177"/>
      <c r="NQB33" s="177"/>
      <c r="NQC33" s="177"/>
      <c r="NQD33" s="177"/>
      <c r="NQE33" s="177"/>
      <c r="NQF33" s="177"/>
      <c r="NQG33" s="177"/>
      <c r="NQH33" s="177"/>
      <c r="NQI33" s="177"/>
      <c r="NQJ33" s="177"/>
      <c r="NQK33" s="177"/>
      <c r="NQL33" s="177"/>
      <c r="NQM33" s="177"/>
      <c r="NQN33" s="177"/>
      <c r="NQO33" s="177"/>
      <c r="NQP33" s="177"/>
      <c r="NQQ33" s="177"/>
      <c r="NQR33" s="177"/>
      <c r="NQS33" s="177"/>
      <c r="NQT33" s="177"/>
      <c r="NQU33" s="177"/>
      <c r="NQV33" s="177"/>
      <c r="NQW33" s="177"/>
      <c r="NQX33" s="177"/>
      <c r="NQY33" s="177"/>
      <c r="NQZ33" s="177"/>
      <c r="NRA33" s="177"/>
      <c r="NRB33" s="177"/>
      <c r="NRC33" s="177"/>
      <c r="NRD33" s="177"/>
      <c r="NRE33" s="177"/>
      <c r="NRF33" s="177"/>
      <c r="NRG33" s="177"/>
      <c r="NRH33" s="177"/>
      <c r="NRI33" s="177"/>
      <c r="NRJ33" s="177"/>
      <c r="NRK33" s="177"/>
      <c r="NRL33" s="177"/>
      <c r="NRM33" s="177"/>
      <c r="NRN33" s="177"/>
      <c r="NRO33" s="177"/>
      <c r="NRP33" s="177"/>
      <c r="NRQ33" s="177"/>
      <c r="NRR33" s="177"/>
      <c r="NRS33" s="177"/>
      <c r="NRT33" s="177"/>
      <c r="NRU33" s="177"/>
      <c r="NRV33" s="177"/>
      <c r="NRW33" s="177"/>
      <c r="NRX33" s="177"/>
      <c r="NRY33" s="177"/>
      <c r="NRZ33" s="177"/>
      <c r="NSA33" s="177"/>
      <c r="NSB33" s="177"/>
      <c r="NSC33" s="177"/>
      <c r="NSD33" s="177"/>
      <c r="NSE33" s="177"/>
      <c r="NSF33" s="177"/>
      <c r="NSG33" s="177"/>
      <c r="NSH33" s="177"/>
      <c r="NSI33" s="177"/>
      <c r="NSJ33" s="177"/>
      <c r="NSK33" s="177"/>
      <c r="NSL33" s="177"/>
      <c r="NSM33" s="177"/>
      <c r="NSN33" s="177"/>
      <c r="NSO33" s="177"/>
      <c r="NSP33" s="177"/>
      <c r="NSQ33" s="177"/>
      <c r="NSR33" s="177"/>
      <c r="NSS33" s="177"/>
      <c r="NST33" s="177"/>
      <c r="NSU33" s="177"/>
      <c r="NSV33" s="177"/>
      <c r="NSW33" s="177"/>
      <c r="NSX33" s="177"/>
      <c r="NSY33" s="177"/>
      <c r="NSZ33" s="177"/>
      <c r="NTA33" s="177"/>
      <c r="NTB33" s="177"/>
      <c r="NTC33" s="177"/>
      <c r="NTD33" s="177"/>
      <c r="NTE33" s="177"/>
      <c r="NTF33" s="177"/>
      <c r="NTG33" s="177"/>
      <c r="NTH33" s="177"/>
      <c r="NTI33" s="177"/>
      <c r="NTJ33" s="177"/>
      <c r="NTK33" s="177"/>
      <c r="NTL33" s="177"/>
      <c r="NTM33" s="177"/>
      <c r="NTN33" s="177"/>
      <c r="NTO33" s="177"/>
      <c r="NTP33" s="177"/>
      <c r="NTQ33" s="177"/>
      <c r="NTR33" s="177"/>
      <c r="NTS33" s="177"/>
      <c r="NTT33" s="177"/>
      <c r="NTU33" s="177"/>
      <c r="NTV33" s="177"/>
      <c r="NTW33" s="177"/>
      <c r="NTX33" s="177"/>
      <c r="NTY33" s="177"/>
      <c r="NTZ33" s="177"/>
      <c r="NUA33" s="177"/>
      <c r="NUB33" s="177"/>
      <c r="NUC33" s="177"/>
      <c r="NUD33" s="177"/>
      <c r="NUE33" s="177"/>
      <c r="NUF33" s="177"/>
      <c r="NUG33" s="177"/>
      <c r="NUH33" s="177"/>
      <c r="NUI33" s="177"/>
      <c r="NUJ33" s="177"/>
      <c r="NUK33" s="177"/>
      <c r="NUL33" s="177"/>
      <c r="NUM33" s="177"/>
      <c r="NUN33" s="177"/>
      <c r="NUO33" s="177"/>
      <c r="NUP33" s="177"/>
      <c r="NUQ33" s="177"/>
      <c r="NUR33" s="177"/>
      <c r="NUS33" s="177"/>
      <c r="NUT33" s="177"/>
      <c r="NUU33" s="177"/>
      <c r="NUV33" s="177"/>
      <c r="NUW33" s="177"/>
      <c r="NUX33" s="177"/>
      <c r="NUY33" s="177"/>
      <c r="NUZ33" s="177"/>
      <c r="NVA33" s="177"/>
      <c r="NVB33" s="177"/>
      <c r="NVC33" s="177"/>
      <c r="NVD33" s="177"/>
      <c r="NVE33" s="177"/>
      <c r="NVF33" s="177"/>
      <c r="NVG33" s="177"/>
      <c r="NVH33" s="177"/>
      <c r="NVI33" s="177"/>
      <c r="NVJ33" s="177"/>
      <c r="NVK33" s="177"/>
      <c r="NVL33" s="177"/>
      <c r="NVM33" s="177"/>
      <c r="NVN33" s="177"/>
      <c r="NVO33" s="177"/>
      <c r="NVP33" s="177"/>
      <c r="NVQ33" s="177"/>
      <c r="NVR33" s="177"/>
      <c r="NVS33" s="177"/>
      <c r="NVT33" s="177"/>
      <c r="NVU33" s="177"/>
      <c r="NVV33" s="177"/>
      <c r="NVW33" s="177"/>
      <c r="NVX33" s="177"/>
      <c r="NVY33" s="177"/>
      <c r="NVZ33" s="177"/>
      <c r="NWA33" s="177"/>
      <c r="NWB33" s="177"/>
      <c r="NWC33" s="177"/>
      <c r="NWD33" s="177"/>
      <c r="NWE33" s="177"/>
      <c r="NWF33" s="177"/>
      <c r="NWG33" s="177"/>
      <c r="NWH33" s="177"/>
      <c r="NWI33" s="177"/>
      <c r="NWJ33" s="177"/>
      <c r="NWK33" s="177"/>
      <c r="NWL33" s="177"/>
      <c r="NWM33" s="177"/>
      <c r="NWN33" s="177"/>
      <c r="NWO33" s="177"/>
      <c r="NWP33" s="177"/>
      <c r="NWQ33" s="177"/>
      <c r="NWR33" s="177"/>
      <c r="NWS33" s="177"/>
      <c r="NWT33" s="177"/>
      <c r="NWU33" s="177"/>
      <c r="NWV33" s="177"/>
      <c r="NWW33" s="177"/>
      <c r="NWX33" s="177"/>
      <c r="NWY33" s="177"/>
      <c r="NWZ33" s="177"/>
      <c r="NXA33" s="177"/>
      <c r="NXB33" s="177"/>
      <c r="NXC33" s="177"/>
      <c r="NXD33" s="177"/>
      <c r="NXE33" s="177"/>
      <c r="NXF33" s="177"/>
      <c r="NXG33" s="177"/>
      <c r="NXH33" s="177"/>
      <c r="NXI33" s="177"/>
      <c r="NXJ33" s="177"/>
      <c r="NXK33" s="177"/>
      <c r="NXL33" s="177"/>
      <c r="NXM33" s="177"/>
      <c r="NXN33" s="177"/>
      <c r="NXO33" s="177"/>
      <c r="NXP33" s="177"/>
      <c r="NXQ33" s="177"/>
      <c r="NXR33" s="177"/>
      <c r="NXS33" s="177"/>
      <c r="NXT33" s="177"/>
      <c r="NXU33" s="177"/>
      <c r="NXV33" s="177"/>
      <c r="NXW33" s="177"/>
      <c r="NXX33" s="177"/>
      <c r="NXY33" s="177"/>
      <c r="NXZ33" s="177"/>
      <c r="NYA33" s="177"/>
      <c r="NYB33" s="177"/>
      <c r="NYC33" s="177"/>
      <c r="NYD33" s="177"/>
      <c r="NYE33" s="177"/>
      <c r="NYF33" s="177"/>
      <c r="NYG33" s="177"/>
      <c r="NYH33" s="177"/>
      <c r="NYI33" s="177"/>
      <c r="NYJ33" s="177"/>
      <c r="NYK33" s="177"/>
      <c r="NYL33" s="177"/>
      <c r="NYM33" s="177"/>
      <c r="NYN33" s="177"/>
      <c r="NYO33" s="177"/>
      <c r="NYP33" s="177"/>
      <c r="NYQ33" s="177"/>
      <c r="NYR33" s="177"/>
      <c r="NYS33" s="177"/>
      <c r="NYT33" s="177"/>
      <c r="NYU33" s="177"/>
      <c r="NYV33" s="177"/>
      <c r="NYW33" s="177"/>
      <c r="NYX33" s="177"/>
      <c r="NYY33" s="177"/>
      <c r="NYZ33" s="177"/>
      <c r="NZA33" s="177"/>
      <c r="NZB33" s="177"/>
      <c r="NZC33" s="177"/>
      <c r="NZD33" s="177"/>
      <c r="NZE33" s="177"/>
      <c r="NZF33" s="177"/>
      <c r="NZG33" s="177"/>
      <c r="NZH33" s="177"/>
      <c r="NZI33" s="177"/>
      <c r="NZJ33" s="177"/>
      <c r="NZK33" s="177"/>
      <c r="NZL33" s="177"/>
      <c r="NZM33" s="177"/>
      <c r="NZN33" s="177"/>
      <c r="NZO33" s="177"/>
      <c r="NZP33" s="177"/>
      <c r="NZQ33" s="177"/>
      <c r="NZR33" s="177"/>
      <c r="NZS33" s="177"/>
      <c r="NZT33" s="177"/>
      <c r="NZU33" s="177"/>
      <c r="NZV33" s="177"/>
      <c r="NZW33" s="177"/>
      <c r="NZX33" s="177"/>
      <c r="NZY33" s="177"/>
      <c r="NZZ33" s="177"/>
      <c r="OAA33" s="177"/>
      <c r="OAB33" s="177"/>
      <c r="OAC33" s="177"/>
      <c r="OAD33" s="177"/>
      <c r="OAE33" s="177"/>
      <c r="OAF33" s="177"/>
      <c r="OAG33" s="177"/>
      <c r="OAH33" s="177"/>
      <c r="OAI33" s="177"/>
      <c r="OAJ33" s="177"/>
      <c r="OAK33" s="177"/>
      <c r="OAL33" s="177"/>
      <c r="OAM33" s="177"/>
      <c r="OAN33" s="177"/>
      <c r="OAO33" s="177"/>
      <c r="OAP33" s="177"/>
      <c r="OAQ33" s="177"/>
      <c r="OAR33" s="177"/>
      <c r="OAS33" s="177"/>
      <c r="OAT33" s="177"/>
      <c r="OAU33" s="177"/>
      <c r="OAV33" s="177"/>
      <c r="OAW33" s="177"/>
      <c r="OAX33" s="177"/>
      <c r="OAY33" s="177"/>
      <c r="OAZ33" s="177"/>
      <c r="OBA33" s="177"/>
      <c r="OBB33" s="177"/>
      <c r="OBC33" s="177"/>
      <c r="OBD33" s="177"/>
      <c r="OBE33" s="177"/>
      <c r="OBF33" s="177"/>
      <c r="OBG33" s="177"/>
      <c r="OBH33" s="177"/>
      <c r="OBI33" s="177"/>
      <c r="OBJ33" s="177"/>
      <c r="OBK33" s="177"/>
      <c r="OBL33" s="177"/>
      <c r="OBM33" s="177"/>
      <c r="OBN33" s="177"/>
      <c r="OBO33" s="177"/>
      <c r="OBP33" s="177"/>
      <c r="OBQ33" s="177"/>
      <c r="OBR33" s="177"/>
      <c r="OBS33" s="177"/>
      <c r="OBT33" s="177"/>
      <c r="OBU33" s="177"/>
      <c r="OBV33" s="177"/>
      <c r="OBW33" s="177"/>
      <c r="OBX33" s="177"/>
      <c r="OBY33" s="177"/>
      <c r="OBZ33" s="177"/>
      <c r="OCA33" s="177"/>
      <c r="OCB33" s="177"/>
      <c r="OCC33" s="177"/>
      <c r="OCD33" s="177"/>
      <c r="OCE33" s="177"/>
      <c r="OCF33" s="177"/>
      <c r="OCG33" s="177"/>
      <c r="OCH33" s="177"/>
      <c r="OCI33" s="177"/>
      <c r="OCJ33" s="177"/>
      <c r="OCK33" s="177"/>
      <c r="OCL33" s="177"/>
      <c r="OCM33" s="177"/>
      <c r="OCN33" s="177"/>
      <c r="OCO33" s="177"/>
      <c r="OCP33" s="177"/>
      <c r="OCQ33" s="177"/>
      <c r="OCR33" s="177"/>
      <c r="OCS33" s="177"/>
      <c r="OCT33" s="177"/>
      <c r="OCU33" s="177"/>
      <c r="OCV33" s="177"/>
      <c r="OCW33" s="177"/>
      <c r="OCX33" s="177"/>
      <c r="OCY33" s="177"/>
      <c r="OCZ33" s="177"/>
      <c r="ODA33" s="177"/>
      <c r="ODB33" s="177"/>
      <c r="ODC33" s="177"/>
      <c r="ODD33" s="177"/>
      <c r="ODE33" s="177"/>
      <c r="ODF33" s="177"/>
      <c r="ODG33" s="177"/>
      <c r="ODH33" s="177"/>
      <c r="ODI33" s="177"/>
      <c r="ODJ33" s="177"/>
      <c r="ODK33" s="177"/>
      <c r="ODL33" s="177"/>
      <c r="ODM33" s="177"/>
      <c r="ODN33" s="177"/>
      <c r="ODO33" s="177"/>
      <c r="ODP33" s="177"/>
      <c r="ODQ33" s="177"/>
      <c r="ODR33" s="177"/>
      <c r="ODS33" s="177"/>
      <c r="ODT33" s="177"/>
      <c r="ODU33" s="177"/>
      <c r="ODV33" s="177"/>
      <c r="ODW33" s="177"/>
      <c r="ODX33" s="177"/>
      <c r="ODY33" s="177"/>
      <c r="ODZ33" s="177"/>
      <c r="OEA33" s="177"/>
      <c r="OEB33" s="177"/>
      <c r="OEC33" s="177"/>
      <c r="OED33" s="177"/>
      <c r="OEE33" s="177"/>
      <c r="OEF33" s="177"/>
      <c r="OEG33" s="177"/>
      <c r="OEH33" s="177"/>
      <c r="OEI33" s="177"/>
      <c r="OEJ33" s="177"/>
      <c r="OEK33" s="177"/>
      <c r="OEL33" s="177"/>
      <c r="OEM33" s="177"/>
      <c r="OEN33" s="177"/>
      <c r="OEO33" s="177"/>
      <c r="OEP33" s="177"/>
      <c r="OEQ33" s="177"/>
      <c r="OER33" s="177"/>
      <c r="OES33" s="177"/>
      <c r="OET33" s="177"/>
      <c r="OEU33" s="177"/>
      <c r="OEV33" s="177"/>
      <c r="OEW33" s="177"/>
      <c r="OEX33" s="177"/>
      <c r="OEY33" s="177"/>
      <c r="OEZ33" s="177"/>
      <c r="OFA33" s="177"/>
      <c r="OFB33" s="177"/>
      <c r="OFC33" s="177"/>
      <c r="OFD33" s="177"/>
      <c r="OFE33" s="177"/>
      <c r="OFF33" s="177"/>
      <c r="OFG33" s="177"/>
      <c r="OFH33" s="177"/>
      <c r="OFI33" s="177"/>
      <c r="OFJ33" s="177"/>
      <c r="OFK33" s="177"/>
      <c r="OFL33" s="177"/>
      <c r="OFM33" s="177"/>
      <c r="OFN33" s="177"/>
      <c r="OFO33" s="177"/>
      <c r="OFP33" s="177"/>
      <c r="OFQ33" s="177"/>
      <c r="OFR33" s="177"/>
      <c r="OFS33" s="177"/>
      <c r="OFT33" s="177"/>
      <c r="OFU33" s="177"/>
      <c r="OFV33" s="177"/>
      <c r="OFW33" s="177"/>
      <c r="OFX33" s="177"/>
      <c r="OFY33" s="177"/>
      <c r="OFZ33" s="177"/>
      <c r="OGA33" s="177"/>
      <c r="OGB33" s="177"/>
      <c r="OGC33" s="177"/>
      <c r="OGD33" s="177"/>
      <c r="OGE33" s="177"/>
      <c r="OGF33" s="177"/>
      <c r="OGG33" s="177"/>
      <c r="OGH33" s="177"/>
      <c r="OGI33" s="177"/>
      <c r="OGJ33" s="177"/>
      <c r="OGK33" s="177"/>
      <c r="OGL33" s="177"/>
      <c r="OGM33" s="177"/>
      <c r="OGN33" s="177"/>
      <c r="OGO33" s="177"/>
      <c r="OGP33" s="177"/>
      <c r="OGQ33" s="177"/>
      <c r="OGR33" s="177"/>
      <c r="OGS33" s="177"/>
      <c r="OGT33" s="177"/>
      <c r="OGU33" s="177"/>
      <c r="OGV33" s="177"/>
      <c r="OGW33" s="177"/>
      <c r="OGX33" s="177"/>
      <c r="OGY33" s="177"/>
      <c r="OGZ33" s="177"/>
      <c r="OHA33" s="177"/>
      <c r="OHB33" s="177"/>
      <c r="OHC33" s="177"/>
      <c r="OHD33" s="177"/>
      <c r="OHE33" s="177"/>
      <c r="OHF33" s="177"/>
      <c r="OHG33" s="177"/>
      <c r="OHH33" s="177"/>
      <c r="OHI33" s="177"/>
      <c r="OHJ33" s="177"/>
      <c r="OHK33" s="177"/>
      <c r="OHL33" s="177"/>
      <c r="OHM33" s="177"/>
      <c r="OHN33" s="177"/>
      <c r="OHO33" s="177"/>
      <c r="OHP33" s="177"/>
      <c r="OHQ33" s="177"/>
      <c r="OHR33" s="177"/>
      <c r="OHS33" s="177"/>
      <c r="OHT33" s="177"/>
      <c r="OHU33" s="177"/>
      <c r="OHV33" s="177"/>
      <c r="OHW33" s="177"/>
      <c r="OHX33" s="177"/>
      <c r="OHY33" s="177"/>
      <c r="OHZ33" s="177"/>
      <c r="OIA33" s="177"/>
      <c r="OIB33" s="177"/>
      <c r="OIC33" s="177"/>
      <c r="OID33" s="177"/>
      <c r="OIE33" s="177"/>
      <c r="OIF33" s="177"/>
      <c r="OIG33" s="177"/>
      <c r="OIH33" s="177"/>
      <c r="OII33" s="177"/>
      <c r="OIJ33" s="177"/>
      <c r="OIK33" s="177"/>
      <c r="OIL33" s="177"/>
      <c r="OIM33" s="177"/>
      <c r="OIN33" s="177"/>
      <c r="OIO33" s="177"/>
      <c r="OIP33" s="177"/>
      <c r="OIQ33" s="177"/>
      <c r="OIR33" s="177"/>
      <c r="OIS33" s="177"/>
      <c r="OIT33" s="177"/>
      <c r="OIU33" s="177"/>
      <c r="OIV33" s="177"/>
      <c r="OIW33" s="177"/>
      <c r="OIX33" s="177"/>
      <c r="OIY33" s="177"/>
      <c r="OIZ33" s="177"/>
      <c r="OJA33" s="177"/>
      <c r="OJB33" s="177"/>
      <c r="OJC33" s="177"/>
      <c r="OJD33" s="177"/>
      <c r="OJE33" s="177"/>
      <c r="OJF33" s="177"/>
      <c r="OJG33" s="177"/>
      <c r="OJH33" s="177"/>
      <c r="OJI33" s="177"/>
      <c r="OJJ33" s="177"/>
      <c r="OJK33" s="177"/>
      <c r="OJL33" s="177"/>
      <c r="OJM33" s="177"/>
      <c r="OJN33" s="177"/>
      <c r="OJO33" s="177"/>
      <c r="OJP33" s="177"/>
      <c r="OJQ33" s="177"/>
      <c r="OJR33" s="177"/>
      <c r="OJS33" s="177"/>
      <c r="OJT33" s="177"/>
      <c r="OJU33" s="177"/>
      <c r="OJV33" s="177"/>
      <c r="OJW33" s="177"/>
      <c r="OJX33" s="177"/>
      <c r="OJY33" s="177"/>
      <c r="OJZ33" s="177"/>
      <c r="OKA33" s="177"/>
      <c r="OKB33" s="177"/>
      <c r="OKC33" s="177"/>
      <c r="OKD33" s="177"/>
      <c r="OKE33" s="177"/>
      <c r="OKF33" s="177"/>
      <c r="OKG33" s="177"/>
      <c r="OKH33" s="177"/>
      <c r="OKI33" s="177"/>
      <c r="OKJ33" s="177"/>
      <c r="OKK33" s="177"/>
      <c r="OKL33" s="177"/>
      <c r="OKM33" s="177"/>
      <c r="OKN33" s="177"/>
      <c r="OKO33" s="177"/>
      <c r="OKP33" s="177"/>
      <c r="OKQ33" s="177"/>
      <c r="OKR33" s="177"/>
      <c r="OKS33" s="177"/>
      <c r="OKT33" s="177"/>
      <c r="OKU33" s="177"/>
      <c r="OKV33" s="177"/>
      <c r="OKW33" s="177"/>
      <c r="OKX33" s="177"/>
      <c r="OKY33" s="177"/>
      <c r="OKZ33" s="177"/>
      <c r="OLA33" s="177"/>
      <c r="OLB33" s="177"/>
      <c r="OLC33" s="177"/>
      <c r="OLD33" s="177"/>
      <c r="OLE33" s="177"/>
      <c r="OLF33" s="177"/>
      <c r="OLG33" s="177"/>
      <c r="OLH33" s="177"/>
      <c r="OLI33" s="177"/>
      <c r="OLJ33" s="177"/>
      <c r="OLK33" s="177"/>
      <c r="OLL33" s="177"/>
      <c r="OLM33" s="177"/>
      <c r="OLN33" s="177"/>
      <c r="OLO33" s="177"/>
      <c r="OLP33" s="177"/>
      <c r="OLQ33" s="177"/>
      <c r="OLR33" s="177"/>
      <c r="OLS33" s="177"/>
      <c r="OLT33" s="177"/>
      <c r="OLU33" s="177"/>
      <c r="OLV33" s="177"/>
      <c r="OLW33" s="177"/>
      <c r="OLX33" s="177"/>
      <c r="OLY33" s="177"/>
      <c r="OLZ33" s="177"/>
      <c r="OMA33" s="177"/>
      <c r="OMB33" s="177"/>
      <c r="OMC33" s="177"/>
      <c r="OMD33" s="177"/>
      <c r="OME33" s="177"/>
      <c r="OMF33" s="177"/>
      <c r="OMG33" s="177"/>
      <c r="OMH33" s="177"/>
      <c r="OMI33" s="177"/>
      <c r="OMJ33" s="177"/>
      <c r="OMK33" s="177"/>
      <c r="OML33" s="177"/>
      <c r="OMM33" s="177"/>
      <c r="OMN33" s="177"/>
      <c r="OMO33" s="177"/>
      <c r="OMP33" s="177"/>
      <c r="OMQ33" s="177"/>
      <c r="OMR33" s="177"/>
      <c r="OMS33" s="177"/>
      <c r="OMT33" s="177"/>
      <c r="OMU33" s="177"/>
      <c r="OMV33" s="177"/>
      <c r="OMW33" s="177"/>
      <c r="OMX33" s="177"/>
      <c r="OMY33" s="177"/>
      <c r="OMZ33" s="177"/>
      <c r="ONA33" s="177"/>
      <c r="ONB33" s="177"/>
      <c r="ONC33" s="177"/>
      <c r="OND33" s="177"/>
      <c r="ONE33" s="177"/>
      <c r="ONF33" s="177"/>
      <c r="ONG33" s="177"/>
      <c r="ONH33" s="177"/>
      <c r="ONI33" s="177"/>
      <c r="ONJ33" s="177"/>
      <c r="ONK33" s="177"/>
      <c r="ONL33" s="177"/>
      <c r="ONM33" s="177"/>
      <c r="ONN33" s="177"/>
      <c r="ONO33" s="177"/>
      <c r="ONP33" s="177"/>
      <c r="ONQ33" s="177"/>
      <c r="ONR33" s="177"/>
      <c r="ONS33" s="177"/>
      <c r="ONT33" s="177"/>
      <c r="ONU33" s="177"/>
      <c r="ONV33" s="177"/>
      <c r="ONW33" s="177"/>
      <c r="ONX33" s="177"/>
      <c r="ONY33" s="177"/>
      <c r="ONZ33" s="177"/>
      <c r="OOA33" s="177"/>
      <c r="OOB33" s="177"/>
      <c r="OOC33" s="177"/>
      <c r="OOD33" s="177"/>
      <c r="OOE33" s="177"/>
      <c r="OOF33" s="177"/>
      <c r="OOG33" s="177"/>
      <c r="OOH33" s="177"/>
      <c r="OOI33" s="177"/>
      <c r="OOJ33" s="177"/>
      <c r="OOK33" s="177"/>
      <c r="OOL33" s="177"/>
      <c r="OOM33" s="177"/>
      <c r="OON33" s="177"/>
      <c r="OOO33" s="177"/>
      <c r="OOP33" s="177"/>
      <c r="OOQ33" s="177"/>
      <c r="OOR33" s="177"/>
      <c r="OOS33" s="177"/>
      <c r="OOT33" s="177"/>
      <c r="OOU33" s="177"/>
      <c r="OOV33" s="177"/>
      <c r="OOW33" s="177"/>
      <c r="OOX33" s="177"/>
      <c r="OOY33" s="177"/>
      <c r="OOZ33" s="177"/>
      <c r="OPA33" s="177"/>
      <c r="OPB33" s="177"/>
      <c r="OPC33" s="177"/>
      <c r="OPD33" s="177"/>
      <c r="OPE33" s="177"/>
      <c r="OPF33" s="177"/>
      <c r="OPG33" s="177"/>
      <c r="OPH33" s="177"/>
      <c r="OPI33" s="177"/>
      <c r="OPJ33" s="177"/>
      <c r="OPK33" s="177"/>
      <c r="OPL33" s="177"/>
      <c r="OPM33" s="177"/>
      <c r="OPN33" s="177"/>
      <c r="OPO33" s="177"/>
      <c r="OPP33" s="177"/>
      <c r="OPQ33" s="177"/>
      <c r="OPR33" s="177"/>
      <c r="OPS33" s="177"/>
      <c r="OPT33" s="177"/>
      <c r="OPU33" s="177"/>
      <c r="OPV33" s="177"/>
      <c r="OPW33" s="177"/>
      <c r="OPX33" s="177"/>
      <c r="OPY33" s="177"/>
      <c r="OPZ33" s="177"/>
      <c r="OQA33" s="177"/>
      <c r="OQB33" s="177"/>
      <c r="OQC33" s="177"/>
      <c r="OQD33" s="177"/>
      <c r="OQE33" s="177"/>
      <c r="OQF33" s="177"/>
      <c r="OQG33" s="177"/>
      <c r="OQH33" s="177"/>
      <c r="OQI33" s="177"/>
      <c r="OQJ33" s="177"/>
      <c r="OQK33" s="177"/>
      <c r="OQL33" s="177"/>
      <c r="OQM33" s="177"/>
      <c r="OQN33" s="177"/>
      <c r="OQO33" s="177"/>
      <c r="OQP33" s="177"/>
      <c r="OQQ33" s="177"/>
      <c r="OQR33" s="177"/>
      <c r="OQS33" s="177"/>
      <c r="OQT33" s="177"/>
      <c r="OQU33" s="177"/>
      <c r="OQV33" s="177"/>
      <c r="OQW33" s="177"/>
      <c r="OQX33" s="177"/>
      <c r="OQY33" s="177"/>
      <c r="OQZ33" s="177"/>
      <c r="ORA33" s="177"/>
      <c r="ORB33" s="177"/>
      <c r="ORC33" s="177"/>
      <c r="ORD33" s="177"/>
      <c r="ORE33" s="177"/>
      <c r="ORF33" s="177"/>
      <c r="ORG33" s="177"/>
      <c r="ORH33" s="177"/>
      <c r="ORI33" s="177"/>
      <c r="ORJ33" s="177"/>
      <c r="ORK33" s="177"/>
      <c r="ORL33" s="177"/>
      <c r="ORM33" s="177"/>
      <c r="ORN33" s="177"/>
      <c r="ORO33" s="177"/>
      <c r="ORP33" s="177"/>
      <c r="ORQ33" s="177"/>
      <c r="ORR33" s="177"/>
      <c r="ORS33" s="177"/>
      <c r="ORT33" s="177"/>
      <c r="ORU33" s="177"/>
      <c r="ORV33" s="177"/>
      <c r="ORW33" s="177"/>
      <c r="ORX33" s="177"/>
      <c r="ORY33" s="177"/>
      <c r="ORZ33" s="177"/>
      <c r="OSA33" s="177"/>
      <c r="OSB33" s="177"/>
      <c r="OSC33" s="177"/>
      <c r="OSD33" s="177"/>
      <c r="OSE33" s="177"/>
      <c r="OSF33" s="177"/>
      <c r="OSG33" s="177"/>
      <c r="OSH33" s="177"/>
      <c r="OSI33" s="177"/>
      <c r="OSJ33" s="177"/>
      <c r="OSK33" s="177"/>
      <c r="OSL33" s="177"/>
      <c r="OSM33" s="177"/>
      <c r="OSN33" s="177"/>
      <c r="OSO33" s="177"/>
      <c r="OSP33" s="177"/>
      <c r="OSQ33" s="177"/>
      <c r="OSR33" s="177"/>
      <c r="OSS33" s="177"/>
      <c r="OST33" s="177"/>
      <c r="OSU33" s="177"/>
      <c r="OSV33" s="177"/>
      <c r="OSW33" s="177"/>
      <c r="OSX33" s="177"/>
      <c r="OSY33" s="177"/>
      <c r="OSZ33" s="177"/>
      <c r="OTA33" s="177"/>
      <c r="OTB33" s="177"/>
      <c r="OTC33" s="177"/>
      <c r="OTD33" s="177"/>
      <c r="OTE33" s="177"/>
      <c r="OTF33" s="177"/>
      <c r="OTG33" s="177"/>
      <c r="OTH33" s="177"/>
      <c r="OTI33" s="177"/>
      <c r="OTJ33" s="177"/>
      <c r="OTK33" s="177"/>
      <c r="OTL33" s="177"/>
      <c r="OTM33" s="177"/>
      <c r="OTN33" s="177"/>
      <c r="OTO33" s="177"/>
      <c r="OTP33" s="177"/>
      <c r="OTQ33" s="177"/>
      <c r="OTR33" s="177"/>
      <c r="OTS33" s="177"/>
      <c r="OTT33" s="177"/>
      <c r="OTU33" s="177"/>
      <c r="OTV33" s="177"/>
      <c r="OTW33" s="177"/>
      <c r="OTX33" s="177"/>
      <c r="OTY33" s="177"/>
      <c r="OTZ33" s="177"/>
      <c r="OUA33" s="177"/>
      <c r="OUB33" s="177"/>
      <c r="OUC33" s="177"/>
      <c r="OUD33" s="177"/>
      <c r="OUE33" s="177"/>
      <c r="OUF33" s="177"/>
      <c r="OUG33" s="177"/>
      <c r="OUH33" s="177"/>
      <c r="OUI33" s="177"/>
      <c r="OUJ33" s="177"/>
      <c r="OUK33" s="177"/>
      <c r="OUL33" s="177"/>
      <c r="OUM33" s="177"/>
      <c r="OUN33" s="177"/>
      <c r="OUO33" s="177"/>
      <c r="OUP33" s="177"/>
      <c r="OUQ33" s="177"/>
      <c r="OUR33" s="177"/>
      <c r="OUS33" s="177"/>
      <c r="OUT33" s="177"/>
      <c r="OUU33" s="177"/>
      <c r="OUV33" s="177"/>
      <c r="OUW33" s="177"/>
      <c r="OUX33" s="177"/>
      <c r="OUY33" s="177"/>
      <c r="OUZ33" s="177"/>
      <c r="OVA33" s="177"/>
      <c r="OVB33" s="177"/>
      <c r="OVC33" s="177"/>
      <c r="OVD33" s="177"/>
      <c r="OVE33" s="177"/>
      <c r="OVF33" s="177"/>
      <c r="OVG33" s="177"/>
      <c r="OVH33" s="177"/>
      <c r="OVI33" s="177"/>
      <c r="OVJ33" s="177"/>
      <c r="OVK33" s="177"/>
      <c r="OVL33" s="177"/>
      <c r="OVM33" s="177"/>
      <c r="OVN33" s="177"/>
      <c r="OVO33" s="177"/>
      <c r="OVP33" s="177"/>
      <c r="OVQ33" s="177"/>
      <c r="OVR33" s="177"/>
      <c r="OVS33" s="177"/>
      <c r="OVT33" s="177"/>
      <c r="OVU33" s="177"/>
      <c r="OVV33" s="177"/>
      <c r="OVW33" s="177"/>
      <c r="OVX33" s="177"/>
      <c r="OVY33" s="177"/>
      <c r="OVZ33" s="177"/>
      <c r="OWA33" s="177"/>
      <c r="OWB33" s="177"/>
      <c r="OWC33" s="177"/>
      <c r="OWD33" s="177"/>
      <c r="OWE33" s="177"/>
      <c r="OWF33" s="177"/>
      <c r="OWG33" s="177"/>
      <c r="OWH33" s="177"/>
      <c r="OWI33" s="177"/>
      <c r="OWJ33" s="177"/>
      <c r="OWK33" s="177"/>
      <c r="OWL33" s="177"/>
      <c r="OWM33" s="177"/>
      <c r="OWN33" s="177"/>
      <c r="OWO33" s="177"/>
      <c r="OWP33" s="177"/>
      <c r="OWQ33" s="177"/>
      <c r="OWR33" s="177"/>
      <c r="OWS33" s="177"/>
      <c r="OWT33" s="177"/>
      <c r="OWU33" s="177"/>
      <c r="OWV33" s="177"/>
      <c r="OWW33" s="177"/>
      <c r="OWX33" s="177"/>
      <c r="OWY33" s="177"/>
      <c r="OWZ33" s="177"/>
      <c r="OXA33" s="177"/>
      <c r="OXB33" s="177"/>
      <c r="OXC33" s="177"/>
      <c r="OXD33" s="177"/>
      <c r="OXE33" s="177"/>
      <c r="OXF33" s="177"/>
      <c r="OXG33" s="177"/>
      <c r="OXH33" s="177"/>
      <c r="OXI33" s="177"/>
      <c r="OXJ33" s="177"/>
      <c r="OXK33" s="177"/>
      <c r="OXL33" s="177"/>
      <c r="OXM33" s="177"/>
      <c r="OXN33" s="177"/>
      <c r="OXO33" s="177"/>
      <c r="OXP33" s="177"/>
      <c r="OXQ33" s="177"/>
      <c r="OXR33" s="177"/>
      <c r="OXS33" s="177"/>
      <c r="OXT33" s="177"/>
      <c r="OXU33" s="177"/>
      <c r="OXV33" s="177"/>
      <c r="OXW33" s="177"/>
      <c r="OXX33" s="177"/>
      <c r="OXY33" s="177"/>
      <c r="OXZ33" s="177"/>
      <c r="OYA33" s="177"/>
      <c r="OYB33" s="177"/>
      <c r="OYC33" s="177"/>
      <c r="OYD33" s="177"/>
      <c r="OYE33" s="177"/>
      <c r="OYF33" s="177"/>
      <c r="OYG33" s="177"/>
      <c r="OYH33" s="177"/>
      <c r="OYI33" s="177"/>
      <c r="OYJ33" s="177"/>
      <c r="OYK33" s="177"/>
      <c r="OYL33" s="177"/>
      <c r="OYM33" s="177"/>
      <c r="OYN33" s="177"/>
      <c r="OYO33" s="177"/>
      <c r="OYP33" s="177"/>
      <c r="OYQ33" s="177"/>
      <c r="OYR33" s="177"/>
      <c r="OYS33" s="177"/>
      <c r="OYT33" s="177"/>
      <c r="OYU33" s="177"/>
      <c r="OYV33" s="177"/>
      <c r="OYW33" s="177"/>
      <c r="OYX33" s="177"/>
      <c r="OYY33" s="177"/>
      <c r="OYZ33" s="177"/>
      <c r="OZA33" s="177"/>
      <c r="OZB33" s="177"/>
      <c r="OZC33" s="177"/>
      <c r="OZD33" s="177"/>
      <c r="OZE33" s="177"/>
      <c r="OZF33" s="177"/>
      <c r="OZG33" s="177"/>
      <c r="OZH33" s="177"/>
      <c r="OZI33" s="177"/>
      <c r="OZJ33" s="177"/>
      <c r="OZK33" s="177"/>
      <c r="OZL33" s="177"/>
      <c r="OZM33" s="177"/>
      <c r="OZN33" s="177"/>
      <c r="OZO33" s="177"/>
      <c r="OZP33" s="177"/>
      <c r="OZQ33" s="177"/>
      <c r="OZR33" s="177"/>
      <c r="OZS33" s="177"/>
      <c r="OZT33" s="177"/>
      <c r="OZU33" s="177"/>
      <c r="OZV33" s="177"/>
      <c r="OZW33" s="177"/>
      <c r="OZX33" s="177"/>
      <c r="OZY33" s="177"/>
      <c r="OZZ33" s="177"/>
      <c r="PAA33" s="177"/>
      <c r="PAB33" s="177"/>
      <c r="PAC33" s="177"/>
      <c r="PAD33" s="177"/>
      <c r="PAE33" s="177"/>
      <c r="PAF33" s="177"/>
      <c r="PAG33" s="177"/>
      <c r="PAH33" s="177"/>
      <c r="PAI33" s="177"/>
      <c r="PAJ33" s="177"/>
      <c r="PAK33" s="177"/>
      <c r="PAL33" s="177"/>
      <c r="PAM33" s="177"/>
      <c r="PAN33" s="177"/>
      <c r="PAO33" s="177"/>
      <c r="PAP33" s="177"/>
      <c r="PAQ33" s="177"/>
      <c r="PAR33" s="177"/>
      <c r="PAS33" s="177"/>
      <c r="PAT33" s="177"/>
      <c r="PAU33" s="177"/>
      <c r="PAV33" s="177"/>
      <c r="PAW33" s="177"/>
      <c r="PAX33" s="177"/>
      <c r="PAY33" s="177"/>
      <c r="PAZ33" s="177"/>
      <c r="PBA33" s="177"/>
      <c r="PBB33" s="177"/>
      <c r="PBC33" s="177"/>
      <c r="PBD33" s="177"/>
      <c r="PBE33" s="177"/>
      <c r="PBF33" s="177"/>
      <c r="PBG33" s="177"/>
      <c r="PBH33" s="177"/>
      <c r="PBI33" s="177"/>
      <c r="PBJ33" s="177"/>
      <c r="PBK33" s="177"/>
      <c r="PBL33" s="177"/>
      <c r="PBM33" s="177"/>
      <c r="PBN33" s="177"/>
      <c r="PBO33" s="177"/>
      <c r="PBP33" s="177"/>
      <c r="PBQ33" s="177"/>
      <c r="PBR33" s="177"/>
      <c r="PBS33" s="177"/>
      <c r="PBT33" s="177"/>
      <c r="PBU33" s="177"/>
      <c r="PBV33" s="177"/>
      <c r="PBW33" s="177"/>
      <c r="PBX33" s="177"/>
      <c r="PBY33" s="177"/>
      <c r="PBZ33" s="177"/>
      <c r="PCA33" s="177"/>
      <c r="PCB33" s="177"/>
      <c r="PCC33" s="177"/>
      <c r="PCD33" s="177"/>
      <c r="PCE33" s="177"/>
      <c r="PCF33" s="177"/>
      <c r="PCG33" s="177"/>
      <c r="PCH33" s="177"/>
      <c r="PCI33" s="177"/>
      <c r="PCJ33" s="177"/>
      <c r="PCK33" s="177"/>
      <c r="PCL33" s="177"/>
      <c r="PCM33" s="177"/>
      <c r="PCN33" s="177"/>
      <c r="PCO33" s="177"/>
      <c r="PCP33" s="177"/>
      <c r="PCQ33" s="177"/>
      <c r="PCR33" s="177"/>
      <c r="PCS33" s="177"/>
      <c r="PCT33" s="177"/>
      <c r="PCU33" s="177"/>
      <c r="PCV33" s="177"/>
      <c r="PCW33" s="177"/>
      <c r="PCX33" s="177"/>
      <c r="PCY33" s="177"/>
      <c r="PCZ33" s="177"/>
      <c r="PDA33" s="177"/>
      <c r="PDB33" s="177"/>
      <c r="PDC33" s="177"/>
      <c r="PDD33" s="177"/>
      <c r="PDE33" s="177"/>
      <c r="PDF33" s="177"/>
      <c r="PDG33" s="177"/>
      <c r="PDH33" s="177"/>
      <c r="PDI33" s="177"/>
      <c r="PDJ33" s="177"/>
      <c r="PDK33" s="177"/>
      <c r="PDL33" s="177"/>
      <c r="PDM33" s="177"/>
      <c r="PDN33" s="177"/>
      <c r="PDO33" s="177"/>
      <c r="PDP33" s="177"/>
      <c r="PDQ33" s="177"/>
      <c r="PDR33" s="177"/>
      <c r="PDS33" s="177"/>
      <c r="PDT33" s="177"/>
      <c r="PDU33" s="177"/>
      <c r="PDV33" s="177"/>
      <c r="PDW33" s="177"/>
      <c r="PDX33" s="177"/>
      <c r="PDY33" s="177"/>
      <c r="PDZ33" s="177"/>
      <c r="PEA33" s="177"/>
      <c r="PEB33" s="177"/>
      <c r="PEC33" s="177"/>
      <c r="PED33" s="177"/>
      <c r="PEE33" s="177"/>
      <c r="PEF33" s="177"/>
      <c r="PEG33" s="177"/>
      <c r="PEH33" s="177"/>
      <c r="PEI33" s="177"/>
      <c r="PEJ33" s="177"/>
      <c r="PEK33" s="177"/>
      <c r="PEL33" s="177"/>
      <c r="PEM33" s="177"/>
      <c r="PEN33" s="177"/>
      <c r="PEO33" s="177"/>
      <c r="PEP33" s="177"/>
      <c r="PEQ33" s="177"/>
      <c r="PER33" s="177"/>
      <c r="PES33" s="177"/>
      <c r="PET33" s="177"/>
      <c r="PEU33" s="177"/>
      <c r="PEV33" s="177"/>
      <c r="PEW33" s="177"/>
      <c r="PEX33" s="177"/>
      <c r="PEY33" s="177"/>
      <c r="PEZ33" s="177"/>
      <c r="PFA33" s="177"/>
      <c r="PFB33" s="177"/>
      <c r="PFC33" s="177"/>
      <c r="PFD33" s="177"/>
      <c r="PFE33" s="177"/>
      <c r="PFF33" s="177"/>
      <c r="PFG33" s="177"/>
      <c r="PFH33" s="177"/>
      <c r="PFI33" s="177"/>
      <c r="PFJ33" s="177"/>
      <c r="PFK33" s="177"/>
      <c r="PFL33" s="177"/>
      <c r="PFM33" s="177"/>
      <c r="PFN33" s="177"/>
      <c r="PFO33" s="177"/>
      <c r="PFP33" s="177"/>
      <c r="PFQ33" s="177"/>
      <c r="PFR33" s="177"/>
      <c r="PFS33" s="177"/>
      <c r="PFT33" s="177"/>
      <c r="PFU33" s="177"/>
      <c r="PFV33" s="177"/>
      <c r="PFW33" s="177"/>
      <c r="PFX33" s="177"/>
      <c r="PFY33" s="177"/>
      <c r="PFZ33" s="177"/>
      <c r="PGA33" s="177"/>
      <c r="PGB33" s="177"/>
      <c r="PGC33" s="177"/>
      <c r="PGD33" s="177"/>
      <c r="PGE33" s="177"/>
      <c r="PGF33" s="177"/>
      <c r="PGG33" s="177"/>
      <c r="PGH33" s="177"/>
      <c r="PGI33" s="177"/>
      <c r="PGJ33" s="177"/>
      <c r="PGK33" s="177"/>
      <c r="PGL33" s="177"/>
      <c r="PGM33" s="177"/>
      <c r="PGN33" s="177"/>
      <c r="PGO33" s="177"/>
      <c r="PGP33" s="177"/>
      <c r="PGQ33" s="177"/>
      <c r="PGR33" s="177"/>
      <c r="PGS33" s="177"/>
      <c r="PGT33" s="177"/>
      <c r="PGU33" s="177"/>
      <c r="PGV33" s="177"/>
      <c r="PGW33" s="177"/>
      <c r="PGX33" s="177"/>
      <c r="PGY33" s="177"/>
      <c r="PGZ33" s="177"/>
      <c r="PHA33" s="177"/>
      <c r="PHB33" s="177"/>
      <c r="PHC33" s="177"/>
      <c r="PHD33" s="177"/>
      <c r="PHE33" s="177"/>
      <c r="PHF33" s="177"/>
      <c r="PHG33" s="177"/>
      <c r="PHH33" s="177"/>
      <c r="PHI33" s="177"/>
      <c r="PHJ33" s="177"/>
      <c r="PHK33" s="177"/>
      <c r="PHL33" s="177"/>
      <c r="PHM33" s="177"/>
      <c r="PHN33" s="177"/>
      <c r="PHO33" s="177"/>
      <c r="PHP33" s="177"/>
      <c r="PHQ33" s="177"/>
      <c r="PHR33" s="177"/>
      <c r="PHS33" s="177"/>
      <c r="PHT33" s="177"/>
      <c r="PHU33" s="177"/>
      <c r="PHV33" s="177"/>
      <c r="PHW33" s="177"/>
      <c r="PHX33" s="177"/>
      <c r="PHY33" s="177"/>
      <c r="PHZ33" s="177"/>
      <c r="PIA33" s="177"/>
      <c r="PIB33" s="177"/>
      <c r="PIC33" s="177"/>
      <c r="PID33" s="177"/>
      <c r="PIE33" s="177"/>
      <c r="PIF33" s="177"/>
      <c r="PIG33" s="177"/>
      <c r="PIH33" s="177"/>
      <c r="PII33" s="177"/>
      <c r="PIJ33" s="177"/>
      <c r="PIK33" s="177"/>
      <c r="PIL33" s="177"/>
      <c r="PIM33" s="177"/>
      <c r="PIN33" s="177"/>
      <c r="PIO33" s="177"/>
      <c r="PIP33" s="177"/>
      <c r="PIQ33" s="177"/>
      <c r="PIR33" s="177"/>
      <c r="PIS33" s="177"/>
      <c r="PIT33" s="177"/>
      <c r="PIU33" s="177"/>
      <c r="PIV33" s="177"/>
      <c r="PIW33" s="177"/>
      <c r="PIX33" s="177"/>
      <c r="PIY33" s="177"/>
      <c r="PIZ33" s="177"/>
      <c r="PJA33" s="177"/>
      <c r="PJB33" s="177"/>
      <c r="PJC33" s="177"/>
      <c r="PJD33" s="177"/>
      <c r="PJE33" s="177"/>
      <c r="PJF33" s="177"/>
      <c r="PJG33" s="177"/>
      <c r="PJH33" s="177"/>
      <c r="PJI33" s="177"/>
      <c r="PJJ33" s="177"/>
      <c r="PJK33" s="177"/>
      <c r="PJL33" s="177"/>
      <c r="PJM33" s="177"/>
      <c r="PJN33" s="177"/>
      <c r="PJO33" s="177"/>
      <c r="PJP33" s="177"/>
      <c r="PJQ33" s="177"/>
      <c r="PJR33" s="177"/>
      <c r="PJS33" s="177"/>
      <c r="PJT33" s="177"/>
      <c r="PJU33" s="177"/>
      <c r="PJV33" s="177"/>
      <c r="PJW33" s="177"/>
      <c r="PJX33" s="177"/>
      <c r="PJY33" s="177"/>
      <c r="PJZ33" s="177"/>
      <c r="PKA33" s="177"/>
      <c r="PKB33" s="177"/>
      <c r="PKC33" s="177"/>
      <c r="PKD33" s="177"/>
      <c r="PKE33" s="177"/>
      <c r="PKF33" s="177"/>
      <c r="PKG33" s="177"/>
      <c r="PKH33" s="177"/>
      <c r="PKI33" s="177"/>
      <c r="PKJ33" s="177"/>
      <c r="PKK33" s="177"/>
      <c r="PKL33" s="177"/>
      <c r="PKM33" s="177"/>
      <c r="PKN33" s="177"/>
      <c r="PKO33" s="177"/>
      <c r="PKP33" s="177"/>
      <c r="PKQ33" s="177"/>
      <c r="PKR33" s="177"/>
      <c r="PKS33" s="177"/>
      <c r="PKT33" s="177"/>
      <c r="PKU33" s="177"/>
      <c r="PKV33" s="177"/>
      <c r="PKW33" s="177"/>
      <c r="PKX33" s="177"/>
      <c r="PKY33" s="177"/>
      <c r="PKZ33" s="177"/>
      <c r="PLA33" s="177"/>
      <c r="PLB33" s="177"/>
      <c r="PLC33" s="177"/>
      <c r="PLD33" s="177"/>
      <c r="PLE33" s="177"/>
      <c r="PLF33" s="177"/>
      <c r="PLG33" s="177"/>
      <c r="PLH33" s="177"/>
      <c r="PLI33" s="177"/>
      <c r="PLJ33" s="177"/>
      <c r="PLK33" s="177"/>
      <c r="PLL33" s="177"/>
      <c r="PLM33" s="177"/>
      <c r="PLN33" s="177"/>
      <c r="PLO33" s="177"/>
      <c r="PLP33" s="177"/>
      <c r="PLQ33" s="177"/>
      <c r="PLR33" s="177"/>
      <c r="PLS33" s="177"/>
      <c r="PLT33" s="177"/>
      <c r="PLU33" s="177"/>
      <c r="PLV33" s="177"/>
      <c r="PLW33" s="177"/>
      <c r="PLX33" s="177"/>
      <c r="PLY33" s="177"/>
      <c r="PLZ33" s="177"/>
      <c r="PMA33" s="177"/>
      <c r="PMB33" s="177"/>
      <c r="PMC33" s="177"/>
      <c r="PMD33" s="177"/>
      <c r="PME33" s="177"/>
      <c r="PMF33" s="177"/>
      <c r="PMG33" s="177"/>
      <c r="PMH33" s="177"/>
      <c r="PMI33" s="177"/>
      <c r="PMJ33" s="177"/>
      <c r="PMK33" s="177"/>
      <c r="PML33" s="177"/>
      <c r="PMM33" s="177"/>
      <c r="PMN33" s="177"/>
      <c r="PMO33" s="177"/>
      <c r="PMP33" s="177"/>
      <c r="PMQ33" s="177"/>
      <c r="PMR33" s="177"/>
      <c r="PMS33" s="177"/>
      <c r="PMT33" s="177"/>
      <c r="PMU33" s="177"/>
      <c r="PMV33" s="177"/>
      <c r="PMW33" s="177"/>
      <c r="PMX33" s="177"/>
      <c r="PMY33" s="177"/>
      <c r="PMZ33" s="177"/>
      <c r="PNA33" s="177"/>
      <c r="PNB33" s="177"/>
      <c r="PNC33" s="177"/>
      <c r="PND33" s="177"/>
      <c r="PNE33" s="177"/>
      <c r="PNF33" s="177"/>
      <c r="PNG33" s="177"/>
      <c r="PNH33" s="177"/>
      <c r="PNI33" s="177"/>
      <c r="PNJ33" s="177"/>
      <c r="PNK33" s="177"/>
      <c r="PNL33" s="177"/>
      <c r="PNM33" s="177"/>
      <c r="PNN33" s="177"/>
      <c r="PNO33" s="177"/>
      <c r="PNP33" s="177"/>
      <c r="PNQ33" s="177"/>
      <c r="PNR33" s="177"/>
      <c r="PNS33" s="177"/>
      <c r="PNT33" s="177"/>
      <c r="PNU33" s="177"/>
      <c r="PNV33" s="177"/>
      <c r="PNW33" s="177"/>
      <c r="PNX33" s="177"/>
      <c r="PNY33" s="177"/>
      <c r="PNZ33" s="177"/>
      <c r="POA33" s="177"/>
      <c r="POB33" s="177"/>
      <c r="POC33" s="177"/>
      <c r="POD33" s="177"/>
      <c r="POE33" s="177"/>
      <c r="POF33" s="177"/>
      <c r="POG33" s="177"/>
      <c r="POH33" s="177"/>
      <c r="POI33" s="177"/>
      <c r="POJ33" s="177"/>
      <c r="POK33" s="177"/>
      <c r="POL33" s="177"/>
      <c r="POM33" s="177"/>
      <c r="PON33" s="177"/>
      <c r="POO33" s="177"/>
      <c r="POP33" s="177"/>
      <c r="POQ33" s="177"/>
      <c r="POR33" s="177"/>
      <c r="POS33" s="177"/>
      <c r="POT33" s="177"/>
      <c r="POU33" s="177"/>
      <c r="POV33" s="177"/>
      <c r="POW33" s="177"/>
      <c r="POX33" s="177"/>
      <c r="POY33" s="177"/>
      <c r="POZ33" s="177"/>
      <c r="PPA33" s="177"/>
      <c r="PPB33" s="177"/>
      <c r="PPC33" s="177"/>
      <c r="PPD33" s="177"/>
      <c r="PPE33" s="177"/>
      <c r="PPF33" s="177"/>
      <c r="PPG33" s="177"/>
      <c r="PPH33" s="177"/>
      <c r="PPI33" s="177"/>
      <c r="PPJ33" s="177"/>
      <c r="PPK33" s="177"/>
      <c r="PPL33" s="177"/>
      <c r="PPM33" s="177"/>
      <c r="PPN33" s="177"/>
      <c r="PPO33" s="177"/>
      <c r="PPP33" s="177"/>
      <c r="PPQ33" s="177"/>
      <c r="PPR33" s="177"/>
      <c r="PPS33" s="177"/>
      <c r="PPT33" s="177"/>
      <c r="PPU33" s="177"/>
      <c r="PPV33" s="177"/>
      <c r="PPW33" s="177"/>
      <c r="PPX33" s="177"/>
      <c r="PPY33" s="177"/>
      <c r="PPZ33" s="177"/>
      <c r="PQA33" s="177"/>
      <c r="PQB33" s="177"/>
      <c r="PQC33" s="177"/>
      <c r="PQD33" s="177"/>
      <c r="PQE33" s="177"/>
      <c r="PQF33" s="177"/>
      <c r="PQG33" s="177"/>
      <c r="PQH33" s="177"/>
      <c r="PQI33" s="177"/>
      <c r="PQJ33" s="177"/>
      <c r="PQK33" s="177"/>
      <c r="PQL33" s="177"/>
      <c r="PQM33" s="177"/>
      <c r="PQN33" s="177"/>
      <c r="PQO33" s="177"/>
      <c r="PQP33" s="177"/>
      <c r="PQQ33" s="177"/>
      <c r="PQR33" s="177"/>
      <c r="PQS33" s="177"/>
      <c r="PQT33" s="177"/>
      <c r="PQU33" s="177"/>
      <c r="PQV33" s="177"/>
      <c r="PQW33" s="177"/>
      <c r="PQX33" s="177"/>
      <c r="PQY33" s="177"/>
      <c r="PQZ33" s="177"/>
      <c r="PRA33" s="177"/>
      <c r="PRB33" s="177"/>
      <c r="PRC33" s="177"/>
      <c r="PRD33" s="177"/>
      <c r="PRE33" s="177"/>
      <c r="PRF33" s="177"/>
      <c r="PRG33" s="177"/>
      <c r="PRH33" s="177"/>
      <c r="PRI33" s="177"/>
      <c r="PRJ33" s="177"/>
      <c r="PRK33" s="177"/>
      <c r="PRL33" s="177"/>
      <c r="PRM33" s="177"/>
      <c r="PRN33" s="177"/>
      <c r="PRO33" s="177"/>
      <c r="PRP33" s="177"/>
      <c r="PRQ33" s="177"/>
      <c r="PRR33" s="177"/>
      <c r="PRS33" s="177"/>
      <c r="PRT33" s="177"/>
      <c r="PRU33" s="177"/>
      <c r="PRV33" s="177"/>
      <c r="PRW33" s="177"/>
      <c r="PRX33" s="177"/>
      <c r="PRY33" s="177"/>
      <c r="PRZ33" s="177"/>
      <c r="PSA33" s="177"/>
      <c r="PSB33" s="177"/>
      <c r="PSC33" s="177"/>
      <c r="PSD33" s="177"/>
      <c r="PSE33" s="177"/>
      <c r="PSF33" s="177"/>
      <c r="PSG33" s="177"/>
      <c r="PSH33" s="177"/>
      <c r="PSI33" s="177"/>
      <c r="PSJ33" s="177"/>
      <c r="PSK33" s="177"/>
      <c r="PSL33" s="177"/>
      <c r="PSM33" s="177"/>
      <c r="PSN33" s="177"/>
      <c r="PSO33" s="177"/>
      <c r="PSP33" s="177"/>
      <c r="PSQ33" s="177"/>
      <c r="PSR33" s="177"/>
      <c r="PSS33" s="177"/>
      <c r="PST33" s="177"/>
      <c r="PSU33" s="177"/>
      <c r="PSV33" s="177"/>
      <c r="PSW33" s="177"/>
      <c r="PSX33" s="177"/>
      <c r="PSY33" s="177"/>
      <c r="PSZ33" s="177"/>
      <c r="PTA33" s="177"/>
      <c r="PTB33" s="177"/>
      <c r="PTC33" s="177"/>
      <c r="PTD33" s="177"/>
      <c r="PTE33" s="177"/>
      <c r="PTF33" s="177"/>
      <c r="PTG33" s="177"/>
      <c r="PTH33" s="177"/>
      <c r="PTI33" s="177"/>
      <c r="PTJ33" s="177"/>
      <c r="PTK33" s="177"/>
      <c r="PTL33" s="177"/>
      <c r="PTM33" s="177"/>
      <c r="PTN33" s="177"/>
      <c r="PTO33" s="177"/>
      <c r="PTP33" s="177"/>
      <c r="PTQ33" s="177"/>
      <c r="PTR33" s="177"/>
      <c r="PTS33" s="177"/>
      <c r="PTT33" s="177"/>
      <c r="PTU33" s="177"/>
      <c r="PTV33" s="177"/>
      <c r="PTW33" s="177"/>
      <c r="PTX33" s="177"/>
      <c r="PTY33" s="177"/>
      <c r="PTZ33" s="177"/>
      <c r="PUA33" s="177"/>
      <c r="PUB33" s="177"/>
      <c r="PUC33" s="177"/>
      <c r="PUD33" s="177"/>
      <c r="PUE33" s="177"/>
      <c r="PUF33" s="177"/>
      <c r="PUG33" s="177"/>
      <c r="PUH33" s="177"/>
      <c r="PUI33" s="177"/>
      <c r="PUJ33" s="177"/>
      <c r="PUK33" s="177"/>
      <c r="PUL33" s="177"/>
      <c r="PUM33" s="177"/>
      <c r="PUN33" s="177"/>
      <c r="PUO33" s="177"/>
      <c r="PUP33" s="177"/>
      <c r="PUQ33" s="177"/>
      <c r="PUR33" s="177"/>
      <c r="PUS33" s="177"/>
      <c r="PUT33" s="177"/>
      <c r="PUU33" s="177"/>
      <c r="PUV33" s="177"/>
      <c r="PUW33" s="177"/>
      <c r="PUX33" s="177"/>
      <c r="PUY33" s="177"/>
      <c r="PUZ33" s="177"/>
      <c r="PVA33" s="177"/>
      <c r="PVB33" s="177"/>
      <c r="PVC33" s="177"/>
      <c r="PVD33" s="177"/>
      <c r="PVE33" s="177"/>
      <c r="PVF33" s="177"/>
      <c r="PVG33" s="177"/>
      <c r="PVH33" s="177"/>
      <c r="PVI33" s="177"/>
      <c r="PVJ33" s="177"/>
      <c r="PVK33" s="177"/>
      <c r="PVL33" s="177"/>
      <c r="PVM33" s="177"/>
      <c r="PVN33" s="177"/>
      <c r="PVO33" s="177"/>
      <c r="PVP33" s="177"/>
      <c r="PVQ33" s="177"/>
      <c r="PVR33" s="177"/>
      <c r="PVS33" s="177"/>
      <c r="PVT33" s="177"/>
      <c r="PVU33" s="177"/>
      <c r="PVV33" s="177"/>
      <c r="PVW33" s="177"/>
      <c r="PVX33" s="177"/>
      <c r="PVY33" s="177"/>
      <c r="PVZ33" s="177"/>
      <c r="PWA33" s="177"/>
      <c r="PWB33" s="177"/>
      <c r="PWC33" s="177"/>
      <c r="PWD33" s="177"/>
      <c r="PWE33" s="177"/>
      <c r="PWF33" s="177"/>
      <c r="PWG33" s="177"/>
      <c r="PWH33" s="177"/>
      <c r="PWI33" s="177"/>
      <c r="PWJ33" s="177"/>
      <c r="PWK33" s="177"/>
      <c r="PWL33" s="177"/>
      <c r="PWM33" s="177"/>
      <c r="PWN33" s="177"/>
      <c r="PWO33" s="177"/>
      <c r="PWP33" s="177"/>
      <c r="PWQ33" s="177"/>
      <c r="PWR33" s="177"/>
      <c r="PWS33" s="177"/>
      <c r="PWT33" s="177"/>
      <c r="PWU33" s="177"/>
      <c r="PWV33" s="177"/>
      <c r="PWW33" s="177"/>
      <c r="PWX33" s="177"/>
      <c r="PWY33" s="177"/>
      <c r="PWZ33" s="177"/>
      <c r="PXA33" s="177"/>
      <c r="PXB33" s="177"/>
      <c r="PXC33" s="177"/>
      <c r="PXD33" s="177"/>
      <c r="PXE33" s="177"/>
      <c r="PXF33" s="177"/>
      <c r="PXG33" s="177"/>
      <c r="PXH33" s="177"/>
      <c r="PXI33" s="177"/>
      <c r="PXJ33" s="177"/>
      <c r="PXK33" s="177"/>
      <c r="PXL33" s="177"/>
      <c r="PXM33" s="177"/>
      <c r="PXN33" s="177"/>
      <c r="PXO33" s="177"/>
      <c r="PXP33" s="177"/>
      <c r="PXQ33" s="177"/>
      <c r="PXR33" s="177"/>
      <c r="PXS33" s="177"/>
      <c r="PXT33" s="177"/>
      <c r="PXU33" s="177"/>
      <c r="PXV33" s="177"/>
      <c r="PXW33" s="177"/>
      <c r="PXX33" s="177"/>
      <c r="PXY33" s="177"/>
      <c r="PXZ33" s="177"/>
      <c r="PYA33" s="177"/>
      <c r="PYB33" s="177"/>
      <c r="PYC33" s="177"/>
      <c r="PYD33" s="177"/>
      <c r="PYE33" s="177"/>
      <c r="PYF33" s="177"/>
      <c r="PYG33" s="177"/>
      <c r="PYH33" s="177"/>
      <c r="PYI33" s="177"/>
      <c r="PYJ33" s="177"/>
      <c r="PYK33" s="177"/>
      <c r="PYL33" s="177"/>
      <c r="PYM33" s="177"/>
      <c r="PYN33" s="177"/>
      <c r="PYO33" s="177"/>
      <c r="PYP33" s="177"/>
      <c r="PYQ33" s="177"/>
      <c r="PYR33" s="177"/>
      <c r="PYS33" s="177"/>
      <c r="PYT33" s="177"/>
      <c r="PYU33" s="177"/>
      <c r="PYV33" s="177"/>
      <c r="PYW33" s="177"/>
      <c r="PYX33" s="177"/>
      <c r="PYY33" s="177"/>
      <c r="PYZ33" s="177"/>
      <c r="PZA33" s="177"/>
      <c r="PZB33" s="177"/>
      <c r="PZC33" s="177"/>
      <c r="PZD33" s="177"/>
      <c r="PZE33" s="177"/>
      <c r="PZF33" s="177"/>
      <c r="PZG33" s="177"/>
      <c r="PZH33" s="177"/>
      <c r="PZI33" s="177"/>
      <c r="PZJ33" s="177"/>
      <c r="PZK33" s="177"/>
      <c r="PZL33" s="177"/>
      <c r="PZM33" s="177"/>
      <c r="PZN33" s="177"/>
      <c r="PZO33" s="177"/>
      <c r="PZP33" s="177"/>
      <c r="PZQ33" s="177"/>
      <c r="PZR33" s="177"/>
      <c r="PZS33" s="177"/>
      <c r="PZT33" s="177"/>
      <c r="PZU33" s="177"/>
      <c r="PZV33" s="177"/>
      <c r="PZW33" s="177"/>
      <c r="PZX33" s="177"/>
      <c r="PZY33" s="177"/>
      <c r="PZZ33" s="177"/>
      <c r="QAA33" s="177"/>
      <c r="QAB33" s="177"/>
      <c r="QAC33" s="177"/>
      <c r="QAD33" s="177"/>
      <c r="QAE33" s="177"/>
      <c r="QAF33" s="177"/>
      <c r="QAG33" s="177"/>
      <c r="QAH33" s="177"/>
      <c r="QAI33" s="177"/>
      <c r="QAJ33" s="177"/>
      <c r="QAK33" s="177"/>
      <c r="QAL33" s="177"/>
      <c r="QAM33" s="177"/>
      <c r="QAN33" s="177"/>
      <c r="QAO33" s="177"/>
      <c r="QAP33" s="177"/>
      <c r="QAQ33" s="177"/>
      <c r="QAR33" s="177"/>
      <c r="QAS33" s="177"/>
      <c r="QAT33" s="177"/>
      <c r="QAU33" s="177"/>
      <c r="QAV33" s="177"/>
      <c r="QAW33" s="177"/>
      <c r="QAX33" s="177"/>
      <c r="QAY33" s="177"/>
      <c r="QAZ33" s="177"/>
      <c r="QBA33" s="177"/>
      <c r="QBB33" s="177"/>
      <c r="QBC33" s="177"/>
      <c r="QBD33" s="177"/>
      <c r="QBE33" s="177"/>
      <c r="QBF33" s="177"/>
      <c r="QBG33" s="177"/>
      <c r="QBH33" s="177"/>
      <c r="QBI33" s="177"/>
      <c r="QBJ33" s="177"/>
      <c r="QBK33" s="177"/>
      <c r="QBL33" s="177"/>
      <c r="QBM33" s="177"/>
      <c r="QBN33" s="177"/>
      <c r="QBO33" s="177"/>
      <c r="QBP33" s="177"/>
      <c r="QBQ33" s="177"/>
      <c r="QBR33" s="177"/>
      <c r="QBS33" s="177"/>
      <c r="QBT33" s="177"/>
      <c r="QBU33" s="177"/>
      <c r="QBV33" s="177"/>
      <c r="QBW33" s="177"/>
      <c r="QBX33" s="177"/>
      <c r="QBY33" s="177"/>
      <c r="QBZ33" s="177"/>
      <c r="QCA33" s="177"/>
      <c r="QCB33" s="177"/>
      <c r="QCC33" s="177"/>
      <c r="QCD33" s="177"/>
      <c r="QCE33" s="177"/>
      <c r="QCF33" s="177"/>
      <c r="QCG33" s="177"/>
      <c r="QCH33" s="177"/>
      <c r="QCI33" s="177"/>
      <c r="QCJ33" s="177"/>
      <c r="QCK33" s="177"/>
      <c r="QCL33" s="177"/>
      <c r="QCM33" s="177"/>
      <c r="QCN33" s="177"/>
      <c r="QCO33" s="177"/>
      <c r="QCP33" s="177"/>
      <c r="QCQ33" s="177"/>
      <c r="QCR33" s="177"/>
      <c r="QCS33" s="177"/>
      <c r="QCT33" s="177"/>
      <c r="QCU33" s="177"/>
      <c r="QCV33" s="177"/>
      <c r="QCW33" s="177"/>
      <c r="QCX33" s="177"/>
      <c r="QCY33" s="177"/>
      <c r="QCZ33" s="177"/>
      <c r="QDA33" s="177"/>
      <c r="QDB33" s="177"/>
      <c r="QDC33" s="177"/>
      <c r="QDD33" s="177"/>
      <c r="QDE33" s="177"/>
      <c r="QDF33" s="177"/>
      <c r="QDG33" s="177"/>
      <c r="QDH33" s="177"/>
      <c r="QDI33" s="177"/>
      <c r="QDJ33" s="177"/>
      <c r="QDK33" s="177"/>
      <c r="QDL33" s="177"/>
      <c r="QDM33" s="177"/>
      <c r="QDN33" s="177"/>
      <c r="QDO33" s="177"/>
      <c r="QDP33" s="177"/>
      <c r="QDQ33" s="177"/>
      <c r="QDR33" s="177"/>
      <c r="QDS33" s="177"/>
      <c r="QDT33" s="177"/>
      <c r="QDU33" s="177"/>
      <c r="QDV33" s="177"/>
      <c r="QDW33" s="177"/>
      <c r="QDX33" s="177"/>
      <c r="QDY33" s="177"/>
      <c r="QDZ33" s="177"/>
      <c r="QEA33" s="177"/>
      <c r="QEB33" s="177"/>
      <c r="QEC33" s="177"/>
      <c r="QED33" s="177"/>
      <c r="QEE33" s="177"/>
      <c r="QEF33" s="177"/>
      <c r="QEG33" s="177"/>
      <c r="QEH33" s="177"/>
      <c r="QEI33" s="177"/>
      <c r="QEJ33" s="177"/>
      <c r="QEK33" s="177"/>
      <c r="QEL33" s="177"/>
      <c r="QEM33" s="177"/>
      <c r="QEN33" s="177"/>
      <c r="QEO33" s="177"/>
      <c r="QEP33" s="177"/>
      <c r="QEQ33" s="177"/>
      <c r="QER33" s="177"/>
      <c r="QES33" s="177"/>
      <c r="QET33" s="177"/>
      <c r="QEU33" s="177"/>
      <c r="QEV33" s="177"/>
      <c r="QEW33" s="177"/>
      <c r="QEX33" s="177"/>
      <c r="QEY33" s="177"/>
      <c r="QEZ33" s="177"/>
      <c r="QFA33" s="177"/>
      <c r="QFB33" s="177"/>
      <c r="QFC33" s="177"/>
      <c r="QFD33" s="177"/>
      <c r="QFE33" s="177"/>
      <c r="QFF33" s="177"/>
      <c r="QFG33" s="177"/>
      <c r="QFH33" s="177"/>
      <c r="QFI33" s="177"/>
      <c r="QFJ33" s="177"/>
      <c r="QFK33" s="177"/>
      <c r="QFL33" s="177"/>
      <c r="QFM33" s="177"/>
      <c r="QFN33" s="177"/>
      <c r="QFO33" s="177"/>
      <c r="QFP33" s="177"/>
      <c r="QFQ33" s="177"/>
      <c r="QFR33" s="177"/>
      <c r="QFS33" s="177"/>
      <c r="QFT33" s="177"/>
      <c r="QFU33" s="177"/>
      <c r="QFV33" s="177"/>
      <c r="QFW33" s="177"/>
      <c r="QFX33" s="177"/>
      <c r="QFY33" s="177"/>
      <c r="QFZ33" s="177"/>
      <c r="QGA33" s="177"/>
      <c r="QGB33" s="177"/>
      <c r="QGC33" s="177"/>
      <c r="QGD33" s="177"/>
      <c r="QGE33" s="177"/>
      <c r="QGF33" s="177"/>
      <c r="QGG33" s="177"/>
      <c r="QGH33" s="177"/>
      <c r="QGI33" s="177"/>
      <c r="QGJ33" s="177"/>
      <c r="QGK33" s="177"/>
      <c r="QGL33" s="177"/>
      <c r="QGM33" s="177"/>
      <c r="QGN33" s="177"/>
      <c r="QGO33" s="177"/>
      <c r="QGP33" s="177"/>
      <c r="QGQ33" s="177"/>
      <c r="QGR33" s="177"/>
      <c r="QGS33" s="177"/>
      <c r="QGT33" s="177"/>
      <c r="QGU33" s="177"/>
      <c r="QGV33" s="177"/>
      <c r="QGW33" s="177"/>
      <c r="QGX33" s="177"/>
      <c r="QGY33" s="177"/>
      <c r="QGZ33" s="177"/>
      <c r="QHA33" s="177"/>
      <c r="QHB33" s="177"/>
      <c r="QHC33" s="177"/>
      <c r="QHD33" s="177"/>
      <c r="QHE33" s="177"/>
      <c r="QHF33" s="177"/>
      <c r="QHG33" s="177"/>
      <c r="QHH33" s="177"/>
      <c r="QHI33" s="177"/>
      <c r="QHJ33" s="177"/>
      <c r="QHK33" s="177"/>
      <c r="QHL33" s="177"/>
      <c r="QHM33" s="177"/>
      <c r="QHN33" s="177"/>
      <c r="QHO33" s="177"/>
      <c r="QHP33" s="177"/>
      <c r="QHQ33" s="177"/>
      <c r="QHR33" s="177"/>
      <c r="QHS33" s="177"/>
      <c r="QHT33" s="177"/>
      <c r="QHU33" s="177"/>
      <c r="QHV33" s="177"/>
      <c r="QHW33" s="177"/>
      <c r="QHX33" s="177"/>
      <c r="QHY33" s="177"/>
      <c r="QHZ33" s="177"/>
      <c r="QIA33" s="177"/>
      <c r="QIB33" s="177"/>
      <c r="QIC33" s="177"/>
      <c r="QID33" s="177"/>
      <c r="QIE33" s="177"/>
      <c r="QIF33" s="177"/>
      <c r="QIG33" s="177"/>
      <c r="QIH33" s="177"/>
      <c r="QII33" s="177"/>
      <c r="QIJ33" s="177"/>
      <c r="QIK33" s="177"/>
      <c r="QIL33" s="177"/>
      <c r="QIM33" s="177"/>
      <c r="QIN33" s="177"/>
      <c r="QIO33" s="177"/>
      <c r="QIP33" s="177"/>
      <c r="QIQ33" s="177"/>
      <c r="QIR33" s="177"/>
      <c r="QIS33" s="177"/>
      <c r="QIT33" s="177"/>
      <c r="QIU33" s="177"/>
      <c r="QIV33" s="177"/>
      <c r="QIW33" s="177"/>
      <c r="QIX33" s="177"/>
      <c r="QIY33" s="177"/>
      <c r="QIZ33" s="177"/>
      <c r="QJA33" s="177"/>
      <c r="QJB33" s="177"/>
      <c r="QJC33" s="177"/>
      <c r="QJD33" s="177"/>
      <c r="QJE33" s="177"/>
      <c r="QJF33" s="177"/>
      <c r="QJG33" s="177"/>
      <c r="QJH33" s="177"/>
      <c r="QJI33" s="177"/>
      <c r="QJJ33" s="177"/>
      <c r="QJK33" s="177"/>
      <c r="QJL33" s="177"/>
      <c r="QJM33" s="177"/>
      <c r="QJN33" s="177"/>
      <c r="QJO33" s="177"/>
      <c r="QJP33" s="177"/>
      <c r="QJQ33" s="177"/>
      <c r="QJR33" s="177"/>
      <c r="QJS33" s="177"/>
      <c r="QJT33" s="177"/>
      <c r="QJU33" s="177"/>
      <c r="QJV33" s="177"/>
      <c r="QJW33" s="177"/>
      <c r="QJX33" s="177"/>
      <c r="QJY33" s="177"/>
      <c r="QJZ33" s="177"/>
      <c r="QKA33" s="177"/>
      <c r="QKB33" s="177"/>
      <c r="QKC33" s="177"/>
      <c r="QKD33" s="177"/>
      <c r="QKE33" s="177"/>
      <c r="QKF33" s="177"/>
      <c r="QKG33" s="177"/>
      <c r="QKH33" s="177"/>
      <c r="QKI33" s="177"/>
      <c r="QKJ33" s="177"/>
      <c r="QKK33" s="177"/>
      <c r="QKL33" s="177"/>
      <c r="QKM33" s="177"/>
      <c r="QKN33" s="177"/>
      <c r="QKO33" s="177"/>
      <c r="QKP33" s="177"/>
      <c r="QKQ33" s="177"/>
      <c r="QKR33" s="177"/>
      <c r="QKS33" s="177"/>
      <c r="QKT33" s="177"/>
      <c r="QKU33" s="177"/>
      <c r="QKV33" s="177"/>
      <c r="QKW33" s="177"/>
      <c r="QKX33" s="177"/>
      <c r="QKY33" s="177"/>
      <c r="QKZ33" s="177"/>
      <c r="QLA33" s="177"/>
      <c r="QLB33" s="177"/>
      <c r="QLC33" s="177"/>
      <c r="QLD33" s="177"/>
      <c r="QLE33" s="177"/>
      <c r="QLF33" s="177"/>
      <c r="QLG33" s="177"/>
      <c r="QLH33" s="177"/>
      <c r="QLI33" s="177"/>
      <c r="QLJ33" s="177"/>
      <c r="QLK33" s="177"/>
      <c r="QLL33" s="177"/>
      <c r="QLM33" s="177"/>
      <c r="QLN33" s="177"/>
      <c r="QLO33" s="177"/>
      <c r="QLP33" s="177"/>
      <c r="QLQ33" s="177"/>
      <c r="QLR33" s="177"/>
      <c r="QLS33" s="177"/>
      <c r="QLT33" s="177"/>
      <c r="QLU33" s="177"/>
      <c r="QLV33" s="177"/>
      <c r="QLW33" s="177"/>
      <c r="QLX33" s="177"/>
      <c r="QLY33" s="177"/>
      <c r="QLZ33" s="177"/>
      <c r="QMA33" s="177"/>
      <c r="QMB33" s="177"/>
      <c r="QMC33" s="177"/>
      <c r="QMD33" s="177"/>
      <c r="QME33" s="177"/>
      <c r="QMF33" s="177"/>
      <c r="QMG33" s="177"/>
      <c r="QMH33" s="177"/>
      <c r="QMI33" s="177"/>
      <c r="QMJ33" s="177"/>
      <c r="QMK33" s="177"/>
      <c r="QML33" s="177"/>
      <c r="QMM33" s="177"/>
      <c r="QMN33" s="177"/>
      <c r="QMO33" s="177"/>
      <c r="QMP33" s="177"/>
      <c r="QMQ33" s="177"/>
      <c r="QMR33" s="177"/>
      <c r="QMS33" s="177"/>
      <c r="QMT33" s="177"/>
      <c r="QMU33" s="177"/>
      <c r="QMV33" s="177"/>
      <c r="QMW33" s="177"/>
      <c r="QMX33" s="177"/>
      <c r="QMY33" s="177"/>
      <c r="QMZ33" s="177"/>
      <c r="QNA33" s="177"/>
      <c r="QNB33" s="177"/>
      <c r="QNC33" s="177"/>
      <c r="QND33" s="177"/>
      <c r="QNE33" s="177"/>
      <c r="QNF33" s="177"/>
      <c r="QNG33" s="177"/>
      <c r="QNH33" s="177"/>
      <c r="QNI33" s="177"/>
      <c r="QNJ33" s="177"/>
      <c r="QNK33" s="177"/>
      <c r="QNL33" s="177"/>
      <c r="QNM33" s="177"/>
      <c r="QNN33" s="177"/>
      <c r="QNO33" s="177"/>
      <c r="QNP33" s="177"/>
      <c r="QNQ33" s="177"/>
      <c r="QNR33" s="177"/>
      <c r="QNS33" s="177"/>
      <c r="QNT33" s="177"/>
      <c r="QNU33" s="177"/>
      <c r="QNV33" s="177"/>
      <c r="QNW33" s="177"/>
      <c r="QNX33" s="177"/>
      <c r="QNY33" s="177"/>
      <c r="QNZ33" s="177"/>
      <c r="QOA33" s="177"/>
      <c r="QOB33" s="177"/>
      <c r="QOC33" s="177"/>
      <c r="QOD33" s="177"/>
      <c r="QOE33" s="177"/>
      <c r="QOF33" s="177"/>
      <c r="QOG33" s="177"/>
      <c r="QOH33" s="177"/>
      <c r="QOI33" s="177"/>
      <c r="QOJ33" s="177"/>
      <c r="QOK33" s="177"/>
      <c r="QOL33" s="177"/>
      <c r="QOM33" s="177"/>
      <c r="QON33" s="177"/>
      <c r="QOO33" s="177"/>
      <c r="QOP33" s="177"/>
      <c r="QOQ33" s="177"/>
      <c r="QOR33" s="177"/>
      <c r="QOS33" s="177"/>
      <c r="QOT33" s="177"/>
      <c r="QOU33" s="177"/>
      <c r="QOV33" s="177"/>
      <c r="QOW33" s="177"/>
      <c r="QOX33" s="177"/>
      <c r="QOY33" s="177"/>
      <c r="QOZ33" s="177"/>
      <c r="QPA33" s="177"/>
      <c r="QPB33" s="177"/>
      <c r="QPC33" s="177"/>
      <c r="QPD33" s="177"/>
      <c r="QPE33" s="177"/>
      <c r="QPF33" s="177"/>
      <c r="QPG33" s="177"/>
      <c r="QPH33" s="177"/>
      <c r="QPI33" s="177"/>
      <c r="QPJ33" s="177"/>
      <c r="QPK33" s="177"/>
      <c r="QPL33" s="177"/>
      <c r="QPM33" s="177"/>
      <c r="QPN33" s="177"/>
      <c r="QPO33" s="177"/>
      <c r="QPP33" s="177"/>
      <c r="QPQ33" s="177"/>
      <c r="QPR33" s="177"/>
      <c r="QPS33" s="177"/>
      <c r="QPT33" s="177"/>
      <c r="QPU33" s="177"/>
      <c r="QPV33" s="177"/>
      <c r="QPW33" s="177"/>
      <c r="QPX33" s="177"/>
      <c r="QPY33" s="177"/>
      <c r="QPZ33" s="177"/>
      <c r="QQA33" s="177"/>
      <c r="QQB33" s="177"/>
      <c r="QQC33" s="177"/>
      <c r="QQD33" s="177"/>
      <c r="QQE33" s="177"/>
      <c r="QQF33" s="177"/>
      <c r="QQG33" s="177"/>
      <c r="QQH33" s="177"/>
      <c r="QQI33" s="177"/>
      <c r="QQJ33" s="177"/>
      <c r="QQK33" s="177"/>
      <c r="QQL33" s="177"/>
      <c r="QQM33" s="177"/>
      <c r="QQN33" s="177"/>
      <c r="QQO33" s="177"/>
      <c r="QQP33" s="177"/>
      <c r="QQQ33" s="177"/>
      <c r="QQR33" s="177"/>
      <c r="QQS33" s="177"/>
      <c r="QQT33" s="177"/>
      <c r="QQU33" s="177"/>
      <c r="QQV33" s="177"/>
      <c r="QQW33" s="177"/>
      <c r="QQX33" s="177"/>
      <c r="QQY33" s="177"/>
      <c r="QQZ33" s="177"/>
      <c r="QRA33" s="177"/>
      <c r="QRB33" s="177"/>
      <c r="QRC33" s="177"/>
      <c r="QRD33" s="177"/>
      <c r="QRE33" s="177"/>
      <c r="QRF33" s="177"/>
      <c r="QRG33" s="177"/>
      <c r="QRH33" s="177"/>
      <c r="QRI33" s="177"/>
      <c r="QRJ33" s="177"/>
      <c r="QRK33" s="177"/>
      <c r="QRL33" s="177"/>
      <c r="QRM33" s="177"/>
      <c r="QRN33" s="177"/>
      <c r="QRO33" s="177"/>
      <c r="QRP33" s="177"/>
      <c r="QRQ33" s="177"/>
      <c r="QRR33" s="177"/>
      <c r="QRS33" s="177"/>
      <c r="QRT33" s="177"/>
      <c r="QRU33" s="177"/>
      <c r="QRV33" s="177"/>
      <c r="QRW33" s="177"/>
      <c r="QRX33" s="177"/>
      <c r="QRY33" s="177"/>
      <c r="QRZ33" s="177"/>
      <c r="QSA33" s="177"/>
      <c r="QSB33" s="177"/>
      <c r="QSC33" s="177"/>
      <c r="QSD33" s="177"/>
      <c r="QSE33" s="177"/>
      <c r="QSF33" s="177"/>
      <c r="QSG33" s="177"/>
      <c r="QSH33" s="177"/>
      <c r="QSI33" s="177"/>
      <c r="QSJ33" s="177"/>
      <c r="QSK33" s="177"/>
      <c r="QSL33" s="177"/>
      <c r="QSM33" s="177"/>
      <c r="QSN33" s="177"/>
      <c r="QSO33" s="177"/>
      <c r="QSP33" s="177"/>
      <c r="QSQ33" s="177"/>
      <c r="QSR33" s="177"/>
      <c r="QSS33" s="177"/>
      <c r="QST33" s="177"/>
      <c r="QSU33" s="177"/>
      <c r="QSV33" s="177"/>
      <c r="QSW33" s="177"/>
      <c r="QSX33" s="177"/>
      <c r="QSY33" s="177"/>
      <c r="QSZ33" s="177"/>
      <c r="QTA33" s="177"/>
      <c r="QTB33" s="177"/>
      <c r="QTC33" s="177"/>
      <c r="QTD33" s="177"/>
      <c r="QTE33" s="177"/>
      <c r="QTF33" s="177"/>
      <c r="QTG33" s="177"/>
      <c r="QTH33" s="177"/>
      <c r="QTI33" s="177"/>
      <c r="QTJ33" s="177"/>
      <c r="QTK33" s="177"/>
      <c r="QTL33" s="177"/>
      <c r="QTM33" s="177"/>
      <c r="QTN33" s="177"/>
      <c r="QTO33" s="177"/>
      <c r="QTP33" s="177"/>
      <c r="QTQ33" s="177"/>
      <c r="QTR33" s="177"/>
      <c r="QTS33" s="177"/>
      <c r="QTT33" s="177"/>
      <c r="QTU33" s="177"/>
      <c r="QTV33" s="177"/>
      <c r="QTW33" s="177"/>
      <c r="QTX33" s="177"/>
      <c r="QTY33" s="177"/>
      <c r="QTZ33" s="177"/>
      <c r="QUA33" s="177"/>
      <c r="QUB33" s="177"/>
      <c r="QUC33" s="177"/>
      <c r="QUD33" s="177"/>
      <c r="QUE33" s="177"/>
      <c r="QUF33" s="177"/>
      <c r="QUG33" s="177"/>
      <c r="QUH33" s="177"/>
      <c r="QUI33" s="177"/>
      <c r="QUJ33" s="177"/>
      <c r="QUK33" s="177"/>
      <c r="QUL33" s="177"/>
      <c r="QUM33" s="177"/>
      <c r="QUN33" s="177"/>
      <c r="QUO33" s="177"/>
      <c r="QUP33" s="177"/>
      <c r="QUQ33" s="177"/>
      <c r="QUR33" s="177"/>
      <c r="QUS33" s="177"/>
      <c r="QUT33" s="177"/>
      <c r="QUU33" s="177"/>
      <c r="QUV33" s="177"/>
      <c r="QUW33" s="177"/>
      <c r="QUX33" s="177"/>
      <c r="QUY33" s="177"/>
      <c r="QUZ33" s="177"/>
      <c r="QVA33" s="177"/>
      <c r="QVB33" s="177"/>
      <c r="QVC33" s="177"/>
      <c r="QVD33" s="177"/>
      <c r="QVE33" s="177"/>
      <c r="QVF33" s="177"/>
      <c r="QVG33" s="177"/>
      <c r="QVH33" s="177"/>
      <c r="QVI33" s="177"/>
      <c r="QVJ33" s="177"/>
      <c r="QVK33" s="177"/>
      <c r="QVL33" s="177"/>
      <c r="QVM33" s="177"/>
      <c r="QVN33" s="177"/>
      <c r="QVO33" s="177"/>
      <c r="QVP33" s="177"/>
      <c r="QVQ33" s="177"/>
      <c r="QVR33" s="177"/>
      <c r="QVS33" s="177"/>
      <c r="QVT33" s="177"/>
      <c r="QVU33" s="177"/>
      <c r="QVV33" s="177"/>
      <c r="QVW33" s="177"/>
      <c r="QVX33" s="177"/>
      <c r="QVY33" s="177"/>
      <c r="QVZ33" s="177"/>
      <c r="QWA33" s="177"/>
      <c r="QWB33" s="177"/>
      <c r="QWC33" s="177"/>
      <c r="QWD33" s="177"/>
      <c r="QWE33" s="177"/>
      <c r="QWF33" s="177"/>
      <c r="QWG33" s="177"/>
      <c r="QWH33" s="177"/>
      <c r="QWI33" s="177"/>
      <c r="QWJ33" s="177"/>
      <c r="QWK33" s="177"/>
      <c r="QWL33" s="177"/>
      <c r="QWM33" s="177"/>
      <c r="QWN33" s="177"/>
      <c r="QWO33" s="177"/>
      <c r="QWP33" s="177"/>
      <c r="QWQ33" s="177"/>
      <c r="QWR33" s="177"/>
      <c r="QWS33" s="177"/>
      <c r="QWT33" s="177"/>
      <c r="QWU33" s="177"/>
      <c r="QWV33" s="177"/>
      <c r="QWW33" s="177"/>
      <c r="QWX33" s="177"/>
      <c r="QWY33" s="177"/>
      <c r="QWZ33" s="177"/>
      <c r="QXA33" s="177"/>
      <c r="QXB33" s="177"/>
      <c r="QXC33" s="177"/>
      <c r="QXD33" s="177"/>
      <c r="QXE33" s="177"/>
      <c r="QXF33" s="177"/>
      <c r="QXG33" s="177"/>
      <c r="QXH33" s="177"/>
      <c r="QXI33" s="177"/>
      <c r="QXJ33" s="177"/>
      <c r="QXK33" s="177"/>
      <c r="QXL33" s="177"/>
      <c r="QXM33" s="177"/>
      <c r="QXN33" s="177"/>
      <c r="QXO33" s="177"/>
      <c r="QXP33" s="177"/>
      <c r="QXQ33" s="177"/>
      <c r="QXR33" s="177"/>
      <c r="QXS33" s="177"/>
      <c r="QXT33" s="177"/>
      <c r="QXU33" s="177"/>
      <c r="QXV33" s="177"/>
      <c r="QXW33" s="177"/>
      <c r="QXX33" s="177"/>
      <c r="QXY33" s="177"/>
      <c r="QXZ33" s="177"/>
      <c r="QYA33" s="177"/>
      <c r="QYB33" s="177"/>
      <c r="QYC33" s="177"/>
      <c r="QYD33" s="177"/>
      <c r="QYE33" s="177"/>
      <c r="QYF33" s="177"/>
      <c r="QYG33" s="177"/>
      <c r="QYH33" s="177"/>
      <c r="QYI33" s="177"/>
      <c r="QYJ33" s="177"/>
      <c r="QYK33" s="177"/>
      <c r="QYL33" s="177"/>
      <c r="QYM33" s="177"/>
      <c r="QYN33" s="177"/>
      <c r="QYO33" s="177"/>
      <c r="QYP33" s="177"/>
      <c r="QYQ33" s="177"/>
      <c r="QYR33" s="177"/>
      <c r="QYS33" s="177"/>
      <c r="QYT33" s="177"/>
      <c r="QYU33" s="177"/>
      <c r="QYV33" s="177"/>
      <c r="QYW33" s="177"/>
      <c r="QYX33" s="177"/>
      <c r="QYY33" s="177"/>
      <c r="QYZ33" s="177"/>
      <c r="QZA33" s="177"/>
      <c r="QZB33" s="177"/>
      <c r="QZC33" s="177"/>
      <c r="QZD33" s="177"/>
      <c r="QZE33" s="177"/>
      <c r="QZF33" s="177"/>
      <c r="QZG33" s="177"/>
      <c r="QZH33" s="177"/>
      <c r="QZI33" s="177"/>
      <c r="QZJ33" s="177"/>
      <c r="QZK33" s="177"/>
      <c r="QZL33" s="177"/>
      <c r="QZM33" s="177"/>
      <c r="QZN33" s="177"/>
      <c r="QZO33" s="177"/>
      <c r="QZP33" s="177"/>
      <c r="QZQ33" s="177"/>
      <c r="QZR33" s="177"/>
      <c r="QZS33" s="177"/>
      <c r="QZT33" s="177"/>
      <c r="QZU33" s="177"/>
      <c r="QZV33" s="177"/>
      <c r="QZW33" s="177"/>
      <c r="QZX33" s="177"/>
      <c r="QZY33" s="177"/>
      <c r="QZZ33" s="177"/>
      <c r="RAA33" s="177"/>
      <c r="RAB33" s="177"/>
      <c r="RAC33" s="177"/>
      <c r="RAD33" s="177"/>
      <c r="RAE33" s="177"/>
      <c r="RAF33" s="177"/>
      <c r="RAG33" s="177"/>
      <c r="RAH33" s="177"/>
      <c r="RAI33" s="177"/>
      <c r="RAJ33" s="177"/>
      <c r="RAK33" s="177"/>
      <c r="RAL33" s="177"/>
      <c r="RAM33" s="177"/>
      <c r="RAN33" s="177"/>
      <c r="RAO33" s="177"/>
      <c r="RAP33" s="177"/>
      <c r="RAQ33" s="177"/>
      <c r="RAR33" s="177"/>
      <c r="RAS33" s="177"/>
      <c r="RAT33" s="177"/>
      <c r="RAU33" s="177"/>
      <c r="RAV33" s="177"/>
      <c r="RAW33" s="177"/>
      <c r="RAX33" s="177"/>
      <c r="RAY33" s="177"/>
      <c r="RAZ33" s="177"/>
      <c r="RBA33" s="177"/>
      <c r="RBB33" s="177"/>
      <c r="RBC33" s="177"/>
      <c r="RBD33" s="177"/>
      <c r="RBE33" s="177"/>
      <c r="RBF33" s="177"/>
      <c r="RBG33" s="177"/>
      <c r="RBH33" s="177"/>
      <c r="RBI33" s="177"/>
      <c r="RBJ33" s="177"/>
      <c r="RBK33" s="177"/>
      <c r="RBL33" s="177"/>
      <c r="RBM33" s="177"/>
      <c r="RBN33" s="177"/>
      <c r="RBO33" s="177"/>
      <c r="RBP33" s="177"/>
      <c r="RBQ33" s="177"/>
      <c r="RBR33" s="177"/>
      <c r="RBS33" s="177"/>
      <c r="RBT33" s="177"/>
      <c r="RBU33" s="177"/>
      <c r="RBV33" s="177"/>
      <c r="RBW33" s="177"/>
      <c r="RBX33" s="177"/>
      <c r="RBY33" s="177"/>
      <c r="RBZ33" s="177"/>
      <c r="RCA33" s="177"/>
      <c r="RCB33" s="177"/>
      <c r="RCC33" s="177"/>
      <c r="RCD33" s="177"/>
      <c r="RCE33" s="177"/>
      <c r="RCF33" s="177"/>
      <c r="RCG33" s="177"/>
      <c r="RCH33" s="177"/>
      <c r="RCI33" s="177"/>
      <c r="RCJ33" s="177"/>
      <c r="RCK33" s="177"/>
      <c r="RCL33" s="177"/>
      <c r="RCM33" s="177"/>
      <c r="RCN33" s="177"/>
      <c r="RCO33" s="177"/>
      <c r="RCP33" s="177"/>
      <c r="RCQ33" s="177"/>
      <c r="RCR33" s="177"/>
      <c r="RCS33" s="177"/>
      <c r="RCT33" s="177"/>
      <c r="RCU33" s="177"/>
      <c r="RCV33" s="177"/>
      <c r="RCW33" s="177"/>
      <c r="RCX33" s="177"/>
      <c r="RCY33" s="177"/>
      <c r="RCZ33" s="177"/>
      <c r="RDA33" s="177"/>
      <c r="RDB33" s="177"/>
      <c r="RDC33" s="177"/>
      <c r="RDD33" s="177"/>
      <c r="RDE33" s="177"/>
      <c r="RDF33" s="177"/>
      <c r="RDG33" s="177"/>
      <c r="RDH33" s="177"/>
      <c r="RDI33" s="177"/>
      <c r="RDJ33" s="177"/>
      <c r="RDK33" s="177"/>
      <c r="RDL33" s="177"/>
      <c r="RDM33" s="177"/>
      <c r="RDN33" s="177"/>
      <c r="RDO33" s="177"/>
      <c r="RDP33" s="177"/>
      <c r="RDQ33" s="177"/>
      <c r="RDR33" s="177"/>
      <c r="RDS33" s="177"/>
      <c r="RDT33" s="177"/>
      <c r="RDU33" s="177"/>
      <c r="RDV33" s="177"/>
      <c r="RDW33" s="177"/>
      <c r="RDX33" s="177"/>
      <c r="RDY33" s="177"/>
      <c r="RDZ33" s="177"/>
      <c r="REA33" s="177"/>
      <c r="REB33" s="177"/>
      <c r="REC33" s="177"/>
      <c r="RED33" s="177"/>
      <c r="REE33" s="177"/>
      <c r="REF33" s="177"/>
      <c r="REG33" s="177"/>
      <c r="REH33" s="177"/>
      <c r="REI33" s="177"/>
      <c r="REJ33" s="177"/>
      <c r="REK33" s="177"/>
      <c r="REL33" s="177"/>
      <c r="REM33" s="177"/>
      <c r="REN33" s="177"/>
      <c r="REO33" s="177"/>
      <c r="REP33" s="177"/>
      <c r="REQ33" s="177"/>
      <c r="RER33" s="177"/>
      <c r="RES33" s="177"/>
      <c r="RET33" s="177"/>
      <c r="REU33" s="177"/>
      <c r="REV33" s="177"/>
      <c r="REW33" s="177"/>
      <c r="REX33" s="177"/>
      <c r="REY33" s="177"/>
      <c r="REZ33" s="177"/>
      <c r="RFA33" s="177"/>
      <c r="RFB33" s="177"/>
      <c r="RFC33" s="177"/>
      <c r="RFD33" s="177"/>
      <c r="RFE33" s="177"/>
      <c r="RFF33" s="177"/>
      <c r="RFG33" s="177"/>
      <c r="RFH33" s="177"/>
      <c r="RFI33" s="177"/>
      <c r="RFJ33" s="177"/>
      <c r="RFK33" s="177"/>
      <c r="RFL33" s="177"/>
      <c r="RFM33" s="177"/>
      <c r="RFN33" s="177"/>
      <c r="RFO33" s="177"/>
      <c r="RFP33" s="177"/>
      <c r="RFQ33" s="177"/>
      <c r="RFR33" s="177"/>
      <c r="RFS33" s="177"/>
      <c r="RFT33" s="177"/>
      <c r="RFU33" s="177"/>
      <c r="RFV33" s="177"/>
      <c r="RFW33" s="177"/>
      <c r="RFX33" s="177"/>
      <c r="RFY33" s="177"/>
      <c r="RFZ33" s="177"/>
      <c r="RGA33" s="177"/>
      <c r="RGB33" s="177"/>
      <c r="RGC33" s="177"/>
      <c r="RGD33" s="177"/>
      <c r="RGE33" s="177"/>
      <c r="RGF33" s="177"/>
      <c r="RGG33" s="177"/>
      <c r="RGH33" s="177"/>
      <c r="RGI33" s="177"/>
      <c r="RGJ33" s="177"/>
      <c r="RGK33" s="177"/>
      <c r="RGL33" s="177"/>
      <c r="RGM33" s="177"/>
      <c r="RGN33" s="177"/>
      <c r="RGO33" s="177"/>
      <c r="RGP33" s="177"/>
      <c r="RGQ33" s="177"/>
      <c r="RGR33" s="177"/>
      <c r="RGS33" s="177"/>
      <c r="RGT33" s="177"/>
      <c r="RGU33" s="177"/>
      <c r="RGV33" s="177"/>
      <c r="RGW33" s="177"/>
      <c r="RGX33" s="177"/>
      <c r="RGY33" s="177"/>
      <c r="RGZ33" s="177"/>
      <c r="RHA33" s="177"/>
      <c r="RHB33" s="177"/>
      <c r="RHC33" s="177"/>
      <c r="RHD33" s="177"/>
      <c r="RHE33" s="177"/>
      <c r="RHF33" s="177"/>
      <c r="RHG33" s="177"/>
      <c r="RHH33" s="177"/>
      <c r="RHI33" s="177"/>
      <c r="RHJ33" s="177"/>
      <c r="RHK33" s="177"/>
      <c r="RHL33" s="177"/>
      <c r="RHM33" s="177"/>
      <c r="RHN33" s="177"/>
      <c r="RHO33" s="177"/>
      <c r="RHP33" s="177"/>
      <c r="RHQ33" s="177"/>
      <c r="RHR33" s="177"/>
      <c r="RHS33" s="177"/>
      <c r="RHT33" s="177"/>
      <c r="RHU33" s="177"/>
      <c r="RHV33" s="177"/>
      <c r="RHW33" s="177"/>
      <c r="RHX33" s="177"/>
      <c r="RHY33" s="177"/>
      <c r="RHZ33" s="177"/>
      <c r="RIA33" s="177"/>
      <c r="RIB33" s="177"/>
      <c r="RIC33" s="177"/>
      <c r="RID33" s="177"/>
      <c r="RIE33" s="177"/>
      <c r="RIF33" s="177"/>
      <c r="RIG33" s="177"/>
      <c r="RIH33" s="177"/>
      <c r="RII33" s="177"/>
      <c r="RIJ33" s="177"/>
      <c r="RIK33" s="177"/>
      <c r="RIL33" s="177"/>
      <c r="RIM33" s="177"/>
      <c r="RIN33" s="177"/>
      <c r="RIO33" s="177"/>
      <c r="RIP33" s="177"/>
      <c r="RIQ33" s="177"/>
      <c r="RIR33" s="177"/>
      <c r="RIS33" s="177"/>
      <c r="RIT33" s="177"/>
      <c r="RIU33" s="177"/>
      <c r="RIV33" s="177"/>
      <c r="RIW33" s="177"/>
      <c r="RIX33" s="177"/>
      <c r="RIY33" s="177"/>
      <c r="RIZ33" s="177"/>
      <c r="RJA33" s="177"/>
      <c r="RJB33" s="177"/>
      <c r="RJC33" s="177"/>
      <c r="RJD33" s="177"/>
      <c r="RJE33" s="177"/>
      <c r="RJF33" s="177"/>
      <c r="RJG33" s="177"/>
      <c r="RJH33" s="177"/>
      <c r="RJI33" s="177"/>
      <c r="RJJ33" s="177"/>
      <c r="RJK33" s="177"/>
      <c r="RJL33" s="177"/>
      <c r="RJM33" s="177"/>
      <c r="RJN33" s="177"/>
      <c r="RJO33" s="177"/>
      <c r="RJP33" s="177"/>
      <c r="RJQ33" s="177"/>
      <c r="RJR33" s="177"/>
      <c r="RJS33" s="177"/>
      <c r="RJT33" s="177"/>
      <c r="RJU33" s="177"/>
      <c r="RJV33" s="177"/>
      <c r="RJW33" s="177"/>
      <c r="RJX33" s="177"/>
      <c r="RJY33" s="177"/>
      <c r="RJZ33" s="177"/>
      <c r="RKA33" s="177"/>
      <c r="RKB33" s="177"/>
      <c r="RKC33" s="177"/>
      <c r="RKD33" s="177"/>
      <c r="RKE33" s="177"/>
      <c r="RKF33" s="177"/>
      <c r="RKG33" s="177"/>
      <c r="RKH33" s="177"/>
      <c r="RKI33" s="177"/>
      <c r="RKJ33" s="177"/>
      <c r="RKK33" s="177"/>
      <c r="RKL33" s="177"/>
      <c r="RKM33" s="177"/>
      <c r="RKN33" s="177"/>
      <c r="RKO33" s="177"/>
      <c r="RKP33" s="177"/>
      <c r="RKQ33" s="177"/>
      <c r="RKR33" s="177"/>
      <c r="RKS33" s="177"/>
      <c r="RKT33" s="177"/>
      <c r="RKU33" s="177"/>
      <c r="RKV33" s="177"/>
      <c r="RKW33" s="177"/>
      <c r="RKX33" s="177"/>
      <c r="RKY33" s="177"/>
      <c r="RKZ33" s="177"/>
      <c r="RLA33" s="177"/>
      <c r="RLB33" s="177"/>
      <c r="RLC33" s="177"/>
      <c r="RLD33" s="177"/>
      <c r="RLE33" s="177"/>
      <c r="RLF33" s="177"/>
      <c r="RLG33" s="177"/>
      <c r="RLH33" s="177"/>
      <c r="RLI33" s="177"/>
      <c r="RLJ33" s="177"/>
      <c r="RLK33" s="177"/>
      <c r="RLL33" s="177"/>
      <c r="RLM33" s="177"/>
      <c r="RLN33" s="177"/>
      <c r="RLO33" s="177"/>
      <c r="RLP33" s="177"/>
      <c r="RLQ33" s="177"/>
      <c r="RLR33" s="177"/>
      <c r="RLS33" s="177"/>
      <c r="RLT33" s="177"/>
      <c r="RLU33" s="177"/>
      <c r="RLV33" s="177"/>
      <c r="RLW33" s="177"/>
      <c r="RLX33" s="177"/>
      <c r="RLY33" s="177"/>
      <c r="RLZ33" s="177"/>
      <c r="RMA33" s="177"/>
      <c r="RMB33" s="177"/>
      <c r="RMC33" s="177"/>
      <c r="RMD33" s="177"/>
      <c r="RME33" s="177"/>
      <c r="RMF33" s="177"/>
      <c r="RMG33" s="177"/>
      <c r="RMH33" s="177"/>
      <c r="RMI33" s="177"/>
      <c r="RMJ33" s="177"/>
      <c r="RMK33" s="177"/>
      <c r="RML33" s="177"/>
      <c r="RMM33" s="177"/>
      <c r="RMN33" s="177"/>
      <c r="RMO33" s="177"/>
      <c r="RMP33" s="177"/>
      <c r="RMQ33" s="177"/>
      <c r="RMR33" s="177"/>
      <c r="RMS33" s="177"/>
      <c r="RMT33" s="177"/>
      <c r="RMU33" s="177"/>
      <c r="RMV33" s="177"/>
      <c r="RMW33" s="177"/>
      <c r="RMX33" s="177"/>
      <c r="RMY33" s="177"/>
      <c r="RMZ33" s="177"/>
      <c r="RNA33" s="177"/>
      <c r="RNB33" s="177"/>
      <c r="RNC33" s="177"/>
      <c r="RND33" s="177"/>
      <c r="RNE33" s="177"/>
      <c r="RNF33" s="177"/>
      <c r="RNG33" s="177"/>
      <c r="RNH33" s="177"/>
      <c r="RNI33" s="177"/>
      <c r="RNJ33" s="177"/>
      <c r="RNK33" s="177"/>
      <c r="RNL33" s="177"/>
      <c r="RNM33" s="177"/>
      <c r="RNN33" s="177"/>
      <c r="RNO33" s="177"/>
      <c r="RNP33" s="177"/>
      <c r="RNQ33" s="177"/>
      <c r="RNR33" s="177"/>
      <c r="RNS33" s="177"/>
      <c r="RNT33" s="177"/>
      <c r="RNU33" s="177"/>
      <c r="RNV33" s="177"/>
      <c r="RNW33" s="177"/>
      <c r="RNX33" s="177"/>
      <c r="RNY33" s="177"/>
      <c r="RNZ33" s="177"/>
      <c r="ROA33" s="177"/>
      <c r="ROB33" s="177"/>
      <c r="ROC33" s="177"/>
      <c r="ROD33" s="177"/>
      <c r="ROE33" s="177"/>
      <c r="ROF33" s="177"/>
      <c r="ROG33" s="177"/>
      <c r="ROH33" s="177"/>
      <c r="ROI33" s="177"/>
      <c r="ROJ33" s="177"/>
      <c r="ROK33" s="177"/>
      <c r="ROL33" s="177"/>
      <c r="ROM33" s="177"/>
      <c r="RON33" s="177"/>
      <c r="ROO33" s="177"/>
      <c r="ROP33" s="177"/>
      <c r="ROQ33" s="177"/>
      <c r="ROR33" s="177"/>
      <c r="ROS33" s="177"/>
      <c r="ROT33" s="177"/>
      <c r="ROU33" s="177"/>
      <c r="ROV33" s="177"/>
      <c r="ROW33" s="177"/>
      <c r="ROX33" s="177"/>
      <c r="ROY33" s="177"/>
      <c r="ROZ33" s="177"/>
      <c r="RPA33" s="177"/>
      <c r="RPB33" s="177"/>
      <c r="RPC33" s="177"/>
      <c r="RPD33" s="177"/>
      <c r="RPE33" s="177"/>
      <c r="RPF33" s="177"/>
      <c r="RPG33" s="177"/>
      <c r="RPH33" s="177"/>
      <c r="RPI33" s="177"/>
      <c r="RPJ33" s="177"/>
      <c r="RPK33" s="177"/>
      <c r="RPL33" s="177"/>
      <c r="RPM33" s="177"/>
      <c r="RPN33" s="177"/>
      <c r="RPO33" s="177"/>
      <c r="RPP33" s="177"/>
      <c r="RPQ33" s="177"/>
      <c r="RPR33" s="177"/>
      <c r="RPS33" s="177"/>
      <c r="RPT33" s="177"/>
      <c r="RPU33" s="177"/>
      <c r="RPV33" s="177"/>
      <c r="RPW33" s="177"/>
      <c r="RPX33" s="177"/>
      <c r="RPY33" s="177"/>
      <c r="RPZ33" s="177"/>
      <c r="RQA33" s="177"/>
      <c r="RQB33" s="177"/>
      <c r="RQC33" s="177"/>
      <c r="RQD33" s="177"/>
      <c r="RQE33" s="177"/>
      <c r="RQF33" s="177"/>
      <c r="RQG33" s="177"/>
      <c r="RQH33" s="177"/>
      <c r="RQI33" s="177"/>
      <c r="RQJ33" s="177"/>
      <c r="RQK33" s="177"/>
      <c r="RQL33" s="177"/>
      <c r="RQM33" s="177"/>
      <c r="RQN33" s="177"/>
      <c r="RQO33" s="177"/>
      <c r="RQP33" s="177"/>
      <c r="RQQ33" s="177"/>
      <c r="RQR33" s="177"/>
      <c r="RQS33" s="177"/>
      <c r="RQT33" s="177"/>
      <c r="RQU33" s="177"/>
      <c r="RQV33" s="177"/>
      <c r="RQW33" s="177"/>
      <c r="RQX33" s="177"/>
      <c r="RQY33" s="177"/>
      <c r="RQZ33" s="177"/>
      <c r="RRA33" s="177"/>
      <c r="RRB33" s="177"/>
      <c r="RRC33" s="177"/>
      <c r="RRD33" s="177"/>
      <c r="RRE33" s="177"/>
      <c r="RRF33" s="177"/>
      <c r="RRG33" s="177"/>
      <c r="RRH33" s="177"/>
      <c r="RRI33" s="177"/>
      <c r="RRJ33" s="177"/>
      <c r="RRK33" s="177"/>
      <c r="RRL33" s="177"/>
      <c r="RRM33" s="177"/>
      <c r="RRN33" s="177"/>
      <c r="RRO33" s="177"/>
      <c r="RRP33" s="177"/>
      <c r="RRQ33" s="177"/>
      <c r="RRR33" s="177"/>
      <c r="RRS33" s="177"/>
      <c r="RRT33" s="177"/>
      <c r="RRU33" s="177"/>
      <c r="RRV33" s="177"/>
      <c r="RRW33" s="177"/>
      <c r="RRX33" s="177"/>
      <c r="RRY33" s="177"/>
      <c r="RRZ33" s="177"/>
      <c r="RSA33" s="177"/>
      <c r="RSB33" s="177"/>
      <c r="RSC33" s="177"/>
      <c r="RSD33" s="177"/>
      <c r="RSE33" s="177"/>
      <c r="RSF33" s="177"/>
      <c r="RSG33" s="177"/>
      <c r="RSH33" s="177"/>
      <c r="RSI33" s="177"/>
      <c r="RSJ33" s="177"/>
      <c r="RSK33" s="177"/>
      <c r="RSL33" s="177"/>
      <c r="RSM33" s="177"/>
      <c r="RSN33" s="177"/>
      <c r="RSO33" s="177"/>
      <c r="RSP33" s="177"/>
      <c r="RSQ33" s="177"/>
      <c r="RSR33" s="177"/>
      <c r="RSS33" s="177"/>
      <c r="RST33" s="177"/>
      <c r="RSU33" s="177"/>
      <c r="RSV33" s="177"/>
      <c r="RSW33" s="177"/>
      <c r="RSX33" s="177"/>
      <c r="RSY33" s="177"/>
      <c r="RSZ33" s="177"/>
      <c r="RTA33" s="177"/>
      <c r="RTB33" s="177"/>
      <c r="RTC33" s="177"/>
      <c r="RTD33" s="177"/>
      <c r="RTE33" s="177"/>
      <c r="RTF33" s="177"/>
      <c r="RTG33" s="177"/>
      <c r="RTH33" s="177"/>
      <c r="RTI33" s="177"/>
      <c r="RTJ33" s="177"/>
      <c r="RTK33" s="177"/>
      <c r="RTL33" s="177"/>
      <c r="RTM33" s="177"/>
      <c r="RTN33" s="177"/>
      <c r="RTO33" s="177"/>
      <c r="RTP33" s="177"/>
      <c r="RTQ33" s="177"/>
      <c r="RTR33" s="177"/>
      <c r="RTS33" s="177"/>
      <c r="RTT33" s="177"/>
      <c r="RTU33" s="177"/>
      <c r="RTV33" s="177"/>
      <c r="RTW33" s="177"/>
      <c r="RTX33" s="177"/>
      <c r="RTY33" s="177"/>
      <c r="RTZ33" s="177"/>
      <c r="RUA33" s="177"/>
      <c r="RUB33" s="177"/>
      <c r="RUC33" s="177"/>
      <c r="RUD33" s="177"/>
      <c r="RUE33" s="177"/>
      <c r="RUF33" s="177"/>
      <c r="RUG33" s="177"/>
      <c r="RUH33" s="177"/>
      <c r="RUI33" s="177"/>
      <c r="RUJ33" s="177"/>
      <c r="RUK33" s="177"/>
      <c r="RUL33" s="177"/>
      <c r="RUM33" s="177"/>
      <c r="RUN33" s="177"/>
      <c r="RUO33" s="177"/>
      <c r="RUP33" s="177"/>
      <c r="RUQ33" s="177"/>
      <c r="RUR33" s="177"/>
      <c r="RUS33" s="177"/>
      <c r="RUT33" s="177"/>
      <c r="RUU33" s="177"/>
      <c r="RUV33" s="177"/>
      <c r="RUW33" s="177"/>
      <c r="RUX33" s="177"/>
      <c r="RUY33" s="177"/>
      <c r="RUZ33" s="177"/>
      <c r="RVA33" s="177"/>
      <c r="RVB33" s="177"/>
      <c r="RVC33" s="177"/>
      <c r="RVD33" s="177"/>
      <c r="RVE33" s="177"/>
      <c r="RVF33" s="177"/>
      <c r="RVG33" s="177"/>
      <c r="RVH33" s="177"/>
      <c r="RVI33" s="177"/>
      <c r="RVJ33" s="177"/>
      <c r="RVK33" s="177"/>
      <c r="RVL33" s="177"/>
      <c r="RVM33" s="177"/>
      <c r="RVN33" s="177"/>
      <c r="RVO33" s="177"/>
      <c r="RVP33" s="177"/>
      <c r="RVQ33" s="177"/>
      <c r="RVR33" s="177"/>
      <c r="RVS33" s="177"/>
      <c r="RVT33" s="177"/>
      <c r="RVU33" s="177"/>
      <c r="RVV33" s="177"/>
      <c r="RVW33" s="177"/>
      <c r="RVX33" s="177"/>
      <c r="RVY33" s="177"/>
      <c r="RVZ33" s="177"/>
      <c r="RWA33" s="177"/>
      <c r="RWB33" s="177"/>
      <c r="RWC33" s="177"/>
      <c r="RWD33" s="177"/>
      <c r="RWE33" s="177"/>
      <c r="RWF33" s="177"/>
      <c r="RWG33" s="177"/>
      <c r="RWH33" s="177"/>
      <c r="RWI33" s="177"/>
      <c r="RWJ33" s="177"/>
      <c r="RWK33" s="177"/>
      <c r="RWL33" s="177"/>
      <c r="RWM33" s="177"/>
      <c r="RWN33" s="177"/>
      <c r="RWO33" s="177"/>
      <c r="RWP33" s="177"/>
      <c r="RWQ33" s="177"/>
      <c r="RWR33" s="177"/>
      <c r="RWS33" s="177"/>
      <c r="RWT33" s="177"/>
      <c r="RWU33" s="177"/>
      <c r="RWV33" s="177"/>
      <c r="RWW33" s="177"/>
      <c r="RWX33" s="177"/>
      <c r="RWY33" s="177"/>
      <c r="RWZ33" s="177"/>
      <c r="RXA33" s="177"/>
      <c r="RXB33" s="177"/>
      <c r="RXC33" s="177"/>
      <c r="RXD33" s="177"/>
      <c r="RXE33" s="177"/>
      <c r="RXF33" s="177"/>
      <c r="RXG33" s="177"/>
      <c r="RXH33" s="177"/>
      <c r="RXI33" s="177"/>
      <c r="RXJ33" s="177"/>
      <c r="RXK33" s="177"/>
      <c r="RXL33" s="177"/>
      <c r="RXM33" s="177"/>
      <c r="RXN33" s="177"/>
      <c r="RXO33" s="177"/>
      <c r="RXP33" s="177"/>
      <c r="RXQ33" s="177"/>
      <c r="RXR33" s="177"/>
      <c r="RXS33" s="177"/>
      <c r="RXT33" s="177"/>
      <c r="RXU33" s="177"/>
      <c r="RXV33" s="177"/>
      <c r="RXW33" s="177"/>
      <c r="RXX33" s="177"/>
      <c r="RXY33" s="177"/>
      <c r="RXZ33" s="177"/>
      <c r="RYA33" s="177"/>
      <c r="RYB33" s="177"/>
      <c r="RYC33" s="177"/>
      <c r="RYD33" s="177"/>
      <c r="RYE33" s="177"/>
      <c r="RYF33" s="177"/>
      <c r="RYG33" s="177"/>
      <c r="RYH33" s="177"/>
      <c r="RYI33" s="177"/>
      <c r="RYJ33" s="177"/>
      <c r="RYK33" s="177"/>
      <c r="RYL33" s="177"/>
      <c r="RYM33" s="177"/>
      <c r="RYN33" s="177"/>
      <c r="RYO33" s="177"/>
      <c r="RYP33" s="177"/>
      <c r="RYQ33" s="177"/>
      <c r="RYR33" s="177"/>
      <c r="RYS33" s="177"/>
      <c r="RYT33" s="177"/>
      <c r="RYU33" s="177"/>
      <c r="RYV33" s="177"/>
      <c r="RYW33" s="177"/>
      <c r="RYX33" s="177"/>
      <c r="RYY33" s="177"/>
      <c r="RYZ33" s="177"/>
      <c r="RZA33" s="177"/>
      <c r="RZB33" s="177"/>
      <c r="RZC33" s="177"/>
      <c r="RZD33" s="177"/>
      <c r="RZE33" s="177"/>
      <c r="RZF33" s="177"/>
      <c r="RZG33" s="177"/>
      <c r="RZH33" s="177"/>
      <c r="RZI33" s="177"/>
      <c r="RZJ33" s="177"/>
      <c r="RZK33" s="177"/>
      <c r="RZL33" s="177"/>
      <c r="RZM33" s="177"/>
      <c r="RZN33" s="177"/>
      <c r="RZO33" s="177"/>
      <c r="RZP33" s="177"/>
      <c r="RZQ33" s="177"/>
      <c r="RZR33" s="177"/>
      <c r="RZS33" s="177"/>
      <c r="RZT33" s="177"/>
      <c r="RZU33" s="177"/>
      <c r="RZV33" s="177"/>
      <c r="RZW33" s="177"/>
      <c r="RZX33" s="177"/>
      <c r="RZY33" s="177"/>
      <c r="RZZ33" s="177"/>
      <c r="SAA33" s="177"/>
      <c r="SAB33" s="177"/>
      <c r="SAC33" s="177"/>
      <c r="SAD33" s="177"/>
      <c r="SAE33" s="177"/>
      <c r="SAF33" s="177"/>
      <c r="SAG33" s="177"/>
      <c r="SAH33" s="177"/>
      <c r="SAI33" s="177"/>
      <c r="SAJ33" s="177"/>
      <c r="SAK33" s="177"/>
      <c r="SAL33" s="177"/>
      <c r="SAM33" s="177"/>
      <c r="SAN33" s="177"/>
      <c r="SAO33" s="177"/>
      <c r="SAP33" s="177"/>
      <c r="SAQ33" s="177"/>
      <c r="SAR33" s="177"/>
      <c r="SAS33" s="177"/>
      <c r="SAT33" s="177"/>
      <c r="SAU33" s="177"/>
      <c r="SAV33" s="177"/>
      <c r="SAW33" s="177"/>
      <c r="SAX33" s="177"/>
      <c r="SAY33" s="177"/>
      <c r="SAZ33" s="177"/>
      <c r="SBA33" s="177"/>
      <c r="SBB33" s="177"/>
      <c r="SBC33" s="177"/>
      <c r="SBD33" s="177"/>
      <c r="SBE33" s="177"/>
      <c r="SBF33" s="177"/>
      <c r="SBG33" s="177"/>
      <c r="SBH33" s="177"/>
      <c r="SBI33" s="177"/>
      <c r="SBJ33" s="177"/>
      <c r="SBK33" s="177"/>
      <c r="SBL33" s="177"/>
      <c r="SBM33" s="177"/>
      <c r="SBN33" s="177"/>
      <c r="SBO33" s="177"/>
      <c r="SBP33" s="177"/>
      <c r="SBQ33" s="177"/>
      <c r="SBR33" s="177"/>
      <c r="SBS33" s="177"/>
      <c r="SBT33" s="177"/>
      <c r="SBU33" s="177"/>
      <c r="SBV33" s="177"/>
      <c r="SBW33" s="177"/>
      <c r="SBX33" s="177"/>
      <c r="SBY33" s="177"/>
      <c r="SBZ33" s="177"/>
      <c r="SCA33" s="177"/>
      <c r="SCB33" s="177"/>
      <c r="SCC33" s="177"/>
      <c r="SCD33" s="177"/>
      <c r="SCE33" s="177"/>
      <c r="SCF33" s="177"/>
      <c r="SCG33" s="177"/>
      <c r="SCH33" s="177"/>
      <c r="SCI33" s="177"/>
      <c r="SCJ33" s="177"/>
      <c r="SCK33" s="177"/>
      <c r="SCL33" s="177"/>
      <c r="SCM33" s="177"/>
      <c r="SCN33" s="177"/>
      <c r="SCO33" s="177"/>
      <c r="SCP33" s="177"/>
      <c r="SCQ33" s="177"/>
      <c r="SCR33" s="177"/>
      <c r="SCS33" s="177"/>
      <c r="SCT33" s="177"/>
      <c r="SCU33" s="177"/>
      <c r="SCV33" s="177"/>
      <c r="SCW33" s="177"/>
      <c r="SCX33" s="177"/>
      <c r="SCY33" s="177"/>
      <c r="SCZ33" s="177"/>
      <c r="SDA33" s="177"/>
      <c r="SDB33" s="177"/>
      <c r="SDC33" s="177"/>
      <c r="SDD33" s="177"/>
      <c r="SDE33" s="177"/>
      <c r="SDF33" s="177"/>
      <c r="SDG33" s="177"/>
      <c r="SDH33" s="177"/>
      <c r="SDI33" s="177"/>
      <c r="SDJ33" s="177"/>
      <c r="SDK33" s="177"/>
      <c r="SDL33" s="177"/>
      <c r="SDM33" s="177"/>
      <c r="SDN33" s="177"/>
      <c r="SDO33" s="177"/>
      <c r="SDP33" s="177"/>
      <c r="SDQ33" s="177"/>
      <c r="SDR33" s="177"/>
      <c r="SDS33" s="177"/>
      <c r="SDT33" s="177"/>
      <c r="SDU33" s="177"/>
      <c r="SDV33" s="177"/>
      <c r="SDW33" s="177"/>
      <c r="SDX33" s="177"/>
      <c r="SDY33" s="177"/>
      <c r="SDZ33" s="177"/>
      <c r="SEA33" s="177"/>
      <c r="SEB33" s="177"/>
      <c r="SEC33" s="177"/>
      <c r="SED33" s="177"/>
      <c r="SEE33" s="177"/>
      <c r="SEF33" s="177"/>
      <c r="SEG33" s="177"/>
      <c r="SEH33" s="177"/>
      <c r="SEI33" s="177"/>
      <c r="SEJ33" s="177"/>
      <c r="SEK33" s="177"/>
      <c r="SEL33" s="177"/>
      <c r="SEM33" s="177"/>
      <c r="SEN33" s="177"/>
      <c r="SEO33" s="177"/>
      <c r="SEP33" s="177"/>
      <c r="SEQ33" s="177"/>
      <c r="SER33" s="177"/>
      <c r="SES33" s="177"/>
      <c r="SET33" s="177"/>
      <c r="SEU33" s="177"/>
      <c r="SEV33" s="177"/>
      <c r="SEW33" s="177"/>
      <c r="SEX33" s="177"/>
      <c r="SEY33" s="177"/>
      <c r="SEZ33" s="177"/>
      <c r="SFA33" s="177"/>
      <c r="SFB33" s="177"/>
      <c r="SFC33" s="177"/>
      <c r="SFD33" s="177"/>
      <c r="SFE33" s="177"/>
      <c r="SFF33" s="177"/>
      <c r="SFG33" s="177"/>
      <c r="SFH33" s="177"/>
      <c r="SFI33" s="177"/>
      <c r="SFJ33" s="177"/>
      <c r="SFK33" s="177"/>
      <c r="SFL33" s="177"/>
      <c r="SFM33" s="177"/>
      <c r="SFN33" s="177"/>
      <c r="SFO33" s="177"/>
      <c r="SFP33" s="177"/>
      <c r="SFQ33" s="177"/>
      <c r="SFR33" s="177"/>
      <c r="SFS33" s="177"/>
      <c r="SFT33" s="177"/>
      <c r="SFU33" s="177"/>
      <c r="SFV33" s="177"/>
      <c r="SFW33" s="177"/>
      <c r="SFX33" s="177"/>
      <c r="SFY33" s="177"/>
      <c r="SFZ33" s="177"/>
      <c r="SGA33" s="177"/>
      <c r="SGB33" s="177"/>
      <c r="SGC33" s="177"/>
      <c r="SGD33" s="177"/>
      <c r="SGE33" s="177"/>
      <c r="SGF33" s="177"/>
      <c r="SGG33" s="177"/>
      <c r="SGH33" s="177"/>
      <c r="SGI33" s="177"/>
      <c r="SGJ33" s="177"/>
      <c r="SGK33" s="177"/>
      <c r="SGL33" s="177"/>
      <c r="SGM33" s="177"/>
      <c r="SGN33" s="177"/>
      <c r="SGO33" s="177"/>
      <c r="SGP33" s="177"/>
      <c r="SGQ33" s="177"/>
      <c r="SGR33" s="177"/>
      <c r="SGS33" s="177"/>
      <c r="SGT33" s="177"/>
      <c r="SGU33" s="177"/>
      <c r="SGV33" s="177"/>
      <c r="SGW33" s="177"/>
      <c r="SGX33" s="177"/>
      <c r="SGY33" s="177"/>
      <c r="SGZ33" s="177"/>
      <c r="SHA33" s="177"/>
      <c r="SHB33" s="177"/>
      <c r="SHC33" s="177"/>
      <c r="SHD33" s="177"/>
      <c r="SHE33" s="177"/>
      <c r="SHF33" s="177"/>
      <c r="SHG33" s="177"/>
      <c r="SHH33" s="177"/>
      <c r="SHI33" s="177"/>
      <c r="SHJ33" s="177"/>
      <c r="SHK33" s="177"/>
      <c r="SHL33" s="177"/>
      <c r="SHM33" s="177"/>
      <c r="SHN33" s="177"/>
      <c r="SHO33" s="177"/>
      <c r="SHP33" s="177"/>
      <c r="SHQ33" s="177"/>
      <c r="SHR33" s="177"/>
      <c r="SHS33" s="177"/>
      <c r="SHT33" s="177"/>
      <c r="SHU33" s="177"/>
      <c r="SHV33" s="177"/>
      <c r="SHW33" s="177"/>
      <c r="SHX33" s="177"/>
      <c r="SHY33" s="177"/>
      <c r="SHZ33" s="177"/>
      <c r="SIA33" s="177"/>
      <c r="SIB33" s="177"/>
      <c r="SIC33" s="177"/>
      <c r="SID33" s="177"/>
      <c r="SIE33" s="177"/>
      <c r="SIF33" s="177"/>
      <c r="SIG33" s="177"/>
      <c r="SIH33" s="177"/>
      <c r="SII33" s="177"/>
      <c r="SIJ33" s="177"/>
      <c r="SIK33" s="177"/>
      <c r="SIL33" s="177"/>
      <c r="SIM33" s="177"/>
      <c r="SIN33" s="177"/>
      <c r="SIO33" s="177"/>
      <c r="SIP33" s="177"/>
      <c r="SIQ33" s="177"/>
      <c r="SIR33" s="177"/>
      <c r="SIS33" s="177"/>
      <c r="SIT33" s="177"/>
      <c r="SIU33" s="177"/>
      <c r="SIV33" s="177"/>
      <c r="SIW33" s="177"/>
      <c r="SIX33" s="177"/>
      <c r="SIY33" s="177"/>
      <c r="SIZ33" s="177"/>
      <c r="SJA33" s="177"/>
      <c r="SJB33" s="177"/>
      <c r="SJC33" s="177"/>
      <c r="SJD33" s="177"/>
      <c r="SJE33" s="177"/>
      <c r="SJF33" s="177"/>
      <c r="SJG33" s="177"/>
      <c r="SJH33" s="177"/>
      <c r="SJI33" s="177"/>
      <c r="SJJ33" s="177"/>
      <c r="SJK33" s="177"/>
      <c r="SJL33" s="177"/>
      <c r="SJM33" s="177"/>
      <c r="SJN33" s="177"/>
      <c r="SJO33" s="177"/>
      <c r="SJP33" s="177"/>
      <c r="SJQ33" s="177"/>
      <c r="SJR33" s="177"/>
      <c r="SJS33" s="177"/>
      <c r="SJT33" s="177"/>
      <c r="SJU33" s="177"/>
      <c r="SJV33" s="177"/>
      <c r="SJW33" s="177"/>
      <c r="SJX33" s="177"/>
      <c r="SJY33" s="177"/>
      <c r="SJZ33" s="177"/>
      <c r="SKA33" s="177"/>
      <c r="SKB33" s="177"/>
      <c r="SKC33" s="177"/>
      <c r="SKD33" s="177"/>
      <c r="SKE33" s="177"/>
      <c r="SKF33" s="177"/>
      <c r="SKG33" s="177"/>
      <c r="SKH33" s="177"/>
      <c r="SKI33" s="177"/>
      <c r="SKJ33" s="177"/>
      <c r="SKK33" s="177"/>
      <c r="SKL33" s="177"/>
      <c r="SKM33" s="177"/>
      <c r="SKN33" s="177"/>
      <c r="SKO33" s="177"/>
      <c r="SKP33" s="177"/>
      <c r="SKQ33" s="177"/>
      <c r="SKR33" s="177"/>
      <c r="SKS33" s="177"/>
      <c r="SKT33" s="177"/>
      <c r="SKU33" s="177"/>
      <c r="SKV33" s="177"/>
      <c r="SKW33" s="177"/>
      <c r="SKX33" s="177"/>
      <c r="SKY33" s="177"/>
      <c r="SKZ33" s="177"/>
      <c r="SLA33" s="177"/>
      <c r="SLB33" s="177"/>
      <c r="SLC33" s="177"/>
      <c r="SLD33" s="177"/>
      <c r="SLE33" s="177"/>
      <c r="SLF33" s="177"/>
      <c r="SLG33" s="177"/>
      <c r="SLH33" s="177"/>
      <c r="SLI33" s="177"/>
      <c r="SLJ33" s="177"/>
      <c r="SLK33" s="177"/>
      <c r="SLL33" s="177"/>
      <c r="SLM33" s="177"/>
      <c r="SLN33" s="177"/>
      <c r="SLO33" s="177"/>
      <c r="SLP33" s="177"/>
      <c r="SLQ33" s="177"/>
      <c r="SLR33" s="177"/>
      <c r="SLS33" s="177"/>
      <c r="SLT33" s="177"/>
      <c r="SLU33" s="177"/>
      <c r="SLV33" s="177"/>
      <c r="SLW33" s="177"/>
      <c r="SLX33" s="177"/>
      <c r="SLY33" s="177"/>
      <c r="SLZ33" s="177"/>
      <c r="SMA33" s="177"/>
      <c r="SMB33" s="177"/>
      <c r="SMC33" s="177"/>
      <c r="SMD33" s="177"/>
      <c r="SME33" s="177"/>
      <c r="SMF33" s="177"/>
      <c r="SMG33" s="177"/>
      <c r="SMH33" s="177"/>
      <c r="SMI33" s="177"/>
      <c r="SMJ33" s="177"/>
      <c r="SMK33" s="177"/>
      <c r="SML33" s="177"/>
      <c r="SMM33" s="177"/>
      <c r="SMN33" s="177"/>
      <c r="SMO33" s="177"/>
      <c r="SMP33" s="177"/>
      <c r="SMQ33" s="177"/>
      <c r="SMR33" s="177"/>
      <c r="SMS33" s="177"/>
      <c r="SMT33" s="177"/>
      <c r="SMU33" s="177"/>
      <c r="SMV33" s="177"/>
      <c r="SMW33" s="177"/>
      <c r="SMX33" s="177"/>
      <c r="SMY33" s="177"/>
      <c r="SMZ33" s="177"/>
      <c r="SNA33" s="177"/>
      <c r="SNB33" s="177"/>
      <c r="SNC33" s="177"/>
      <c r="SND33" s="177"/>
      <c r="SNE33" s="177"/>
      <c r="SNF33" s="177"/>
      <c r="SNG33" s="177"/>
      <c r="SNH33" s="177"/>
      <c r="SNI33" s="177"/>
      <c r="SNJ33" s="177"/>
      <c r="SNK33" s="177"/>
      <c r="SNL33" s="177"/>
      <c r="SNM33" s="177"/>
      <c r="SNN33" s="177"/>
      <c r="SNO33" s="177"/>
      <c r="SNP33" s="177"/>
      <c r="SNQ33" s="177"/>
      <c r="SNR33" s="177"/>
      <c r="SNS33" s="177"/>
      <c r="SNT33" s="177"/>
      <c r="SNU33" s="177"/>
      <c r="SNV33" s="177"/>
      <c r="SNW33" s="177"/>
      <c r="SNX33" s="177"/>
      <c r="SNY33" s="177"/>
      <c r="SNZ33" s="177"/>
      <c r="SOA33" s="177"/>
      <c r="SOB33" s="177"/>
      <c r="SOC33" s="177"/>
      <c r="SOD33" s="177"/>
      <c r="SOE33" s="177"/>
      <c r="SOF33" s="177"/>
      <c r="SOG33" s="177"/>
      <c r="SOH33" s="177"/>
      <c r="SOI33" s="177"/>
      <c r="SOJ33" s="177"/>
      <c r="SOK33" s="177"/>
      <c r="SOL33" s="177"/>
      <c r="SOM33" s="177"/>
      <c r="SON33" s="177"/>
      <c r="SOO33" s="177"/>
      <c r="SOP33" s="177"/>
      <c r="SOQ33" s="177"/>
      <c r="SOR33" s="177"/>
      <c r="SOS33" s="177"/>
      <c r="SOT33" s="177"/>
      <c r="SOU33" s="177"/>
      <c r="SOV33" s="177"/>
      <c r="SOW33" s="177"/>
      <c r="SOX33" s="177"/>
      <c r="SOY33" s="177"/>
      <c r="SOZ33" s="177"/>
      <c r="SPA33" s="177"/>
      <c r="SPB33" s="177"/>
      <c r="SPC33" s="177"/>
      <c r="SPD33" s="177"/>
      <c r="SPE33" s="177"/>
      <c r="SPF33" s="177"/>
      <c r="SPG33" s="177"/>
      <c r="SPH33" s="177"/>
      <c r="SPI33" s="177"/>
      <c r="SPJ33" s="177"/>
      <c r="SPK33" s="177"/>
      <c r="SPL33" s="177"/>
      <c r="SPM33" s="177"/>
      <c r="SPN33" s="177"/>
      <c r="SPO33" s="177"/>
      <c r="SPP33" s="177"/>
      <c r="SPQ33" s="177"/>
      <c r="SPR33" s="177"/>
      <c r="SPS33" s="177"/>
      <c r="SPT33" s="177"/>
      <c r="SPU33" s="177"/>
      <c r="SPV33" s="177"/>
      <c r="SPW33" s="177"/>
      <c r="SPX33" s="177"/>
      <c r="SPY33" s="177"/>
      <c r="SPZ33" s="177"/>
      <c r="SQA33" s="177"/>
      <c r="SQB33" s="177"/>
      <c r="SQC33" s="177"/>
      <c r="SQD33" s="177"/>
      <c r="SQE33" s="177"/>
      <c r="SQF33" s="177"/>
      <c r="SQG33" s="177"/>
      <c r="SQH33" s="177"/>
      <c r="SQI33" s="177"/>
      <c r="SQJ33" s="177"/>
      <c r="SQK33" s="177"/>
      <c r="SQL33" s="177"/>
      <c r="SQM33" s="177"/>
      <c r="SQN33" s="177"/>
      <c r="SQO33" s="177"/>
      <c r="SQP33" s="177"/>
      <c r="SQQ33" s="177"/>
      <c r="SQR33" s="177"/>
      <c r="SQS33" s="177"/>
      <c r="SQT33" s="177"/>
      <c r="SQU33" s="177"/>
      <c r="SQV33" s="177"/>
      <c r="SQW33" s="177"/>
      <c r="SQX33" s="177"/>
      <c r="SQY33" s="177"/>
      <c r="SQZ33" s="177"/>
      <c r="SRA33" s="177"/>
      <c r="SRB33" s="177"/>
      <c r="SRC33" s="177"/>
      <c r="SRD33" s="177"/>
      <c r="SRE33" s="177"/>
      <c r="SRF33" s="177"/>
      <c r="SRG33" s="177"/>
      <c r="SRH33" s="177"/>
      <c r="SRI33" s="177"/>
      <c r="SRJ33" s="177"/>
      <c r="SRK33" s="177"/>
      <c r="SRL33" s="177"/>
      <c r="SRM33" s="177"/>
      <c r="SRN33" s="177"/>
      <c r="SRO33" s="177"/>
      <c r="SRP33" s="177"/>
      <c r="SRQ33" s="177"/>
      <c r="SRR33" s="177"/>
      <c r="SRS33" s="177"/>
      <c r="SRT33" s="177"/>
      <c r="SRU33" s="177"/>
      <c r="SRV33" s="177"/>
      <c r="SRW33" s="177"/>
      <c r="SRX33" s="177"/>
      <c r="SRY33" s="177"/>
      <c r="SRZ33" s="177"/>
      <c r="SSA33" s="177"/>
      <c r="SSB33" s="177"/>
      <c r="SSC33" s="177"/>
      <c r="SSD33" s="177"/>
      <c r="SSE33" s="177"/>
      <c r="SSF33" s="177"/>
      <c r="SSG33" s="177"/>
      <c r="SSH33" s="177"/>
      <c r="SSI33" s="177"/>
      <c r="SSJ33" s="177"/>
      <c r="SSK33" s="177"/>
      <c r="SSL33" s="177"/>
      <c r="SSM33" s="177"/>
      <c r="SSN33" s="177"/>
      <c r="SSO33" s="177"/>
      <c r="SSP33" s="177"/>
      <c r="SSQ33" s="177"/>
      <c r="SSR33" s="177"/>
      <c r="SSS33" s="177"/>
      <c r="SST33" s="177"/>
      <c r="SSU33" s="177"/>
      <c r="SSV33" s="177"/>
      <c r="SSW33" s="177"/>
      <c r="SSX33" s="177"/>
      <c r="SSY33" s="177"/>
      <c r="SSZ33" s="177"/>
      <c r="STA33" s="177"/>
      <c r="STB33" s="177"/>
      <c r="STC33" s="177"/>
      <c r="STD33" s="177"/>
      <c r="STE33" s="177"/>
      <c r="STF33" s="177"/>
      <c r="STG33" s="177"/>
      <c r="STH33" s="177"/>
      <c r="STI33" s="177"/>
      <c r="STJ33" s="177"/>
      <c r="STK33" s="177"/>
      <c r="STL33" s="177"/>
      <c r="STM33" s="177"/>
      <c r="STN33" s="177"/>
      <c r="STO33" s="177"/>
      <c r="STP33" s="177"/>
      <c r="STQ33" s="177"/>
      <c r="STR33" s="177"/>
      <c r="STS33" s="177"/>
      <c r="STT33" s="177"/>
      <c r="STU33" s="177"/>
      <c r="STV33" s="177"/>
      <c r="STW33" s="177"/>
      <c r="STX33" s="177"/>
      <c r="STY33" s="177"/>
      <c r="STZ33" s="177"/>
      <c r="SUA33" s="177"/>
      <c r="SUB33" s="177"/>
      <c r="SUC33" s="177"/>
      <c r="SUD33" s="177"/>
      <c r="SUE33" s="177"/>
      <c r="SUF33" s="177"/>
      <c r="SUG33" s="177"/>
      <c r="SUH33" s="177"/>
      <c r="SUI33" s="177"/>
      <c r="SUJ33" s="177"/>
      <c r="SUK33" s="177"/>
      <c r="SUL33" s="177"/>
      <c r="SUM33" s="177"/>
      <c r="SUN33" s="177"/>
      <c r="SUO33" s="177"/>
      <c r="SUP33" s="177"/>
      <c r="SUQ33" s="177"/>
      <c r="SUR33" s="177"/>
      <c r="SUS33" s="177"/>
      <c r="SUT33" s="177"/>
      <c r="SUU33" s="177"/>
      <c r="SUV33" s="177"/>
      <c r="SUW33" s="177"/>
      <c r="SUX33" s="177"/>
      <c r="SUY33" s="177"/>
      <c r="SUZ33" s="177"/>
      <c r="SVA33" s="177"/>
      <c r="SVB33" s="177"/>
      <c r="SVC33" s="177"/>
      <c r="SVD33" s="177"/>
      <c r="SVE33" s="177"/>
      <c r="SVF33" s="177"/>
      <c r="SVG33" s="177"/>
      <c r="SVH33" s="177"/>
      <c r="SVI33" s="177"/>
      <c r="SVJ33" s="177"/>
      <c r="SVK33" s="177"/>
      <c r="SVL33" s="177"/>
      <c r="SVM33" s="177"/>
      <c r="SVN33" s="177"/>
      <c r="SVO33" s="177"/>
      <c r="SVP33" s="177"/>
      <c r="SVQ33" s="177"/>
      <c r="SVR33" s="177"/>
      <c r="SVS33" s="177"/>
      <c r="SVT33" s="177"/>
      <c r="SVU33" s="177"/>
      <c r="SVV33" s="177"/>
      <c r="SVW33" s="177"/>
      <c r="SVX33" s="177"/>
      <c r="SVY33" s="177"/>
      <c r="SVZ33" s="177"/>
      <c r="SWA33" s="177"/>
      <c r="SWB33" s="177"/>
      <c r="SWC33" s="177"/>
      <c r="SWD33" s="177"/>
      <c r="SWE33" s="177"/>
      <c r="SWF33" s="177"/>
      <c r="SWG33" s="177"/>
      <c r="SWH33" s="177"/>
      <c r="SWI33" s="177"/>
      <c r="SWJ33" s="177"/>
      <c r="SWK33" s="177"/>
      <c r="SWL33" s="177"/>
      <c r="SWM33" s="177"/>
      <c r="SWN33" s="177"/>
      <c r="SWO33" s="177"/>
      <c r="SWP33" s="177"/>
      <c r="SWQ33" s="177"/>
      <c r="SWR33" s="177"/>
      <c r="SWS33" s="177"/>
      <c r="SWT33" s="177"/>
      <c r="SWU33" s="177"/>
      <c r="SWV33" s="177"/>
      <c r="SWW33" s="177"/>
      <c r="SWX33" s="177"/>
      <c r="SWY33" s="177"/>
      <c r="SWZ33" s="177"/>
      <c r="SXA33" s="177"/>
      <c r="SXB33" s="177"/>
      <c r="SXC33" s="177"/>
      <c r="SXD33" s="177"/>
      <c r="SXE33" s="177"/>
      <c r="SXF33" s="177"/>
      <c r="SXG33" s="177"/>
      <c r="SXH33" s="177"/>
      <c r="SXI33" s="177"/>
      <c r="SXJ33" s="177"/>
      <c r="SXK33" s="177"/>
      <c r="SXL33" s="177"/>
      <c r="SXM33" s="177"/>
      <c r="SXN33" s="177"/>
      <c r="SXO33" s="177"/>
      <c r="SXP33" s="177"/>
      <c r="SXQ33" s="177"/>
      <c r="SXR33" s="177"/>
      <c r="SXS33" s="177"/>
      <c r="SXT33" s="177"/>
      <c r="SXU33" s="177"/>
      <c r="SXV33" s="177"/>
      <c r="SXW33" s="177"/>
      <c r="SXX33" s="177"/>
      <c r="SXY33" s="177"/>
      <c r="SXZ33" s="177"/>
      <c r="SYA33" s="177"/>
      <c r="SYB33" s="177"/>
      <c r="SYC33" s="177"/>
      <c r="SYD33" s="177"/>
      <c r="SYE33" s="177"/>
      <c r="SYF33" s="177"/>
      <c r="SYG33" s="177"/>
      <c r="SYH33" s="177"/>
      <c r="SYI33" s="177"/>
      <c r="SYJ33" s="177"/>
      <c r="SYK33" s="177"/>
      <c r="SYL33" s="177"/>
      <c r="SYM33" s="177"/>
      <c r="SYN33" s="177"/>
      <c r="SYO33" s="177"/>
      <c r="SYP33" s="177"/>
      <c r="SYQ33" s="177"/>
      <c r="SYR33" s="177"/>
      <c r="SYS33" s="177"/>
      <c r="SYT33" s="177"/>
      <c r="SYU33" s="177"/>
      <c r="SYV33" s="177"/>
      <c r="SYW33" s="177"/>
      <c r="SYX33" s="177"/>
      <c r="SYY33" s="177"/>
      <c r="SYZ33" s="177"/>
      <c r="SZA33" s="177"/>
      <c r="SZB33" s="177"/>
      <c r="SZC33" s="177"/>
      <c r="SZD33" s="177"/>
      <c r="SZE33" s="177"/>
      <c r="SZF33" s="177"/>
      <c r="SZG33" s="177"/>
      <c r="SZH33" s="177"/>
      <c r="SZI33" s="177"/>
      <c r="SZJ33" s="177"/>
      <c r="SZK33" s="177"/>
      <c r="SZL33" s="177"/>
      <c r="SZM33" s="177"/>
      <c r="SZN33" s="177"/>
      <c r="SZO33" s="177"/>
      <c r="SZP33" s="177"/>
      <c r="SZQ33" s="177"/>
      <c r="SZR33" s="177"/>
      <c r="SZS33" s="177"/>
      <c r="SZT33" s="177"/>
      <c r="SZU33" s="177"/>
      <c r="SZV33" s="177"/>
      <c r="SZW33" s="177"/>
      <c r="SZX33" s="177"/>
      <c r="SZY33" s="177"/>
      <c r="SZZ33" s="177"/>
      <c r="TAA33" s="177"/>
      <c r="TAB33" s="177"/>
      <c r="TAC33" s="177"/>
      <c r="TAD33" s="177"/>
      <c r="TAE33" s="177"/>
      <c r="TAF33" s="177"/>
      <c r="TAG33" s="177"/>
      <c r="TAH33" s="177"/>
      <c r="TAI33" s="177"/>
      <c r="TAJ33" s="177"/>
      <c r="TAK33" s="177"/>
      <c r="TAL33" s="177"/>
      <c r="TAM33" s="177"/>
      <c r="TAN33" s="177"/>
      <c r="TAO33" s="177"/>
      <c r="TAP33" s="177"/>
      <c r="TAQ33" s="177"/>
      <c r="TAR33" s="177"/>
      <c r="TAS33" s="177"/>
      <c r="TAT33" s="177"/>
      <c r="TAU33" s="177"/>
      <c r="TAV33" s="177"/>
      <c r="TAW33" s="177"/>
      <c r="TAX33" s="177"/>
      <c r="TAY33" s="177"/>
      <c r="TAZ33" s="177"/>
      <c r="TBA33" s="177"/>
      <c r="TBB33" s="177"/>
      <c r="TBC33" s="177"/>
      <c r="TBD33" s="177"/>
      <c r="TBE33" s="177"/>
      <c r="TBF33" s="177"/>
      <c r="TBG33" s="177"/>
      <c r="TBH33" s="177"/>
      <c r="TBI33" s="177"/>
      <c r="TBJ33" s="177"/>
      <c r="TBK33" s="177"/>
      <c r="TBL33" s="177"/>
      <c r="TBM33" s="177"/>
      <c r="TBN33" s="177"/>
      <c r="TBO33" s="177"/>
      <c r="TBP33" s="177"/>
      <c r="TBQ33" s="177"/>
      <c r="TBR33" s="177"/>
      <c r="TBS33" s="177"/>
      <c r="TBT33" s="177"/>
      <c r="TBU33" s="177"/>
      <c r="TBV33" s="177"/>
      <c r="TBW33" s="177"/>
      <c r="TBX33" s="177"/>
      <c r="TBY33" s="177"/>
      <c r="TBZ33" s="177"/>
      <c r="TCA33" s="177"/>
      <c r="TCB33" s="177"/>
      <c r="TCC33" s="177"/>
      <c r="TCD33" s="177"/>
      <c r="TCE33" s="177"/>
      <c r="TCF33" s="177"/>
      <c r="TCG33" s="177"/>
      <c r="TCH33" s="177"/>
      <c r="TCI33" s="177"/>
      <c r="TCJ33" s="177"/>
      <c r="TCK33" s="177"/>
      <c r="TCL33" s="177"/>
      <c r="TCM33" s="177"/>
      <c r="TCN33" s="177"/>
      <c r="TCO33" s="177"/>
      <c r="TCP33" s="177"/>
      <c r="TCQ33" s="177"/>
      <c r="TCR33" s="177"/>
      <c r="TCS33" s="177"/>
      <c r="TCT33" s="177"/>
      <c r="TCU33" s="177"/>
      <c r="TCV33" s="177"/>
      <c r="TCW33" s="177"/>
      <c r="TCX33" s="177"/>
      <c r="TCY33" s="177"/>
      <c r="TCZ33" s="177"/>
      <c r="TDA33" s="177"/>
      <c r="TDB33" s="177"/>
      <c r="TDC33" s="177"/>
      <c r="TDD33" s="177"/>
      <c r="TDE33" s="177"/>
      <c r="TDF33" s="177"/>
      <c r="TDG33" s="177"/>
      <c r="TDH33" s="177"/>
      <c r="TDI33" s="177"/>
      <c r="TDJ33" s="177"/>
      <c r="TDK33" s="177"/>
      <c r="TDL33" s="177"/>
      <c r="TDM33" s="177"/>
      <c r="TDN33" s="177"/>
      <c r="TDO33" s="177"/>
      <c r="TDP33" s="177"/>
      <c r="TDQ33" s="177"/>
      <c r="TDR33" s="177"/>
      <c r="TDS33" s="177"/>
      <c r="TDT33" s="177"/>
      <c r="TDU33" s="177"/>
      <c r="TDV33" s="177"/>
      <c r="TDW33" s="177"/>
      <c r="TDX33" s="177"/>
      <c r="TDY33" s="177"/>
      <c r="TDZ33" s="177"/>
      <c r="TEA33" s="177"/>
      <c r="TEB33" s="177"/>
      <c r="TEC33" s="177"/>
      <c r="TED33" s="177"/>
      <c r="TEE33" s="177"/>
      <c r="TEF33" s="177"/>
      <c r="TEG33" s="177"/>
      <c r="TEH33" s="177"/>
      <c r="TEI33" s="177"/>
      <c r="TEJ33" s="177"/>
      <c r="TEK33" s="177"/>
      <c r="TEL33" s="177"/>
      <c r="TEM33" s="177"/>
      <c r="TEN33" s="177"/>
      <c r="TEO33" s="177"/>
      <c r="TEP33" s="177"/>
      <c r="TEQ33" s="177"/>
      <c r="TER33" s="177"/>
      <c r="TES33" s="177"/>
      <c r="TET33" s="177"/>
      <c r="TEU33" s="177"/>
      <c r="TEV33" s="177"/>
      <c r="TEW33" s="177"/>
      <c r="TEX33" s="177"/>
      <c r="TEY33" s="177"/>
      <c r="TEZ33" s="177"/>
      <c r="TFA33" s="177"/>
      <c r="TFB33" s="177"/>
      <c r="TFC33" s="177"/>
      <c r="TFD33" s="177"/>
      <c r="TFE33" s="177"/>
      <c r="TFF33" s="177"/>
      <c r="TFG33" s="177"/>
      <c r="TFH33" s="177"/>
      <c r="TFI33" s="177"/>
      <c r="TFJ33" s="177"/>
      <c r="TFK33" s="177"/>
      <c r="TFL33" s="177"/>
      <c r="TFM33" s="177"/>
      <c r="TFN33" s="177"/>
      <c r="TFO33" s="177"/>
      <c r="TFP33" s="177"/>
      <c r="TFQ33" s="177"/>
      <c r="TFR33" s="177"/>
      <c r="TFS33" s="177"/>
      <c r="TFT33" s="177"/>
      <c r="TFU33" s="177"/>
      <c r="TFV33" s="177"/>
      <c r="TFW33" s="177"/>
      <c r="TFX33" s="177"/>
      <c r="TFY33" s="177"/>
      <c r="TFZ33" s="177"/>
      <c r="TGA33" s="177"/>
      <c r="TGB33" s="177"/>
      <c r="TGC33" s="177"/>
      <c r="TGD33" s="177"/>
      <c r="TGE33" s="177"/>
      <c r="TGF33" s="177"/>
      <c r="TGG33" s="177"/>
      <c r="TGH33" s="177"/>
      <c r="TGI33" s="177"/>
      <c r="TGJ33" s="177"/>
      <c r="TGK33" s="177"/>
      <c r="TGL33" s="177"/>
      <c r="TGM33" s="177"/>
      <c r="TGN33" s="177"/>
      <c r="TGO33" s="177"/>
      <c r="TGP33" s="177"/>
      <c r="TGQ33" s="177"/>
      <c r="TGR33" s="177"/>
      <c r="TGS33" s="177"/>
      <c r="TGT33" s="177"/>
      <c r="TGU33" s="177"/>
      <c r="TGV33" s="177"/>
      <c r="TGW33" s="177"/>
      <c r="TGX33" s="177"/>
      <c r="TGY33" s="177"/>
      <c r="TGZ33" s="177"/>
      <c r="THA33" s="177"/>
      <c r="THB33" s="177"/>
      <c r="THC33" s="177"/>
      <c r="THD33" s="177"/>
      <c r="THE33" s="177"/>
      <c r="THF33" s="177"/>
      <c r="THG33" s="177"/>
      <c r="THH33" s="177"/>
      <c r="THI33" s="177"/>
      <c r="THJ33" s="177"/>
      <c r="THK33" s="177"/>
      <c r="THL33" s="177"/>
      <c r="THM33" s="177"/>
      <c r="THN33" s="177"/>
      <c r="THO33" s="177"/>
      <c r="THP33" s="177"/>
      <c r="THQ33" s="177"/>
      <c r="THR33" s="177"/>
      <c r="THS33" s="177"/>
      <c r="THT33" s="177"/>
      <c r="THU33" s="177"/>
      <c r="THV33" s="177"/>
      <c r="THW33" s="177"/>
      <c r="THX33" s="177"/>
      <c r="THY33" s="177"/>
      <c r="THZ33" s="177"/>
      <c r="TIA33" s="177"/>
      <c r="TIB33" s="177"/>
      <c r="TIC33" s="177"/>
      <c r="TID33" s="177"/>
      <c r="TIE33" s="177"/>
      <c r="TIF33" s="177"/>
      <c r="TIG33" s="177"/>
      <c r="TIH33" s="177"/>
      <c r="TII33" s="177"/>
      <c r="TIJ33" s="177"/>
      <c r="TIK33" s="177"/>
      <c r="TIL33" s="177"/>
      <c r="TIM33" s="177"/>
      <c r="TIN33" s="177"/>
      <c r="TIO33" s="177"/>
      <c r="TIP33" s="177"/>
      <c r="TIQ33" s="177"/>
      <c r="TIR33" s="177"/>
      <c r="TIS33" s="177"/>
      <c r="TIT33" s="177"/>
      <c r="TIU33" s="177"/>
      <c r="TIV33" s="177"/>
      <c r="TIW33" s="177"/>
      <c r="TIX33" s="177"/>
      <c r="TIY33" s="177"/>
      <c r="TIZ33" s="177"/>
      <c r="TJA33" s="177"/>
      <c r="TJB33" s="177"/>
      <c r="TJC33" s="177"/>
      <c r="TJD33" s="177"/>
      <c r="TJE33" s="177"/>
      <c r="TJF33" s="177"/>
      <c r="TJG33" s="177"/>
      <c r="TJH33" s="177"/>
      <c r="TJI33" s="177"/>
      <c r="TJJ33" s="177"/>
      <c r="TJK33" s="177"/>
      <c r="TJL33" s="177"/>
      <c r="TJM33" s="177"/>
      <c r="TJN33" s="177"/>
      <c r="TJO33" s="177"/>
      <c r="TJP33" s="177"/>
      <c r="TJQ33" s="177"/>
      <c r="TJR33" s="177"/>
      <c r="TJS33" s="177"/>
      <c r="TJT33" s="177"/>
      <c r="TJU33" s="177"/>
      <c r="TJV33" s="177"/>
      <c r="TJW33" s="177"/>
      <c r="TJX33" s="177"/>
      <c r="TJY33" s="177"/>
      <c r="TJZ33" s="177"/>
      <c r="TKA33" s="177"/>
      <c r="TKB33" s="177"/>
      <c r="TKC33" s="177"/>
      <c r="TKD33" s="177"/>
      <c r="TKE33" s="177"/>
      <c r="TKF33" s="177"/>
      <c r="TKG33" s="177"/>
      <c r="TKH33" s="177"/>
      <c r="TKI33" s="177"/>
      <c r="TKJ33" s="177"/>
      <c r="TKK33" s="177"/>
      <c r="TKL33" s="177"/>
      <c r="TKM33" s="177"/>
      <c r="TKN33" s="177"/>
      <c r="TKO33" s="177"/>
      <c r="TKP33" s="177"/>
      <c r="TKQ33" s="177"/>
      <c r="TKR33" s="177"/>
      <c r="TKS33" s="177"/>
      <c r="TKT33" s="177"/>
      <c r="TKU33" s="177"/>
      <c r="TKV33" s="177"/>
      <c r="TKW33" s="177"/>
      <c r="TKX33" s="177"/>
      <c r="TKY33" s="177"/>
      <c r="TKZ33" s="177"/>
      <c r="TLA33" s="177"/>
      <c r="TLB33" s="177"/>
      <c r="TLC33" s="177"/>
      <c r="TLD33" s="177"/>
      <c r="TLE33" s="177"/>
      <c r="TLF33" s="177"/>
      <c r="TLG33" s="177"/>
      <c r="TLH33" s="177"/>
      <c r="TLI33" s="177"/>
      <c r="TLJ33" s="177"/>
      <c r="TLK33" s="177"/>
      <c r="TLL33" s="177"/>
      <c r="TLM33" s="177"/>
      <c r="TLN33" s="177"/>
      <c r="TLO33" s="177"/>
      <c r="TLP33" s="177"/>
      <c r="TLQ33" s="177"/>
      <c r="TLR33" s="177"/>
      <c r="TLS33" s="177"/>
      <c r="TLT33" s="177"/>
      <c r="TLU33" s="177"/>
      <c r="TLV33" s="177"/>
      <c r="TLW33" s="177"/>
      <c r="TLX33" s="177"/>
      <c r="TLY33" s="177"/>
      <c r="TLZ33" s="177"/>
      <c r="TMA33" s="177"/>
      <c r="TMB33" s="177"/>
      <c r="TMC33" s="177"/>
      <c r="TMD33" s="177"/>
      <c r="TME33" s="177"/>
      <c r="TMF33" s="177"/>
      <c r="TMG33" s="177"/>
      <c r="TMH33" s="177"/>
      <c r="TMI33" s="177"/>
      <c r="TMJ33" s="177"/>
      <c r="TMK33" s="177"/>
      <c r="TML33" s="177"/>
      <c r="TMM33" s="177"/>
      <c r="TMN33" s="177"/>
      <c r="TMO33" s="177"/>
      <c r="TMP33" s="177"/>
      <c r="TMQ33" s="177"/>
      <c r="TMR33" s="177"/>
      <c r="TMS33" s="177"/>
      <c r="TMT33" s="177"/>
      <c r="TMU33" s="177"/>
      <c r="TMV33" s="177"/>
      <c r="TMW33" s="177"/>
      <c r="TMX33" s="177"/>
      <c r="TMY33" s="177"/>
      <c r="TMZ33" s="177"/>
      <c r="TNA33" s="177"/>
      <c r="TNB33" s="177"/>
      <c r="TNC33" s="177"/>
      <c r="TND33" s="177"/>
      <c r="TNE33" s="177"/>
      <c r="TNF33" s="177"/>
      <c r="TNG33" s="177"/>
      <c r="TNH33" s="177"/>
      <c r="TNI33" s="177"/>
      <c r="TNJ33" s="177"/>
      <c r="TNK33" s="177"/>
      <c r="TNL33" s="177"/>
      <c r="TNM33" s="177"/>
      <c r="TNN33" s="177"/>
      <c r="TNO33" s="177"/>
      <c r="TNP33" s="177"/>
      <c r="TNQ33" s="177"/>
      <c r="TNR33" s="177"/>
      <c r="TNS33" s="177"/>
      <c r="TNT33" s="177"/>
      <c r="TNU33" s="177"/>
      <c r="TNV33" s="177"/>
      <c r="TNW33" s="177"/>
      <c r="TNX33" s="177"/>
      <c r="TNY33" s="177"/>
      <c r="TNZ33" s="177"/>
      <c r="TOA33" s="177"/>
      <c r="TOB33" s="177"/>
      <c r="TOC33" s="177"/>
      <c r="TOD33" s="177"/>
      <c r="TOE33" s="177"/>
      <c r="TOF33" s="177"/>
      <c r="TOG33" s="177"/>
      <c r="TOH33" s="177"/>
      <c r="TOI33" s="177"/>
      <c r="TOJ33" s="177"/>
      <c r="TOK33" s="177"/>
      <c r="TOL33" s="177"/>
      <c r="TOM33" s="177"/>
      <c r="TON33" s="177"/>
      <c r="TOO33" s="177"/>
      <c r="TOP33" s="177"/>
      <c r="TOQ33" s="177"/>
      <c r="TOR33" s="177"/>
      <c r="TOS33" s="177"/>
      <c r="TOT33" s="177"/>
      <c r="TOU33" s="177"/>
      <c r="TOV33" s="177"/>
      <c r="TOW33" s="177"/>
      <c r="TOX33" s="177"/>
      <c r="TOY33" s="177"/>
      <c r="TOZ33" s="177"/>
      <c r="TPA33" s="177"/>
      <c r="TPB33" s="177"/>
      <c r="TPC33" s="177"/>
      <c r="TPD33" s="177"/>
      <c r="TPE33" s="177"/>
      <c r="TPF33" s="177"/>
      <c r="TPG33" s="177"/>
      <c r="TPH33" s="177"/>
      <c r="TPI33" s="177"/>
      <c r="TPJ33" s="177"/>
      <c r="TPK33" s="177"/>
      <c r="TPL33" s="177"/>
      <c r="TPM33" s="177"/>
      <c r="TPN33" s="177"/>
      <c r="TPO33" s="177"/>
      <c r="TPP33" s="177"/>
      <c r="TPQ33" s="177"/>
      <c r="TPR33" s="177"/>
      <c r="TPS33" s="177"/>
      <c r="TPT33" s="177"/>
      <c r="TPU33" s="177"/>
      <c r="TPV33" s="177"/>
      <c r="TPW33" s="177"/>
      <c r="TPX33" s="177"/>
      <c r="TPY33" s="177"/>
      <c r="TPZ33" s="177"/>
      <c r="TQA33" s="177"/>
      <c r="TQB33" s="177"/>
      <c r="TQC33" s="177"/>
      <c r="TQD33" s="177"/>
      <c r="TQE33" s="177"/>
      <c r="TQF33" s="177"/>
      <c r="TQG33" s="177"/>
      <c r="TQH33" s="177"/>
      <c r="TQI33" s="177"/>
      <c r="TQJ33" s="177"/>
      <c r="TQK33" s="177"/>
      <c r="TQL33" s="177"/>
      <c r="TQM33" s="177"/>
      <c r="TQN33" s="177"/>
      <c r="TQO33" s="177"/>
      <c r="TQP33" s="177"/>
      <c r="TQQ33" s="177"/>
      <c r="TQR33" s="177"/>
      <c r="TQS33" s="177"/>
      <c r="TQT33" s="177"/>
      <c r="TQU33" s="177"/>
      <c r="TQV33" s="177"/>
      <c r="TQW33" s="177"/>
      <c r="TQX33" s="177"/>
      <c r="TQY33" s="177"/>
      <c r="TQZ33" s="177"/>
      <c r="TRA33" s="177"/>
      <c r="TRB33" s="177"/>
      <c r="TRC33" s="177"/>
      <c r="TRD33" s="177"/>
      <c r="TRE33" s="177"/>
      <c r="TRF33" s="177"/>
      <c r="TRG33" s="177"/>
      <c r="TRH33" s="177"/>
      <c r="TRI33" s="177"/>
      <c r="TRJ33" s="177"/>
      <c r="TRK33" s="177"/>
      <c r="TRL33" s="177"/>
      <c r="TRM33" s="177"/>
      <c r="TRN33" s="177"/>
      <c r="TRO33" s="177"/>
      <c r="TRP33" s="177"/>
      <c r="TRQ33" s="177"/>
      <c r="TRR33" s="177"/>
      <c r="TRS33" s="177"/>
      <c r="TRT33" s="177"/>
      <c r="TRU33" s="177"/>
      <c r="TRV33" s="177"/>
      <c r="TRW33" s="177"/>
      <c r="TRX33" s="177"/>
      <c r="TRY33" s="177"/>
      <c r="TRZ33" s="177"/>
      <c r="TSA33" s="177"/>
      <c r="TSB33" s="177"/>
      <c r="TSC33" s="177"/>
      <c r="TSD33" s="177"/>
      <c r="TSE33" s="177"/>
      <c r="TSF33" s="177"/>
      <c r="TSG33" s="177"/>
      <c r="TSH33" s="177"/>
      <c r="TSI33" s="177"/>
      <c r="TSJ33" s="177"/>
      <c r="TSK33" s="177"/>
      <c r="TSL33" s="177"/>
      <c r="TSM33" s="177"/>
      <c r="TSN33" s="177"/>
      <c r="TSO33" s="177"/>
      <c r="TSP33" s="177"/>
      <c r="TSQ33" s="177"/>
      <c r="TSR33" s="177"/>
      <c r="TSS33" s="177"/>
      <c r="TST33" s="177"/>
      <c r="TSU33" s="177"/>
      <c r="TSV33" s="177"/>
      <c r="TSW33" s="177"/>
      <c r="TSX33" s="177"/>
      <c r="TSY33" s="177"/>
      <c r="TSZ33" s="177"/>
      <c r="TTA33" s="177"/>
      <c r="TTB33" s="177"/>
      <c r="TTC33" s="177"/>
      <c r="TTD33" s="177"/>
      <c r="TTE33" s="177"/>
      <c r="TTF33" s="177"/>
      <c r="TTG33" s="177"/>
      <c r="TTH33" s="177"/>
      <c r="TTI33" s="177"/>
      <c r="TTJ33" s="177"/>
      <c r="TTK33" s="177"/>
      <c r="TTL33" s="177"/>
      <c r="TTM33" s="177"/>
      <c r="TTN33" s="177"/>
      <c r="TTO33" s="177"/>
      <c r="TTP33" s="177"/>
      <c r="TTQ33" s="177"/>
      <c r="TTR33" s="177"/>
      <c r="TTS33" s="177"/>
      <c r="TTT33" s="177"/>
      <c r="TTU33" s="177"/>
      <c r="TTV33" s="177"/>
      <c r="TTW33" s="177"/>
      <c r="TTX33" s="177"/>
      <c r="TTY33" s="177"/>
      <c r="TTZ33" s="177"/>
      <c r="TUA33" s="177"/>
      <c r="TUB33" s="177"/>
      <c r="TUC33" s="177"/>
      <c r="TUD33" s="177"/>
      <c r="TUE33" s="177"/>
      <c r="TUF33" s="177"/>
      <c r="TUG33" s="177"/>
      <c r="TUH33" s="177"/>
      <c r="TUI33" s="177"/>
      <c r="TUJ33" s="177"/>
      <c r="TUK33" s="177"/>
      <c r="TUL33" s="177"/>
      <c r="TUM33" s="177"/>
      <c r="TUN33" s="177"/>
      <c r="TUO33" s="177"/>
      <c r="TUP33" s="177"/>
      <c r="TUQ33" s="177"/>
      <c r="TUR33" s="177"/>
      <c r="TUS33" s="177"/>
      <c r="TUT33" s="177"/>
      <c r="TUU33" s="177"/>
      <c r="TUV33" s="177"/>
      <c r="TUW33" s="177"/>
      <c r="TUX33" s="177"/>
      <c r="TUY33" s="177"/>
      <c r="TUZ33" s="177"/>
      <c r="TVA33" s="177"/>
      <c r="TVB33" s="177"/>
      <c r="TVC33" s="177"/>
      <c r="TVD33" s="177"/>
      <c r="TVE33" s="177"/>
      <c r="TVF33" s="177"/>
      <c r="TVG33" s="177"/>
      <c r="TVH33" s="177"/>
      <c r="TVI33" s="177"/>
      <c r="TVJ33" s="177"/>
      <c r="TVK33" s="177"/>
      <c r="TVL33" s="177"/>
      <c r="TVM33" s="177"/>
      <c r="TVN33" s="177"/>
      <c r="TVO33" s="177"/>
      <c r="TVP33" s="177"/>
      <c r="TVQ33" s="177"/>
      <c r="TVR33" s="177"/>
      <c r="TVS33" s="177"/>
      <c r="TVT33" s="177"/>
      <c r="TVU33" s="177"/>
      <c r="TVV33" s="177"/>
      <c r="TVW33" s="177"/>
      <c r="TVX33" s="177"/>
      <c r="TVY33" s="177"/>
      <c r="TVZ33" s="177"/>
      <c r="TWA33" s="177"/>
      <c r="TWB33" s="177"/>
      <c r="TWC33" s="177"/>
      <c r="TWD33" s="177"/>
      <c r="TWE33" s="177"/>
      <c r="TWF33" s="177"/>
      <c r="TWG33" s="177"/>
      <c r="TWH33" s="177"/>
      <c r="TWI33" s="177"/>
      <c r="TWJ33" s="177"/>
      <c r="TWK33" s="177"/>
      <c r="TWL33" s="177"/>
      <c r="TWM33" s="177"/>
      <c r="TWN33" s="177"/>
      <c r="TWO33" s="177"/>
      <c r="TWP33" s="177"/>
      <c r="TWQ33" s="177"/>
      <c r="TWR33" s="177"/>
      <c r="TWS33" s="177"/>
      <c r="TWT33" s="177"/>
      <c r="TWU33" s="177"/>
      <c r="TWV33" s="177"/>
      <c r="TWW33" s="177"/>
      <c r="TWX33" s="177"/>
      <c r="TWY33" s="177"/>
      <c r="TWZ33" s="177"/>
      <c r="TXA33" s="177"/>
      <c r="TXB33" s="177"/>
      <c r="TXC33" s="177"/>
      <c r="TXD33" s="177"/>
      <c r="TXE33" s="177"/>
      <c r="TXF33" s="177"/>
      <c r="TXG33" s="177"/>
      <c r="TXH33" s="177"/>
      <c r="TXI33" s="177"/>
      <c r="TXJ33" s="177"/>
      <c r="TXK33" s="177"/>
      <c r="TXL33" s="177"/>
      <c r="TXM33" s="177"/>
      <c r="TXN33" s="177"/>
      <c r="TXO33" s="177"/>
      <c r="TXP33" s="177"/>
      <c r="TXQ33" s="177"/>
      <c r="TXR33" s="177"/>
      <c r="TXS33" s="177"/>
      <c r="TXT33" s="177"/>
      <c r="TXU33" s="177"/>
      <c r="TXV33" s="177"/>
      <c r="TXW33" s="177"/>
      <c r="TXX33" s="177"/>
      <c r="TXY33" s="177"/>
      <c r="TXZ33" s="177"/>
      <c r="TYA33" s="177"/>
      <c r="TYB33" s="177"/>
      <c r="TYC33" s="177"/>
      <c r="TYD33" s="177"/>
      <c r="TYE33" s="177"/>
      <c r="TYF33" s="177"/>
      <c r="TYG33" s="177"/>
      <c r="TYH33" s="177"/>
      <c r="TYI33" s="177"/>
      <c r="TYJ33" s="177"/>
      <c r="TYK33" s="177"/>
      <c r="TYL33" s="177"/>
      <c r="TYM33" s="177"/>
      <c r="TYN33" s="177"/>
      <c r="TYO33" s="177"/>
      <c r="TYP33" s="177"/>
      <c r="TYQ33" s="177"/>
      <c r="TYR33" s="177"/>
      <c r="TYS33" s="177"/>
      <c r="TYT33" s="177"/>
      <c r="TYU33" s="177"/>
      <c r="TYV33" s="177"/>
      <c r="TYW33" s="177"/>
      <c r="TYX33" s="177"/>
      <c r="TYY33" s="177"/>
      <c r="TYZ33" s="177"/>
      <c r="TZA33" s="177"/>
      <c r="TZB33" s="177"/>
      <c r="TZC33" s="177"/>
      <c r="TZD33" s="177"/>
      <c r="TZE33" s="177"/>
      <c r="TZF33" s="177"/>
      <c r="TZG33" s="177"/>
      <c r="TZH33" s="177"/>
      <c r="TZI33" s="177"/>
      <c r="TZJ33" s="177"/>
      <c r="TZK33" s="177"/>
      <c r="TZL33" s="177"/>
      <c r="TZM33" s="177"/>
      <c r="TZN33" s="177"/>
      <c r="TZO33" s="177"/>
      <c r="TZP33" s="177"/>
      <c r="TZQ33" s="177"/>
      <c r="TZR33" s="177"/>
      <c r="TZS33" s="177"/>
      <c r="TZT33" s="177"/>
      <c r="TZU33" s="177"/>
      <c r="TZV33" s="177"/>
      <c r="TZW33" s="177"/>
      <c r="TZX33" s="177"/>
      <c r="TZY33" s="177"/>
      <c r="TZZ33" s="177"/>
      <c r="UAA33" s="177"/>
      <c r="UAB33" s="177"/>
      <c r="UAC33" s="177"/>
      <c r="UAD33" s="177"/>
      <c r="UAE33" s="177"/>
      <c r="UAF33" s="177"/>
      <c r="UAG33" s="177"/>
      <c r="UAH33" s="177"/>
      <c r="UAI33" s="177"/>
      <c r="UAJ33" s="177"/>
      <c r="UAK33" s="177"/>
      <c r="UAL33" s="177"/>
      <c r="UAM33" s="177"/>
      <c r="UAN33" s="177"/>
      <c r="UAO33" s="177"/>
      <c r="UAP33" s="177"/>
      <c r="UAQ33" s="177"/>
      <c r="UAR33" s="177"/>
      <c r="UAS33" s="177"/>
      <c r="UAT33" s="177"/>
      <c r="UAU33" s="177"/>
      <c r="UAV33" s="177"/>
      <c r="UAW33" s="177"/>
      <c r="UAX33" s="177"/>
      <c r="UAY33" s="177"/>
      <c r="UAZ33" s="177"/>
      <c r="UBA33" s="177"/>
      <c r="UBB33" s="177"/>
      <c r="UBC33" s="177"/>
      <c r="UBD33" s="177"/>
      <c r="UBE33" s="177"/>
      <c r="UBF33" s="177"/>
      <c r="UBG33" s="177"/>
      <c r="UBH33" s="177"/>
      <c r="UBI33" s="177"/>
      <c r="UBJ33" s="177"/>
      <c r="UBK33" s="177"/>
      <c r="UBL33" s="177"/>
      <c r="UBM33" s="177"/>
      <c r="UBN33" s="177"/>
      <c r="UBO33" s="177"/>
      <c r="UBP33" s="177"/>
      <c r="UBQ33" s="177"/>
      <c r="UBR33" s="177"/>
      <c r="UBS33" s="177"/>
      <c r="UBT33" s="177"/>
      <c r="UBU33" s="177"/>
      <c r="UBV33" s="177"/>
      <c r="UBW33" s="177"/>
      <c r="UBX33" s="177"/>
      <c r="UBY33" s="177"/>
      <c r="UBZ33" s="177"/>
      <c r="UCA33" s="177"/>
      <c r="UCB33" s="177"/>
      <c r="UCC33" s="177"/>
      <c r="UCD33" s="177"/>
      <c r="UCE33" s="177"/>
      <c r="UCF33" s="177"/>
      <c r="UCG33" s="177"/>
      <c r="UCH33" s="177"/>
      <c r="UCI33" s="177"/>
      <c r="UCJ33" s="177"/>
      <c r="UCK33" s="177"/>
      <c r="UCL33" s="177"/>
      <c r="UCM33" s="177"/>
      <c r="UCN33" s="177"/>
      <c r="UCO33" s="177"/>
      <c r="UCP33" s="177"/>
      <c r="UCQ33" s="177"/>
      <c r="UCR33" s="177"/>
      <c r="UCS33" s="177"/>
      <c r="UCT33" s="177"/>
      <c r="UCU33" s="177"/>
      <c r="UCV33" s="177"/>
      <c r="UCW33" s="177"/>
      <c r="UCX33" s="177"/>
      <c r="UCY33" s="177"/>
      <c r="UCZ33" s="177"/>
      <c r="UDA33" s="177"/>
      <c r="UDB33" s="177"/>
      <c r="UDC33" s="177"/>
      <c r="UDD33" s="177"/>
      <c r="UDE33" s="177"/>
      <c r="UDF33" s="177"/>
      <c r="UDG33" s="177"/>
      <c r="UDH33" s="177"/>
      <c r="UDI33" s="177"/>
      <c r="UDJ33" s="177"/>
      <c r="UDK33" s="177"/>
      <c r="UDL33" s="177"/>
      <c r="UDM33" s="177"/>
      <c r="UDN33" s="177"/>
      <c r="UDO33" s="177"/>
      <c r="UDP33" s="177"/>
      <c r="UDQ33" s="177"/>
      <c r="UDR33" s="177"/>
      <c r="UDS33" s="177"/>
      <c r="UDT33" s="177"/>
      <c r="UDU33" s="177"/>
      <c r="UDV33" s="177"/>
      <c r="UDW33" s="177"/>
      <c r="UDX33" s="177"/>
      <c r="UDY33" s="177"/>
      <c r="UDZ33" s="177"/>
      <c r="UEA33" s="177"/>
      <c r="UEB33" s="177"/>
      <c r="UEC33" s="177"/>
      <c r="UED33" s="177"/>
      <c r="UEE33" s="177"/>
      <c r="UEF33" s="177"/>
      <c r="UEG33" s="177"/>
      <c r="UEH33" s="177"/>
      <c r="UEI33" s="177"/>
      <c r="UEJ33" s="177"/>
      <c r="UEK33" s="177"/>
      <c r="UEL33" s="177"/>
      <c r="UEM33" s="177"/>
      <c r="UEN33" s="177"/>
      <c r="UEO33" s="177"/>
      <c r="UEP33" s="177"/>
      <c r="UEQ33" s="177"/>
      <c r="UER33" s="177"/>
      <c r="UES33" s="177"/>
      <c r="UET33" s="177"/>
      <c r="UEU33" s="177"/>
      <c r="UEV33" s="177"/>
      <c r="UEW33" s="177"/>
      <c r="UEX33" s="177"/>
      <c r="UEY33" s="177"/>
      <c r="UEZ33" s="177"/>
      <c r="UFA33" s="177"/>
      <c r="UFB33" s="177"/>
      <c r="UFC33" s="177"/>
      <c r="UFD33" s="177"/>
      <c r="UFE33" s="177"/>
      <c r="UFF33" s="177"/>
      <c r="UFG33" s="177"/>
      <c r="UFH33" s="177"/>
      <c r="UFI33" s="177"/>
      <c r="UFJ33" s="177"/>
      <c r="UFK33" s="177"/>
      <c r="UFL33" s="177"/>
      <c r="UFM33" s="177"/>
      <c r="UFN33" s="177"/>
      <c r="UFO33" s="177"/>
      <c r="UFP33" s="177"/>
      <c r="UFQ33" s="177"/>
      <c r="UFR33" s="177"/>
      <c r="UFS33" s="177"/>
      <c r="UFT33" s="177"/>
      <c r="UFU33" s="177"/>
      <c r="UFV33" s="177"/>
      <c r="UFW33" s="177"/>
      <c r="UFX33" s="177"/>
      <c r="UFY33" s="177"/>
      <c r="UFZ33" s="177"/>
      <c r="UGA33" s="177"/>
      <c r="UGB33" s="177"/>
      <c r="UGC33" s="177"/>
      <c r="UGD33" s="177"/>
      <c r="UGE33" s="177"/>
      <c r="UGF33" s="177"/>
      <c r="UGG33" s="177"/>
      <c r="UGH33" s="177"/>
      <c r="UGI33" s="177"/>
      <c r="UGJ33" s="177"/>
      <c r="UGK33" s="177"/>
      <c r="UGL33" s="177"/>
      <c r="UGM33" s="177"/>
      <c r="UGN33" s="177"/>
      <c r="UGO33" s="177"/>
      <c r="UGP33" s="177"/>
      <c r="UGQ33" s="177"/>
      <c r="UGR33" s="177"/>
      <c r="UGS33" s="177"/>
      <c r="UGT33" s="177"/>
      <c r="UGU33" s="177"/>
      <c r="UGV33" s="177"/>
      <c r="UGW33" s="177"/>
      <c r="UGX33" s="177"/>
      <c r="UGY33" s="177"/>
      <c r="UGZ33" s="177"/>
      <c r="UHA33" s="177"/>
      <c r="UHB33" s="177"/>
      <c r="UHC33" s="177"/>
      <c r="UHD33" s="177"/>
      <c r="UHE33" s="177"/>
      <c r="UHF33" s="177"/>
      <c r="UHG33" s="177"/>
      <c r="UHH33" s="177"/>
      <c r="UHI33" s="177"/>
      <c r="UHJ33" s="177"/>
      <c r="UHK33" s="177"/>
      <c r="UHL33" s="177"/>
      <c r="UHM33" s="177"/>
      <c r="UHN33" s="177"/>
      <c r="UHO33" s="177"/>
      <c r="UHP33" s="177"/>
      <c r="UHQ33" s="177"/>
      <c r="UHR33" s="177"/>
      <c r="UHS33" s="177"/>
      <c r="UHT33" s="177"/>
      <c r="UHU33" s="177"/>
      <c r="UHV33" s="177"/>
      <c r="UHW33" s="177"/>
      <c r="UHX33" s="177"/>
      <c r="UHY33" s="177"/>
      <c r="UHZ33" s="177"/>
      <c r="UIA33" s="177"/>
      <c r="UIB33" s="177"/>
      <c r="UIC33" s="177"/>
      <c r="UID33" s="177"/>
      <c r="UIE33" s="177"/>
      <c r="UIF33" s="177"/>
      <c r="UIG33" s="177"/>
      <c r="UIH33" s="177"/>
      <c r="UII33" s="177"/>
      <c r="UIJ33" s="177"/>
      <c r="UIK33" s="177"/>
      <c r="UIL33" s="177"/>
      <c r="UIM33" s="177"/>
      <c r="UIN33" s="177"/>
      <c r="UIO33" s="177"/>
      <c r="UIP33" s="177"/>
      <c r="UIQ33" s="177"/>
      <c r="UIR33" s="177"/>
      <c r="UIS33" s="177"/>
      <c r="UIT33" s="177"/>
      <c r="UIU33" s="177"/>
      <c r="UIV33" s="177"/>
      <c r="UIW33" s="177"/>
      <c r="UIX33" s="177"/>
      <c r="UIY33" s="177"/>
      <c r="UIZ33" s="177"/>
      <c r="UJA33" s="177"/>
      <c r="UJB33" s="177"/>
      <c r="UJC33" s="177"/>
      <c r="UJD33" s="177"/>
      <c r="UJE33" s="177"/>
      <c r="UJF33" s="177"/>
      <c r="UJG33" s="177"/>
      <c r="UJH33" s="177"/>
      <c r="UJI33" s="177"/>
      <c r="UJJ33" s="177"/>
      <c r="UJK33" s="177"/>
      <c r="UJL33" s="177"/>
      <c r="UJM33" s="177"/>
      <c r="UJN33" s="177"/>
      <c r="UJO33" s="177"/>
      <c r="UJP33" s="177"/>
      <c r="UJQ33" s="177"/>
      <c r="UJR33" s="177"/>
      <c r="UJS33" s="177"/>
      <c r="UJT33" s="177"/>
      <c r="UJU33" s="177"/>
      <c r="UJV33" s="177"/>
      <c r="UJW33" s="177"/>
      <c r="UJX33" s="177"/>
      <c r="UJY33" s="177"/>
      <c r="UJZ33" s="177"/>
      <c r="UKA33" s="177"/>
      <c r="UKB33" s="177"/>
      <c r="UKC33" s="177"/>
      <c r="UKD33" s="177"/>
      <c r="UKE33" s="177"/>
      <c r="UKF33" s="177"/>
      <c r="UKG33" s="177"/>
      <c r="UKH33" s="177"/>
      <c r="UKI33" s="177"/>
      <c r="UKJ33" s="177"/>
      <c r="UKK33" s="177"/>
      <c r="UKL33" s="177"/>
      <c r="UKM33" s="177"/>
      <c r="UKN33" s="177"/>
      <c r="UKO33" s="177"/>
      <c r="UKP33" s="177"/>
      <c r="UKQ33" s="177"/>
      <c r="UKR33" s="177"/>
      <c r="UKS33" s="177"/>
      <c r="UKT33" s="177"/>
      <c r="UKU33" s="177"/>
      <c r="UKV33" s="177"/>
      <c r="UKW33" s="177"/>
      <c r="UKX33" s="177"/>
      <c r="UKY33" s="177"/>
      <c r="UKZ33" s="177"/>
      <c r="ULA33" s="177"/>
      <c r="ULB33" s="177"/>
      <c r="ULC33" s="177"/>
      <c r="ULD33" s="177"/>
      <c r="ULE33" s="177"/>
      <c r="ULF33" s="177"/>
      <c r="ULG33" s="177"/>
      <c r="ULH33" s="177"/>
      <c r="ULI33" s="177"/>
      <c r="ULJ33" s="177"/>
      <c r="ULK33" s="177"/>
      <c r="ULL33" s="177"/>
      <c r="ULM33" s="177"/>
      <c r="ULN33" s="177"/>
      <c r="ULO33" s="177"/>
      <c r="ULP33" s="177"/>
      <c r="ULQ33" s="177"/>
      <c r="ULR33" s="177"/>
      <c r="ULS33" s="177"/>
      <c r="ULT33" s="177"/>
      <c r="ULU33" s="177"/>
      <c r="ULV33" s="177"/>
      <c r="ULW33" s="177"/>
      <c r="ULX33" s="177"/>
      <c r="ULY33" s="177"/>
      <c r="ULZ33" s="177"/>
      <c r="UMA33" s="177"/>
      <c r="UMB33" s="177"/>
      <c r="UMC33" s="177"/>
      <c r="UMD33" s="177"/>
      <c r="UME33" s="177"/>
      <c r="UMF33" s="177"/>
      <c r="UMG33" s="177"/>
      <c r="UMH33" s="177"/>
      <c r="UMI33" s="177"/>
      <c r="UMJ33" s="177"/>
      <c r="UMK33" s="177"/>
      <c r="UML33" s="177"/>
      <c r="UMM33" s="177"/>
      <c r="UMN33" s="177"/>
      <c r="UMO33" s="177"/>
      <c r="UMP33" s="177"/>
      <c r="UMQ33" s="177"/>
      <c r="UMR33" s="177"/>
      <c r="UMS33" s="177"/>
      <c r="UMT33" s="177"/>
      <c r="UMU33" s="177"/>
      <c r="UMV33" s="177"/>
      <c r="UMW33" s="177"/>
      <c r="UMX33" s="177"/>
      <c r="UMY33" s="177"/>
      <c r="UMZ33" s="177"/>
      <c r="UNA33" s="177"/>
      <c r="UNB33" s="177"/>
      <c r="UNC33" s="177"/>
      <c r="UND33" s="177"/>
      <c r="UNE33" s="177"/>
      <c r="UNF33" s="177"/>
      <c r="UNG33" s="177"/>
      <c r="UNH33" s="177"/>
      <c r="UNI33" s="177"/>
      <c r="UNJ33" s="177"/>
      <c r="UNK33" s="177"/>
      <c r="UNL33" s="177"/>
      <c r="UNM33" s="177"/>
      <c r="UNN33" s="177"/>
      <c r="UNO33" s="177"/>
      <c r="UNP33" s="177"/>
      <c r="UNQ33" s="177"/>
      <c r="UNR33" s="177"/>
      <c r="UNS33" s="177"/>
      <c r="UNT33" s="177"/>
      <c r="UNU33" s="177"/>
      <c r="UNV33" s="177"/>
      <c r="UNW33" s="177"/>
      <c r="UNX33" s="177"/>
      <c r="UNY33" s="177"/>
      <c r="UNZ33" s="177"/>
      <c r="UOA33" s="177"/>
      <c r="UOB33" s="177"/>
      <c r="UOC33" s="177"/>
      <c r="UOD33" s="177"/>
      <c r="UOE33" s="177"/>
      <c r="UOF33" s="177"/>
      <c r="UOG33" s="177"/>
      <c r="UOH33" s="177"/>
      <c r="UOI33" s="177"/>
      <c r="UOJ33" s="177"/>
      <c r="UOK33" s="177"/>
      <c r="UOL33" s="177"/>
      <c r="UOM33" s="177"/>
      <c r="UON33" s="177"/>
      <c r="UOO33" s="177"/>
      <c r="UOP33" s="177"/>
      <c r="UOQ33" s="177"/>
      <c r="UOR33" s="177"/>
      <c r="UOS33" s="177"/>
      <c r="UOT33" s="177"/>
      <c r="UOU33" s="177"/>
      <c r="UOV33" s="177"/>
      <c r="UOW33" s="177"/>
      <c r="UOX33" s="177"/>
      <c r="UOY33" s="177"/>
      <c r="UOZ33" s="177"/>
      <c r="UPA33" s="177"/>
      <c r="UPB33" s="177"/>
      <c r="UPC33" s="177"/>
      <c r="UPD33" s="177"/>
      <c r="UPE33" s="177"/>
      <c r="UPF33" s="177"/>
      <c r="UPG33" s="177"/>
      <c r="UPH33" s="177"/>
      <c r="UPI33" s="177"/>
      <c r="UPJ33" s="177"/>
      <c r="UPK33" s="177"/>
      <c r="UPL33" s="177"/>
      <c r="UPM33" s="177"/>
      <c r="UPN33" s="177"/>
      <c r="UPO33" s="177"/>
      <c r="UPP33" s="177"/>
      <c r="UPQ33" s="177"/>
      <c r="UPR33" s="177"/>
      <c r="UPS33" s="177"/>
      <c r="UPT33" s="177"/>
      <c r="UPU33" s="177"/>
      <c r="UPV33" s="177"/>
      <c r="UPW33" s="177"/>
      <c r="UPX33" s="177"/>
      <c r="UPY33" s="177"/>
      <c r="UPZ33" s="177"/>
      <c r="UQA33" s="177"/>
      <c r="UQB33" s="177"/>
      <c r="UQC33" s="177"/>
      <c r="UQD33" s="177"/>
      <c r="UQE33" s="177"/>
      <c r="UQF33" s="177"/>
      <c r="UQG33" s="177"/>
      <c r="UQH33" s="177"/>
      <c r="UQI33" s="177"/>
      <c r="UQJ33" s="177"/>
      <c r="UQK33" s="177"/>
      <c r="UQL33" s="177"/>
      <c r="UQM33" s="177"/>
      <c r="UQN33" s="177"/>
      <c r="UQO33" s="177"/>
      <c r="UQP33" s="177"/>
      <c r="UQQ33" s="177"/>
      <c r="UQR33" s="177"/>
      <c r="UQS33" s="177"/>
      <c r="UQT33" s="177"/>
      <c r="UQU33" s="177"/>
      <c r="UQV33" s="177"/>
      <c r="UQW33" s="177"/>
      <c r="UQX33" s="177"/>
      <c r="UQY33" s="177"/>
      <c r="UQZ33" s="177"/>
      <c r="URA33" s="177"/>
      <c r="URB33" s="177"/>
      <c r="URC33" s="177"/>
      <c r="URD33" s="177"/>
      <c r="URE33" s="177"/>
      <c r="URF33" s="177"/>
      <c r="URG33" s="177"/>
      <c r="URH33" s="177"/>
      <c r="URI33" s="177"/>
      <c r="URJ33" s="177"/>
      <c r="URK33" s="177"/>
      <c r="URL33" s="177"/>
      <c r="URM33" s="177"/>
      <c r="URN33" s="177"/>
      <c r="URO33" s="177"/>
      <c r="URP33" s="177"/>
      <c r="URQ33" s="177"/>
      <c r="URR33" s="177"/>
      <c r="URS33" s="177"/>
      <c r="URT33" s="177"/>
      <c r="URU33" s="177"/>
      <c r="URV33" s="177"/>
      <c r="URW33" s="177"/>
      <c r="URX33" s="177"/>
      <c r="URY33" s="177"/>
      <c r="URZ33" s="177"/>
      <c r="USA33" s="177"/>
      <c r="USB33" s="177"/>
      <c r="USC33" s="177"/>
      <c r="USD33" s="177"/>
      <c r="USE33" s="177"/>
      <c r="USF33" s="177"/>
      <c r="USG33" s="177"/>
      <c r="USH33" s="177"/>
      <c r="USI33" s="177"/>
      <c r="USJ33" s="177"/>
      <c r="USK33" s="177"/>
      <c r="USL33" s="177"/>
      <c r="USM33" s="177"/>
      <c r="USN33" s="177"/>
      <c r="USO33" s="177"/>
      <c r="USP33" s="177"/>
      <c r="USQ33" s="177"/>
      <c r="USR33" s="177"/>
      <c r="USS33" s="177"/>
      <c r="UST33" s="177"/>
      <c r="USU33" s="177"/>
      <c r="USV33" s="177"/>
      <c r="USW33" s="177"/>
      <c r="USX33" s="177"/>
      <c r="USY33" s="177"/>
      <c r="USZ33" s="177"/>
      <c r="UTA33" s="177"/>
      <c r="UTB33" s="177"/>
      <c r="UTC33" s="177"/>
      <c r="UTD33" s="177"/>
      <c r="UTE33" s="177"/>
      <c r="UTF33" s="177"/>
      <c r="UTG33" s="177"/>
      <c r="UTH33" s="177"/>
      <c r="UTI33" s="177"/>
      <c r="UTJ33" s="177"/>
      <c r="UTK33" s="177"/>
      <c r="UTL33" s="177"/>
      <c r="UTM33" s="177"/>
      <c r="UTN33" s="177"/>
      <c r="UTO33" s="177"/>
      <c r="UTP33" s="177"/>
      <c r="UTQ33" s="177"/>
      <c r="UTR33" s="177"/>
      <c r="UTS33" s="177"/>
      <c r="UTT33" s="177"/>
      <c r="UTU33" s="177"/>
      <c r="UTV33" s="177"/>
      <c r="UTW33" s="177"/>
      <c r="UTX33" s="177"/>
      <c r="UTY33" s="177"/>
      <c r="UTZ33" s="177"/>
      <c r="UUA33" s="177"/>
      <c r="UUB33" s="177"/>
      <c r="UUC33" s="177"/>
      <c r="UUD33" s="177"/>
      <c r="UUE33" s="177"/>
      <c r="UUF33" s="177"/>
      <c r="UUG33" s="177"/>
      <c r="UUH33" s="177"/>
      <c r="UUI33" s="177"/>
      <c r="UUJ33" s="177"/>
      <c r="UUK33" s="177"/>
      <c r="UUL33" s="177"/>
      <c r="UUM33" s="177"/>
      <c r="UUN33" s="177"/>
      <c r="UUO33" s="177"/>
      <c r="UUP33" s="177"/>
      <c r="UUQ33" s="177"/>
      <c r="UUR33" s="177"/>
      <c r="UUS33" s="177"/>
      <c r="UUT33" s="177"/>
      <c r="UUU33" s="177"/>
      <c r="UUV33" s="177"/>
      <c r="UUW33" s="177"/>
      <c r="UUX33" s="177"/>
      <c r="UUY33" s="177"/>
      <c r="UUZ33" s="177"/>
      <c r="UVA33" s="177"/>
      <c r="UVB33" s="177"/>
      <c r="UVC33" s="177"/>
      <c r="UVD33" s="177"/>
      <c r="UVE33" s="177"/>
      <c r="UVF33" s="177"/>
      <c r="UVG33" s="177"/>
      <c r="UVH33" s="177"/>
      <c r="UVI33" s="177"/>
      <c r="UVJ33" s="177"/>
      <c r="UVK33" s="177"/>
      <c r="UVL33" s="177"/>
      <c r="UVM33" s="177"/>
      <c r="UVN33" s="177"/>
      <c r="UVO33" s="177"/>
      <c r="UVP33" s="177"/>
      <c r="UVQ33" s="177"/>
      <c r="UVR33" s="177"/>
      <c r="UVS33" s="177"/>
      <c r="UVT33" s="177"/>
      <c r="UVU33" s="177"/>
      <c r="UVV33" s="177"/>
      <c r="UVW33" s="177"/>
      <c r="UVX33" s="177"/>
      <c r="UVY33" s="177"/>
      <c r="UVZ33" s="177"/>
      <c r="UWA33" s="177"/>
      <c r="UWB33" s="177"/>
      <c r="UWC33" s="177"/>
      <c r="UWD33" s="177"/>
      <c r="UWE33" s="177"/>
      <c r="UWF33" s="177"/>
      <c r="UWG33" s="177"/>
      <c r="UWH33" s="177"/>
      <c r="UWI33" s="177"/>
      <c r="UWJ33" s="177"/>
      <c r="UWK33" s="177"/>
      <c r="UWL33" s="177"/>
      <c r="UWM33" s="177"/>
      <c r="UWN33" s="177"/>
      <c r="UWO33" s="177"/>
      <c r="UWP33" s="177"/>
      <c r="UWQ33" s="177"/>
      <c r="UWR33" s="177"/>
      <c r="UWS33" s="177"/>
      <c r="UWT33" s="177"/>
      <c r="UWU33" s="177"/>
      <c r="UWV33" s="177"/>
      <c r="UWW33" s="177"/>
      <c r="UWX33" s="177"/>
      <c r="UWY33" s="177"/>
      <c r="UWZ33" s="177"/>
      <c r="UXA33" s="177"/>
      <c r="UXB33" s="177"/>
      <c r="UXC33" s="177"/>
      <c r="UXD33" s="177"/>
      <c r="UXE33" s="177"/>
      <c r="UXF33" s="177"/>
      <c r="UXG33" s="177"/>
      <c r="UXH33" s="177"/>
      <c r="UXI33" s="177"/>
      <c r="UXJ33" s="177"/>
      <c r="UXK33" s="177"/>
      <c r="UXL33" s="177"/>
      <c r="UXM33" s="177"/>
      <c r="UXN33" s="177"/>
      <c r="UXO33" s="177"/>
      <c r="UXP33" s="177"/>
      <c r="UXQ33" s="177"/>
      <c r="UXR33" s="177"/>
      <c r="UXS33" s="177"/>
      <c r="UXT33" s="177"/>
      <c r="UXU33" s="177"/>
      <c r="UXV33" s="177"/>
      <c r="UXW33" s="177"/>
      <c r="UXX33" s="177"/>
      <c r="UXY33" s="177"/>
      <c r="UXZ33" s="177"/>
      <c r="UYA33" s="177"/>
      <c r="UYB33" s="177"/>
      <c r="UYC33" s="177"/>
      <c r="UYD33" s="177"/>
      <c r="UYE33" s="177"/>
      <c r="UYF33" s="177"/>
      <c r="UYG33" s="177"/>
      <c r="UYH33" s="177"/>
      <c r="UYI33" s="177"/>
      <c r="UYJ33" s="177"/>
      <c r="UYK33" s="177"/>
      <c r="UYL33" s="177"/>
      <c r="UYM33" s="177"/>
      <c r="UYN33" s="177"/>
      <c r="UYO33" s="177"/>
      <c r="UYP33" s="177"/>
      <c r="UYQ33" s="177"/>
      <c r="UYR33" s="177"/>
      <c r="UYS33" s="177"/>
      <c r="UYT33" s="177"/>
      <c r="UYU33" s="177"/>
      <c r="UYV33" s="177"/>
      <c r="UYW33" s="177"/>
      <c r="UYX33" s="177"/>
      <c r="UYY33" s="177"/>
      <c r="UYZ33" s="177"/>
      <c r="UZA33" s="177"/>
      <c r="UZB33" s="177"/>
      <c r="UZC33" s="177"/>
      <c r="UZD33" s="177"/>
      <c r="UZE33" s="177"/>
      <c r="UZF33" s="177"/>
      <c r="UZG33" s="177"/>
      <c r="UZH33" s="177"/>
      <c r="UZI33" s="177"/>
      <c r="UZJ33" s="177"/>
      <c r="UZK33" s="177"/>
      <c r="UZL33" s="177"/>
      <c r="UZM33" s="177"/>
      <c r="UZN33" s="177"/>
      <c r="UZO33" s="177"/>
      <c r="UZP33" s="177"/>
      <c r="UZQ33" s="177"/>
      <c r="UZR33" s="177"/>
      <c r="UZS33" s="177"/>
      <c r="UZT33" s="177"/>
      <c r="UZU33" s="177"/>
      <c r="UZV33" s="177"/>
      <c r="UZW33" s="177"/>
      <c r="UZX33" s="177"/>
      <c r="UZY33" s="177"/>
      <c r="UZZ33" s="177"/>
      <c r="VAA33" s="177"/>
      <c r="VAB33" s="177"/>
      <c r="VAC33" s="177"/>
      <c r="VAD33" s="177"/>
      <c r="VAE33" s="177"/>
      <c r="VAF33" s="177"/>
      <c r="VAG33" s="177"/>
      <c r="VAH33" s="177"/>
      <c r="VAI33" s="177"/>
      <c r="VAJ33" s="177"/>
      <c r="VAK33" s="177"/>
      <c r="VAL33" s="177"/>
      <c r="VAM33" s="177"/>
      <c r="VAN33" s="177"/>
      <c r="VAO33" s="177"/>
      <c r="VAP33" s="177"/>
      <c r="VAQ33" s="177"/>
      <c r="VAR33" s="177"/>
      <c r="VAS33" s="177"/>
      <c r="VAT33" s="177"/>
      <c r="VAU33" s="177"/>
      <c r="VAV33" s="177"/>
      <c r="VAW33" s="177"/>
      <c r="VAX33" s="177"/>
      <c r="VAY33" s="177"/>
      <c r="VAZ33" s="177"/>
      <c r="VBA33" s="177"/>
      <c r="VBB33" s="177"/>
      <c r="VBC33" s="177"/>
      <c r="VBD33" s="177"/>
      <c r="VBE33" s="177"/>
      <c r="VBF33" s="177"/>
      <c r="VBG33" s="177"/>
      <c r="VBH33" s="177"/>
      <c r="VBI33" s="177"/>
      <c r="VBJ33" s="177"/>
      <c r="VBK33" s="177"/>
      <c r="VBL33" s="177"/>
      <c r="VBM33" s="177"/>
      <c r="VBN33" s="177"/>
      <c r="VBO33" s="177"/>
      <c r="VBP33" s="177"/>
      <c r="VBQ33" s="177"/>
      <c r="VBR33" s="177"/>
      <c r="VBS33" s="177"/>
      <c r="VBT33" s="177"/>
      <c r="VBU33" s="177"/>
      <c r="VBV33" s="177"/>
      <c r="VBW33" s="177"/>
      <c r="VBX33" s="177"/>
      <c r="VBY33" s="177"/>
      <c r="VBZ33" s="177"/>
      <c r="VCA33" s="177"/>
      <c r="VCB33" s="177"/>
      <c r="VCC33" s="177"/>
      <c r="VCD33" s="177"/>
      <c r="VCE33" s="177"/>
      <c r="VCF33" s="177"/>
      <c r="VCG33" s="177"/>
      <c r="VCH33" s="177"/>
      <c r="VCI33" s="177"/>
      <c r="VCJ33" s="177"/>
      <c r="VCK33" s="177"/>
      <c r="VCL33" s="177"/>
      <c r="VCM33" s="177"/>
      <c r="VCN33" s="177"/>
      <c r="VCO33" s="177"/>
      <c r="VCP33" s="177"/>
      <c r="VCQ33" s="177"/>
      <c r="VCR33" s="177"/>
      <c r="VCS33" s="177"/>
      <c r="VCT33" s="177"/>
      <c r="VCU33" s="177"/>
      <c r="VCV33" s="177"/>
      <c r="VCW33" s="177"/>
      <c r="VCX33" s="177"/>
      <c r="VCY33" s="177"/>
      <c r="VCZ33" s="177"/>
      <c r="VDA33" s="177"/>
      <c r="VDB33" s="177"/>
      <c r="VDC33" s="177"/>
      <c r="VDD33" s="177"/>
      <c r="VDE33" s="177"/>
      <c r="VDF33" s="177"/>
      <c r="VDG33" s="177"/>
      <c r="VDH33" s="177"/>
      <c r="VDI33" s="177"/>
      <c r="VDJ33" s="177"/>
      <c r="VDK33" s="177"/>
      <c r="VDL33" s="177"/>
      <c r="VDM33" s="177"/>
      <c r="VDN33" s="177"/>
      <c r="VDO33" s="177"/>
      <c r="VDP33" s="177"/>
      <c r="VDQ33" s="177"/>
      <c r="VDR33" s="177"/>
      <c r="VDS33" s="177"/>
      <c r="VDT33" s="177"/>
      <c r="VDU33" s="177"/>
      <c r="VDV33" s="177"/>
      <c r="VDW33" s="177"/>
      <c r="VDX33" s="177"/>
      <c r="VDY33" s="177"/>
      <c r="VDZ33" s="177"/>
      <c r="VEA33" s="177"/>
      <c r="VEB33" s="177"/>
      <c r="VEC33" s="177"/>
      <c r="VED33" s="177"/>
      <c r="VEE33" s="177"/>
      <c r="VEF33" s="177"/>
      <c r="VEG33" s="177"/>
      <c r="VEH33" s="177"/>
      <c r="VEI33" s="177"/>
      <c r="VEJ33" s="177"/>
      <c r="VEK33" s="177"/>
      <c r="VEL33" s="177"/>
      <c r="VEM33" s="177"/>
      <c r="VEN33" s="177"/>
      <c r="VEO33" s="177"/>
      <c r="VEP33" s="177"/>
      <c r="VEQ33" s="177"/>
      <c r="VER33" s="177"/>
      <c r="VES33" s="177"/>
      <c r="VET33" s="177"/>
      <c r="VEU33" s="177"/>
      <c r="VEV33" s="177"/>
      <c r="VEW33" s="177"/>
      <c r="VEX33" s="177"/>
      <c r="VEY33" s="177"/>
      <c r="VEZ33" s="177"/>
      <c r="VFA33" s="177"/>
      <c r="VFB33" s="177"/>
      <c r="VFC33" s="177"/>
      <c r="VFD33" s="177"/>
      <c r="VFE33" s="177"/>
      <c r="VFF33" s="177"/>
      <c r="VFG33" s="177"/>
      <c r="VFH33" s="177"/>
      <c r="VFI33" s="177"/>
      <c r="VFJ33" s="177"/>
      <c r="VFK33" s="177"/>
      <c r="VFL33" s="177"/>
      <c r="VFM33" s="177"/>
      <c r="VFN33" s="177"/>
      <c r="VFO33" s="177"/>
      <c r="VFP33" s="177"/>
      <c r="VFQ33" s="177"/>
      <c r="VFR33" s="177"/>
      <c r="VFS33" s="177"/>
      <c r="VFT33" s="177"/>
      <c r="VFU33" s="177"/>
      <c r="VFV33" s="177"/>
      <c r="VFW33" s="177"/>
      <c r="VFX33" s="177"/>
      <c r="VFY33" s="177"/>
      <c r="VFZ33" s="177"/>
      <c r="VGA33" s="177"/>
      <c r="VGB33" s="177"/>
      <c r="VGC33" s="177"/>
      <c r="VGD33" s="177"/>
      <c r="VGE33" s="177"/>
      <c r="VGF33" s="177"/>
      <c r="VGG33" s="177"/>
      <c r="VGH33" s="177"/>
      <c r="VGI33" s="177"/>
      <c r="VGJ33" s="177"/>
      <c r="VGK33" s="177"/>
      <c r="VGL33" s="177"/>
      <c r="VGM33" s="177"/>
      <c r="VGN33" s="177"/>
      <c r="VGO33" s="177"/>
      <c r="VGP33" s="177"/>
      <c r="VGQ33" s="177"/>
      <c r="VGR33" s="177"/>
      <c r="VGS33" s="177"/>
      <c r="VGT33" s="177"/>
      <c r="VGU33" s="177"/>
      <c r="VGV33" s="177"/>
      <c r="VGW33" s="177"/>
      <c r="VGX33" s="177"/>
      <c r="VGY33" s="177"/>
      <c r="VGZ33" s="177"/>
      <c r="VHA33" s="177"/>
      <c r="VHB33" s="177"/>
      <c r="VHC33" s="177"/>
      <c r="VHD33" s="177"/>
      <c r="VHE33" s="177"/>
      <c r="VHF33" s="177"/>
      <c r="VHG33" s="177"/>
      <c r="VHH33" s="177"/>
      <c r="VHI33" s="177"/>
      <c r="VHJ33" s="177"/>
      <c r="VHK33" s="177"/>
      <c r="VHL33" s="177"/>
      <c r="VHM33" s="177"/>
      <c r="VHN33" s="177"/>
      <c r="VHO33" s="177"/>
      <c r="VHP33" s="177"/>
      <c r="VHQ33" s="177"/>
      <c r="VHR33" s="177"/>
      <c r="VHS33" s="177"/>
      <c r="VHT33" s="177"/>
      <c r="VHU33" s="177"/>
      <c r="VHV33" s="177"/>
      <c r="VHW33" s="177"/>
      <c r="VHX33" s="177"/>
      <c r="VHY33" s="177"/>
      <c r="VHZ33" s="177"/>
      <c r="VIA33" s="177"/>
      <c r="VIB33" s="177"/>
      <c r="VIC33" s="177"/>
      <c r="VID33" s="177"/>
      <c r="VIE33" s="177"/>
      <c r="VIF33" s="177"/>
      <c r="VIG33" s="177"/>
      <c r="VIH33" s="177"/>
      <c r="VII33" s="177"/>
      <c r="VIJ33" s="177"/>
      <c r="VIK33" s="177"/>
      <c r="VIL33" s="177"/>
      <c r="VIM33" s="177"/>
      <c r="VIN33" s="177"/>
      <c r="VIO33" s="177"/>
      <c r="VIP33" s="177"/>
      <c r="VIQ33" s="177"/>
      <c r="VIR33" s="177"/>
      <c r="VIS33" s="177"/>
      <c r="VIT33" s="177"/>
      <c r="VIU33" s="177"/>
      <c r="VIV33" s="177"/>
      <c r="VIW33" s="177"/>
      <c r="VIX33" s="177"/>
      <c r="VIY33" s="177"/>
      <c r="VIZ33" s="177"/>
      <c r="VJA33" s="177"/>
      <c r="VJB33" s="177"/>
      <c r="VJC33" s="177"/>
      <c r="VJD33" s="177"/>
      <c r="VJE33" s="177"/>
      <c r="VJF33" s="177"/>
      <c r="VJG33" s="177"/>
      <c r="VJH33" s="177"/>
      <c r="VJI33" s="177"/>
      <c r="VJJ33" s="177"/>
      <c r="VJK33" s="177"/>
      <c r="VJL33" s="177"/>
      <c r="VJM33" s="177"/>
      <c r="VJN33" s="177"/>
      <c r="VJO33" s="177"/>
      <c r="VJP33" s="177"/>
      <c r="VJQ33" s="177"/>
      <c r="VJR33" s="177"/>
      <c r="VJS33" s="177"/>
      <c r="VJT33" s="177"/>
      <c r="VJU33" s="177"/>
      <c r="VJV33" s="177"/>
      <c r="VJW33" s="177"/>
      <c r="VJX33" s="177"/>
      <c r="VJY33" s="177"/>
      <c r="VJZ33" s="177"/>
      <c r="VKA33" s="177"/>
      <c r="VKB33" s="177"/>
      <c r="VKC33" s="177"/>
      <c r="VKD33" s="177"/>
      <c r="VKE33" s="177"/>
      <c r="VKF33" s="177"/>
      <c r="VKG33" s="177"/>
      <c r="VKH33" s="177"/>
      <c r="VKI33" s="177"/>
      <c r="VKJ33" s="177"/>
      <c r="VKK33" s="177"/>
      <c r="VKL33" s="177"/>
      <c r="VKM33" s="177"/>
      <c r="VKN33" s="177"/>
      <c r="VKO33" s="177"/>
      <c r="VKP33" s="177"/>
      <c r="VKQ33" s="177"/>
      <c r="VKR33" s="177"/>
      <c r="VKS33" s="177"/>
      <c r="VKT33" s="177"/>
      <c r="VKU33" s="177"/>
      <c r="VKV33" s="177"/>
      <c r="VKW33" s="177"/>
      <c r="VKX33" s="177"/>
      <c r="VKY33" s="177"/>
      <c r="VKZ33" s="177"/>
      <c r="VLA33" s="177"/>
      <c r="VLB33" s="177"/>
      <c r="VLC33" s="177"/>
      <c r="VLD33" s="177"/>
      <c r="VLE33" s="177"/>
      <c r="VLF33" s="177"/>
      <c r="VLG33" s="177"/>
      <c r="VLH33" s="177"/>
      <c r="VLI33" s="177"/>
      <c r="VLJ33" s="177"/>
      <c r="VLK33" s="177"/>
      <c r="VLL33" s="177"/>
      <c r="VLM33" s="177"/>
      <c r="VLN33" s="177"/>
      <c r="VLO33" s="177"/>
      <c r="VLP33" s="177"/>
      <c r="VLQ33" s="177"/>
      <c r="VLR33" s="177"/>
      <c r="VLS33" s="177"/>
      <c r="VLT33" s="177"/>
      <c r="VLU33" s="177"/>
      <c r="VLV33" s="177"/>
      <c r="VLW33" s="177"/>
      <c r="VLX33" s="177"/>
      <c r="VLY33" s="177"/>
      <c r="VLZ33" s="177"/>
      <c r="VMA33" s="177"/>
      <c r="VMB33" s="177"/>
      <c r="VMC33" s="177"/>
      <c r="VMD33" s="177"/>
      <c r="VME33" s="177"/>
      <c r="VMF33" s="177"/>
      <c r="VMG33" s="177"/>
      <c r="VMH33" s="177"/>
      <c r="VMI33" s="177"/>
      <c r="VMJ33" s="177"/>
      <c r="VMK33" s="177"/>
      <c r="VML33" s="177"/>
      <c r="VMM33" s="177"/>
      <c r="VMN33" s="177"/>
      <c r="VMO33" s="177"/>
      <c r="VMP33" s="177"/>
      <c r="VMQ33" s="177"/>
      <c r="VMR33" s="177"/>
      <c r="VMS33" s="177"/>
      <c r="VMT33" s="177"/>
      <c r="VMU33" s="177"/>
      <c r="VMV33" s="177"/>
      <c r="VMW33" s="177"/>
      <c r="VMX33" s="177"/>
      <c r="VMY33" s="177"/>
      <c r="VMZ33" s="177"/>
      <c r="VNA33" s="177"/>
      <c r="VNB33" s="177"/>
      <c r="VNC33" s="177"/>
      <c r="VND33" s="177"/>
      <c r="VNE33" s="177"/>
      <c r="VNF33" s="177"/>
      <c r="VNG33" s="177"/>
      <c r="VNH33" s="177"/>
      <c r="VNI33" s="177"/>
      <c r="VNJ33" s="177"/>
      <c r="VNK33" s="177"/>
      <c r="VNL33" s="177"/>
      <c r="VNM33" s="177"/>
      <c r="VNN33" s="177"/>
      <c r="VNO33" s="177"/>
      <c r="VNP33" s="177"/>
      <c r="VNQ33" s="177"/>
      <c r="VNR33" s="177"/>
      <c r="VNS33" s="177"/>
      <c r="VNT33" s="177"/>
      <c r="VNU33" s="177"/>
      <c r="VNV33" s="177"/>
      <c r="VNW33" s="177"/>
      <c r="VNX33" s="177"/>
      <c r="VNY33" s="177"/>
      <c r="VNZ33" s="177"/>
      <c r="VOA33" s="177"/>
      <c r="VOB33" s="177"/>
      <c r="VOC33" s="177"/>
      <c r="VOD33" s="177"/>
      <c r="VOE33" s="177"/>
      <c r="VOF33" s="177"/>
      <c r="VOG33" s="177"/>
      <c r="VOH33" s="177"/>
      <c r="VOI33" s="177"/>
      <c r="VOJ33" s="177"/>
      <c r="VOK33" s="177"/>
      <c r="VOL33" s="177"/>
      <c r="VOM33" s="177"/>
      <c r="VON33" s="177"/>
      <c r="VOO33" s="177"/>
      <c r="VOP33" s="177"/>
      <c r="VOQ33" s="177"/>
      <c r="VOR33" s="177"/>
      <c r="VOS33" s="177"/>
      <c r="VOT33" s="177"/>
      <c r="VOU33" s="177"/>
      <c r="VOV33" s="177"/>
      <c r="VOW33" s="177"/>
      <c r="VOX33" s="177"/>
      <c r="VOY33" s="177"/>
      <c r="VOZ33" s="177"/>
      <c r="VPA33" s="177"/>
      <c r="VPB33" s="177"/>
      <c r="VPC33" s="177"/>
      <c r="VPD33" s="177"/>
      <c r="VPE33" s="177"/>
      <c r="VPF33" s="177"/>
      <c r="VPG33" s="177"/>
      <c r="VPH33" s="177"/>
      <c r="VPI33" s="177"/>
      <c r="VPJ33" s="177"/>
      <c r="VPK33" s="177"/>
      <c r="VPL33" s="177"/>
      <c r="VPM33" s="177"/>
      <c r="VPN33" s="177"/>
      <c r="VPO33" s="177"/>
      <c r="VPP33" s="177"/>
      <c r="VPQ33" s="177"/>
      <c r="VPR33" s="177"/>
      <c r="VPS33" s="177"/>
      <c r="VPT33" s="177"/>
      <c r="VPU33" s="177"/>
      <c r="VPV33" s="177"/>
      <c r="VPW33" s="177"/>
      <c r="VPX33" s="177"/>
      <c r="VPY33" s="177"/>
      <c r="VPZ33" s="177"/>
      <c r="VQA33" s="177"/>
      <c r="VQB33" s="177"/>
      <c r="VQC33" s="177"/>
      <c r="VQD33" s="177"/>
      <c r="VQE33" s="177"/>
      <c r="VQF33" s="177"/>
      <c r="VQG33" s="177"/>
      <c r="VQH33" s="177"/>
      <c r="VQI33" s="177"/>
      <c r="VQJ33" s="177"/>
      <c r="VQK33" s="177"/>
      <c r="VQL33" s="177"/>
      <c r="VQM33" s="177"/>
      <c r="VQN33" s="177"/>
      <c r="VQO33" s="177"/>
      <c r="VQP33" s="177"/>
      <c r="VQQ33" s="177"/>
      <c r="VQR33" s="177"/>
      <c r="VQS33" s="177"/>
      <c r="VQT33" s="177"/>
      <c r="VQU33" s="177"/>
      <c r="VQV33" s="177"/>
      <c r="VQW33" s="177"/>
      <c r="VQX33" s="177"/>
      <c r="VQY33" s="177"/>
      <c r="VQZ33" s="177"/>
      <c r="VRA33" s="177"/>
      <c r="VRB33" s="177"/>
      <c r="VRC33" s="177"/>
      <c r="VRD33" s="177"/>
      <c r="VRE33" s="177"/>
      <c r="VRF33" s="177"/>
      <c r="VRG33" s="177"/>
      <c r="VRH33" s="177"/>
      <c r="VRI33" s="177"/>
      <c r="VRJ33" s="177"/>
      <c r="VRK33" s="177"/>
      <c r="VRL33" s="177"/>
      <c r="VRM33" s="177"/>
      <c r="VRN33" s="177"/>
      <c r="VRO33" s="177"/>
      <c r="VRP33" s="177"/>
      <c r="VRQ33" s="177"/>
      <c r="VRR33" s="177"/>
      <c r="VRS33" s="177"/>
      <c r="VRT33" s="177"/>
      <c r="VRU33" s="177"/>
      <c r="VRV33" s="177"/>
      <c r="VRW33" s="177"/>
      <c r="VRX33" s="177"/>
      <c r="VRY33" s="177"/>
      <c r="VRZ33" s="177"/>
      <c r="VSA33" s="177"/>
      <c r="VSB33" s="177"/>
      <c r="VSC33" s="177"/>
      <c r="VSD33" s="177"/>
      <c r="VSE33" s="177"/>
      <c r="VSF33" s="177"/>
      <c r="VSG33" s="177"/>
      <c r="VSH33" s="177"/>
      <c r="VSI33" s="177"/>
      <c r="VSJ33" s="177"/>
      <c r="VSK33" s="177"/>
      <c r="VSL33" s="177"/>
      <c r="VSM33" s="177"/>
      <c r="VSN33" s="177"/>
      <c r="VSO33" s="177"/>
      <c r="VSP33" s="177"/>
      <c r="VSQ33" s="177"/>
      <c r="VSR33" s="177"/>
      <c r="VSS33" s="177"/>
      <c r="VST33" s="177"/>
      <c r="VSU33" s="177"/>
      <c r="VSV33" s="177"/>
      <c r="VSW33" s="177"/>
      <c r="VSX33" s="177"/>
      <c r="VSY33" s="177"/>
      <c r="VSZ33" s="177"/>
      <c r="VTA33" s="177"/>
      <c r="VTB33" s="177"/>
      <c r="VTC33" s="177"/>
      <c r="VTD33" s="177"/>
      <c r="VTE33" s="177"/>
      <c r="VTF33" s="177"/>
      <c r="VTG33" s="177"/>
      <c r="VTH33" s="177"/>
      <c r="VTI33" s="177"/>
      <c r="VTJ33" s="177"/>
      <c r="VTK33" s="177"/>
      <c r="VTL33" s="177"/>
      <c r="VTM33" s="177"/>
      <c r="VTN33" s="177"/>
      <c r="VTO33" s="177"/>
      <c r="VTP33" s="177"/>
      <c r="VTQ33" s="177"/>
      <c r="VTR33" s="177"/>
      <c r="VTS33" s="177"/>
      <c r="VTT33" s="177"/>
      <c r="VTU33" s="177"/>
      <c r="VTV33" s="177"/>
      <c r="VTW33" s="177"/>
      <c r="VTX33" s="177"/>
      <c r="VTY33" s="177"/>
      <c r="VTZ33" s="177"/>
      <c r="VUA33" s="177"/>
      <c r="VUB33" s="177"/>
      <c r="VUC33" s="177"/>
      <c r="VUD33" s="177"/>
      <c r="VUE33" s="177"/>
      <c r="VUF33" s="177"/>
      <c r="VUG33" s="177"/>
      <c r="VUH33" s="177"/>
      <c r="VUI33" s="177"/>
      <c r="VUJ33" s="177"/>
      <c r="VUK33" s="177"/>
      <c r="VUL33" s="177"/>
      <c r="VUM33" s="177"/>
      <c r="VUN33" s="177"/>
      <c r="VUO33" s="177"/>
      <c r="VUP33" s="177"/>
      <c r="VUQ33" s="177"/>
      <c r="VUR33" s="177"/>
      <c r="VUS33" s="177"/>
      <c r="VUT33" s="177"/>
      <c r="VUU33" s="177"/>
      <c r="VUV33" s="177"/>
      <c r="VUW33" s="177"/>
      <c r="VUX33" s="177"/>
      <c r="VUY33" s="177"/>
      <c r="VUZ33" s="177"/>
      <c r="VVA33" s="177"/>
      <c r="VVB33" s="177"/>
      <c r="VVC33" s="177"/>
      <c r="VVD33" s="177"/>
      <c r="VVE33" s="177"/>
      <c r="VVF33" s="177"/>
      <c r="VVG33" s="177"/>
      <c r="VVH33" s="177"/>
      <c r="VVI33" s="177"/>
      <c r="VVJ33" s="177"/>
      <c r="VVK33" s="177"/>
      <c r="VVL33" s="177"/>
      <c r="VVM33" s="177"/>
      <c r="VVN33" s="177"/>
      <c r="VVO33" s="177"/>
      <c r="VVP33" s="177"/>
      <c r="VVQ33" s="177"/>
      <c r="VVR33" s="177"/>
      <c r="VVS33" s="177"/>
      <c r="VVT33" s="177"/>
      <c r="VVU33" s="177"/>
      <c r="VVV33" s="177"/>
      <c r="VVW33" s="177"/>
      <c r="VVX33" s="177"/>
      <c r="VVY33" s="177"/>
      <c r="VVZ33" s="177"/>
      <c r="VWA33" s="177"/>
      <c r="VWB33" s="177"/>
      <c r="VWC33" s="177"/>
      <c r="VWD33" s="177"/>
      <c r="VWE33" s="177"/>
      <c r="VWF33" s="177"/>
      <c r="VWG33" s="177"/>
      <c r="VWH33" s="177"/>
      <c r="VWI33" s="177"/>
      <c r="VWJ33" s="177"/>
      <c r="VWK33" s="177"/>
      <c r="VWL33" s="177"/>
      <c r="VWM33" s="177"/>
      <c r="VWN33" s="177"/>
      <c r="VWO33" s="177"/>
      <c r="VWP33" s="177"/>
      <c r="VWQ33" s="177"/>
      <c r="VWR33" s="177"/>
      <c r="VWS33" s="177"/>
      <c r="VWT33" s="177"/>
      <c r="VWU33" s="177"/>
      <c r="VWV33" s="177"/>
      <c r="VWW33" s="177"/>
      <c r="VWX33" s="177"/>
      <c r="VWY33" s="177"/>
      <c r="VWZ33" s="177"/>
      <c r="VXA33" s="177"/>
      <c r="VXB33" s="177"/>
      <c r="VXC33" s="177"/>
      <c r="VXD33" s="177"/>
      <c r="VXE33" s="177"/>
      <c r="VXF33" s="177"/>
      <c r="VXG33" s="177"/>
      <c r="VXH33" s="177"/>
      <c r="VXI33" s="177"/>
      <c r="VXJ33" s="177"/>
      <c r="VXK33" s="177"/>
      <c r="VXL33" s="177"/>
      <c r="VXM33" s="177"/>
      <c r="VXN33" s="177"/>
      <c r="VXO33" s="177"/>
      <c r="VXP33" s="177"/>
      <c r="VXQ33" s="177"/>
      <c r="VXR33" s="177"/>
      <c r="VXS33" s="177"/>
      <c r="VXT33" s="177"/>
      <c r="VXU33" s="177"/>
      <c r="VXV33" s="177"/>
      <c r="VXW33" s="177"/>
      <c r="VXX33" s="177"/>
      <c r="VXY33" s="177"/>
      <c r="VXZ33" s="177"/>
      <c r="VYA33" s="177"/>
      <c r="VYB33" s="177"/>
      <c r="VYC33" s="177"/>
      <c r="VYD33" s="177"/>
      <c r="VYE33" s="177"/>
      <c r="VYF33" s="177"/>
      <c r="VYG33" s="177"/>
      <c r="VYH33" s="177"/>
      <c r="VYI33" s="177"/>
      <c r="VYJ33" s="177"/>
      <c r="VYK33" s="177"/>
      <c r="VYL33" s="177"/>
      <c r="VYM33" s="177"/>
      <c r="VYN33" s="177"/>
      <c r="VYO33" s="177"/>
      <c r="VYP33" s="177"/>
      <c r="VYQ33" s="177"/>
      <c r="VYR33" s="177"/>
      <c r="VYS33" s="177"/>
      <c r="VYT33" s="177"/>
      <c r="VYU33" s="177"/>
      <c r="VYV33" s="177"/>
      <c r="VYW33" s="177"/>
      <c r="VYX33" s="177"/>
      <c r="VYY33" s="177"/>
      <c r="VYZ33" s="177"/>
      <c r="VZA33" s="177"/>
      <c r="VZB33" s="177"/>
      <c r="VZC33" s="177"/>
      <c r="VZD33" s="177"/>
      <c r="VZE33" s="177"/>
      <c r="VZF33" s="177"/>
      <c r="VZG33" s="177"/>
      <c r="VZH33" s="177"/>
      <c r="VZI33" s="177"/>
      <c r="VZJ33" s="177"/>
      <c r="VZK33" s="177"/>
      <c r="VZL33" s="177"/>
      <c r="VZM33" s="177"/>
      <c r="VZN33" s="177"/>
      <c r="VZO33" s="177"/>
      <c r="VZP33" s="177"/>
      <c r="VZQ33" s="177"/>
      <c r="VZR33" s="177"/>
      <c r="VZS33" s="177"/>
      <c r="VZT33" s="177"/>
      <c r="VZU33" s="177"/>
      <c r="VZV33" s="177"/>
      <c r="VZW33" s="177"/>
      <c r="VZX33" s="177"/>
      <c r="VZY33" s="177"/>
      <c r="VZZ33" s="177"/>
      <c r="WAA33" s="177"/>
      <c r="WAB33" s="177"/>
      <c r="WAC33" s="177"/>
      <c r="WAD33" s="177"/>
      <c r="WAE33" s="177"/>
      <c r="WAF33" s="177"/>
      <c r="WAG33" s="177"/>
      <c r="WAH33" s="177"/>
      <c r="WAI33" s="177"/>
      <c r="WAJ33" s="177"/>
      <c r="WAK33" s="177"/>
      <c r="WAL33" s="177"/>
      <c r="WAM33" s="177"/>
      <c r="WAN33" s="177"/>
      <c r="WAO33" s="177"/>
      <c r="WAP33" s="177"/>
      <c r="WAQ33" s="177"/>
      <c r="WAR33" s="177"/>
      <c r="WAS33" s="177"/>
      <c r="WAT33" s="177"/>
      <c r="WAU33" s="177"/>
      <c r="WAV33" s="177"/>
      <c r="WAW33" s="177"/>
      <c r="WAX33" s="177"/>
      <c r="WAY33" s="177"/>
      <c r="WAZ33" s="177"/>
      <c r="WBA33" s="177"/>
      <c r="WBB33" s="177"/>
      <c r="WBC33" s="177"/>
      <c r="WBD33" s="177"/>
      <c r="WBE33" s="177"/>
      <c r="WBF33" s="177"/>
      <c r="WBG33" s="177"/>
      <c r="WBH33" s="177"/>
      <c r="WBI33" s="177"/>
      <c r="WBJ33" s="177"/>
      <c r="WBK33" s="177"/>
      <c r="WBL33" s="177"/>
      <c r="WBM33" s="177"/>
      <c r="WBN33" s="177"/>
      <c r="WBO33" s="177"/>
      <c r="WBP33" s="177"/>
      <c r="WBQ33" s="177"/>
      <c r="WBR33" s="177"/>
      <c r="WBS33" s="177"/>
      <c r="WBT33" s="177"/>
      <c r="WBU33" s="177"/>
      <c r="WBV33" s="177"/>
      <c r="WBW33" s="177"/>
      <c r="WBX33" s="177"/>
      <c r="WBY33" s="177"/>
      <c r="WBZ33" s="177"/>
      <c r="WCA33" s="177"/>
      <c r="WCB33" s="177"/>
      <c r="WCC33" s="177"/>
      <c r="WCD33" s="177"/>
      <c r="WCE33" s="177"/>
      <c r="WCF33" s="177"/>
      <c r="WCG33" s="177"/>
      <c r="WCH33" s="177"/>
      <c r="WCI33" s="177"/>
      <c r="WCJ33" s="177"/>
      <c r="WCK33" s="177"/>
      <c r="WCL33" s="177"/>
      <c r="WCM33" s="177"/>
      <c r="WCN33" s="177"/>
      <c r="WCO33" s="177"/>
      <c r="WCP33" s="177"/>
      <c r="WCQ33" s="177"/>
      <c r="WCR33" s="177"/>
      <c r="WCS33" s="177"/>
      <c r="WCT33" s="177"/>
      <c r="WCU33" s="177"/>
      <c r="WCV33" s="177"/>
      <c r="WCW33" s="177"/>
      <c r="WCX33" s="177"/>
      <c r="WCY33" s="177"/>
      <c r="WCZ33" s="177"/>
      <c r="WDA33" s="177"/>
      <c r="WDB33" s="177"/>
      <c r="WDC33" s="177"/>
      <c r="WDD33" s="177"/>
      <c r="WDE33" s="177"/>
      <c r="WDF33" s="177"/>
      <c r="WDG33" s="177"/>
      <c r="WDH33" s="177"/>
      <c r="WDI33" s="177"/>
      <c r="WDJ33" s="177"/>
      <c r="WDK33" s="177"/>
      <c r="WDL33" s="177"/>
      <c r="WDM33" s="177"/>
      <c r="WDN33" s="177"/>
      <c r="WDO33" s="177"/>
      <c r="WDP33" s="177"/>
      <c r="WDQ33" s="177"/>
      <c r="WDR33" s="177"/>
      <c r="WDS33" s="177"/>
      <c r="WDT33" s="177"/>
      <c r="WDU33" s="177"/>
      <c r="WDV33" s="177"/>
      <c r="WDW33" s="177"/>
      <c r="WDX33" s="177"/>
      <c r="WDY33" s="177"/>
      <c r="WDZ33" s="177"/>
      <c r="WEA33" s="177"/>
      <c r="WEB33" s="177"/>
      <c r="WEC33" s="177"/>
      <c r="WED33" s="177"/>
      <c r="WEE33" s="177"/>
      <c r="WEF33" s="177"/>
      <c r="WEG33" s="177"/>
      <c r="WEH33" s="177"/>
      <c r="WEI33" s="177"/>
      <c r="WEJ33" s="177"/>
      <c r="WEK33" s="177"/>
      <c r="WEL33" s="177"/>
      <c r="WEM33" s="177"/>
      <c r="WEN33" s="177"/>
      <c r="WEO33" s="177"/>
      <c r="WEP33" s="177"/>
      <c r="WEQ33" s="177"/>
      <c r="WER33" s="177"/>
      <c r="WES33" s="177"/>
      <c r="WET33" s="177"/>
      <c r="WEU33" s="177"/>
      <c r="WEV33" s="177"/>
      <c r="WEW33" s="177"/>
      <c r="WEX33" s="177"/>
      <c r="WEY33" s="177"/>
      <c r="WEZ33" s="177"/>
      <c r="WFA33" s="177"/>
      <c r="WFB33" s="177"/>
      <c r="WFC33" s="177"/>
      <c r="WFD33" s="177"/>
      <c r="WFE33" s="177"/>
      <c r="WFF33" s="177"/>
      <c r="WFG33" s="177"/>
      <c r="WFH33" s="177"/>
      <c r="WFI33" s="177"/>
      <c r="WFJ33" s="177"/>
      <c r="WFK33" s="177"/>
      <c r="WFL33" s="177"/>
      <c r="WFM33" s="177"/>
      <c r="WFN33" s="177"/>
      <c r="WFO33" s="177"/>
      <c r="WFP33" s="177"/>
      <c r="WFQ33" s="177"/>
      <c r="WFR33" s="177"/>
      <c r="WFS33" s="177"/>
      <c r="WFT33" s="177"/>
      <c r="WFU33" s="177"/>
      <c r="WFV33" s="177"/>
      <c r="WFW33" s="177"/>
      <c r="WFX33" s="177"/>
      <c r="WFY33" s="177"/>
      <c r="WFZ33" s="177"/>
      <c r="WGA33" s="177"/>
      <c r="WGB33" s="177"/>
      <c r="WGC33" s="177"/>
      <c r="WGD33" s="177"/>
      <c r="WGE33" s="177"/>
      <c r="WGF33" s="177"/>
      <c r="WGG33" s="177"/>
      <c r="WGH33" s="177"/>
      <c r="WGI33" s="177"/>
      <c r="WGJ33" s="177"/>
      <c r="WGK33" s="177"/>
      <c r="WGL33" s="177"/>
      <c r="WGM33" s="177"/>
      <c r="WGN33" s="177"/>
      <c r="WGO33" s="177"/>
      <c r="WGP33" s="177"/>
      <c r="WGQ33" s="177"/>
      <c r="WGR33" s="177"/>
      <c r="WGS33" s="177"/>
      <c r="WGT33" s="177"/>
      <c r="WGU33" s="177"/>
      <c r="WGV33" s="177"/>
      <c r="WGW33" s="177"/>
      <c r="WGX33" s="177"/>
      <c r="WGY33" s="177"/>
      <c r="WGZ33" s="177"/>
      <c r="WHA33" s="177"/>
      <c r="WHB33" s="177"/>
      <c r="WHC33" s="177"/>
      <c r="WHD33" s="177"/>
      <c r="WHE33" s="177"/>
      <c r="WHF33" s="177"/>
      <c r="WHG33" s="177"/>
      <c r="WHH33" s="177"/>
      <c r="WHI33" s="177"/>
      <c r="WHJ33" s="177"/>
      <c r="WHK33" s="177"/>
      <c r="WHL33" s="177"/>
      <c r="WHM33" s="177"/>
      <c r="WHN33" s="177"/>
      <c r="WHO33" s="177"/>
      <c r="WHP33" s="177"/>
      <c r="WHQ33" s="177"/>
      <c r="WHR33" s="177"/>
      <c r="WHS33" s="177"/>
      <c r="WHT33" s="177"/>
      <c r="WHU33" s="177"/>
      <c r="WHV33" s="177"/>
      <c r="WHW33" s="177"/>
      <c r="WHX33" s="177"/>
      <c r="WHY33" s="177"/>
      <c r="WHZ33" s="177"/>
      <c r="WIA33" s="177"/>
      <c r="WIB33" s="177"/>
      <c r="WIC33" s="177"/>
      <c r="WID33" s="177"/>
      <c r="WIE33" s="177"/>
      <c r="WIF33" s="177"/>
      <c r="WIG33" s="177"/>
      <c r="WIH33" s="177"/>
      <c r="WII33" s="177"/>
      <c r="WIJ33" s="177"/>
      <c r="WIK33" s="177"/>
      <c r="WIL33" s="177"/>
      <c r="WIM33" s="177"/>
      <c r="WIN33" s="177"/>
      <c r="WIO33" s="177"/>
      <c r="WIP33" s="177"/>
      <c r="WIQ33" s="177"/>
      <c r="WIR33" s="177"/>
      <c r="WIS33" s="177"/>
      <c r="WIT33" s="177"/>
      <c r="WIU33" s="177"/>
      <c r="WIV33" s="177"/>
      <c r="WIW33" s="177"/>
      <c r="WIX33" s="177"/>
      <c r="WIY33" s="177"/>
      <c r="WIZ33" s="177"/>
      <c r="WJA33" s="177"/>
      <c r="WJB33" s="177"/>
      <c r="WJC33" s="177"/>
      <c r="WJD33" s="177"/>
      <c r="WJE33" s="177"/>
      <c r="WJF33" s="177"/>
      <c r="WJG33" s="177"/>
      <c r="WJH33" s="177"/>
      <c r="WJI33" s="177"/>
      <c r="WJJ33" s="177"/>
      <c r="WJK33" s="177"/>
      <c r="WJL33" s="177"/>
      <c r="WJM33" s="177"/>
      <c r="WJN33" s="177"/>
      <c r="WJO33" s="177"/>
      <c r="WJP33" s="177"/>
      <c r="WJQ33" s="177"/>
      <c r="WJR33" s="177"/>
      <c r="WJS33" s="177"/>
      <c r="WJT33" s="177"/>
      <c r="WJU33" s="177"/>
      <c r="WJV33" s="177"/>
      <c r="WJW33" s="177"/>
      <c r="WJX33" s="177"/>
      <c r="WJY33" s="177"/>
      <c r="WJZ33" s="177"/>
      <c r="WKA33" s="177"/>
      <c r="WKB33" s="177"/>
      <c r="WKC33" s="177"/>
      <c r="WKD33" s="177"/>
      <c r="WKE33" s="177"/>
      <c r="WKF33" s="177"/>
      <c r="WKG33" s="177"/>
      <c r="WKH33" s="177"/>
      <c r="WKI33" s="177"/>
      <c r="WKJ33" s="177"/>
      <c r="WKK33" s="177"/>
      <c r="WKL33" s="177"/>
      <c r="WKM33" s="177"/>
      <c r="WKN33" s="177"/>
      <c r="WKO33" s="177"/>
      <c r="WKP33" s="177"/>
      <c r="WKQ33" s="177"/>
      <c r="WKR33" s="177"/>
      <c r="WKS33" s="177"/>
      <c r="WKT33" s="177"/>
      <c r="WKU33" s="177"/>
      <c r="WKV33" s="177"/>
      <c r="WKW33" s="177"/>
      <c r="WKX33" s="177"/>
      <c r="WKY33" s="177"/>
      <c r="WKZ33" s="177"/>
      <c r="WLA33" s="177"/>
      <c r="WLB33" s="177"/>
      <c r="WLC33" s="177"/>
      <c r="WLD33" s="177"/>
      <c r="WLE33" s="177"/>
      <c r="WLF33" s="177"/>
      <c r="WLG33" s="177"/>
      <c r="WLH33" s="177"/>
      <c r="WLI33" s="177"/>
      <c r="WLJ33" s="177"/>
      <c r="WLK33" s="177"/>
      <c r="WLL33" s="177"/>
      <c r="WLM33" s="177"/>
      <c r="WLN33" s="177"/>
      <c r="WLO33" s="177"/>
      <c r="WLP33" s="177"/>
      <c r="WLQ33" s="177"/>
      <c r="WLR33" s="177"/>
      <c r="WLS33" s="177"/>
      <c r="WLT33" s="177"/>
      <c r="WLU33" s="177"/>
      <c r="WLV33" s="177"/>
      <c r="WLW33" s="177"/>
      <c r="WLX33" s="177"/>
      <c r="WLY33" s="177"/>
      <c r="WLZ33" s="177"/>
      <c r="WMA33" s="177"/>
      <c r="WMB33" s="177"/>
      <c r="WMC33" s="177"/>
      <c r="WMD33" s="177"/>
      <c r="WME33" s="177"/>
      <c r="WMF33" s="177"/>
      <c r="WMG33" s="177"/>
      <c r="WMH33" s="177"/>
      <c r="WMI33" s="177"/>
      <c r="WMJ33" s="177"/>
      <c r="WMK33" s="177"/>
      <c r="WML33" s="177"/>
      <c r="WMM33" s="177"/>
      <c r="WMN33" s="177"/>
      <c r="WMO33" s="177"/>
      <c r="WMP33" s="177"/>
      <c r="WMQ33" s="177"/>
      <c r="WMR33" s="177"/>
      <c r="WMS33" s="177"/>
      <c r="WMT33" s="177"/>
      <c r="WMU33" s="177"/>
      <c r="WMV33" s="177"/>
      <c r="WMW33" s="177"/>
      <c r="WMX33" s="177"/>
      <c r="WMY33" s="177"/>
      <c r="WMZ33" s="177"/>
      <c r="WNA33" s="177"/>
      <c r="WNB33" s="177"/>
      <c r="WNC33" s="177"/>
      <c r="WND33" s="177"/>
      <c r="WNE33" s="177"/>
      <c r="WNF33" s="177"/>
      <c r="WNG33" s="177"/>
      <c r="WNH33" s="177"/>
      <c r="WNI33" s="177"/>
      <c r="WNJ33" s="177"/>
      <c r="WNK33" s="177"/>
      <c r="WNL33" s="177"/>
      <c r="WNM33" s="177"/>
      <c r="WNN33" s="177"/>
      <c r="WNO33" s="177"/>
      <c r="WNP33" s="177"/>
      <c r="WNQ33" s="177"/>
      <c r="WNR33" s="177"/>
      <c r="WNS33" s="177"/>
      <c r="WNT33" s="177"/>
      <c r="WNU33" s="177"/>
      <c r="WNV33" s="177"/>
      <c r="WNW33" s="177"/>
      <c r="WNX33" s="177"/>
      <c r="WNY33" s="177"/>
      <c r="WNZ33" s="177"/>
      <c r="WOA33" s="177"/>
      <c r="WOB33" s="177"/>
      <c r="WOC33" s="177"/>
      <c r="WOD33" s="177"/>
      <c r="WOE33" s="177"/>
      <c r="WOF33" s="177"/>
      <c r="WOG33" s="177"/>
      <c r="WOH33" s="177"/>
      <c r="WOI33" s="177"/>
      <c r="WOJ33" s="177"/>
      <c r="WOK33" s="177"/>
      <c r="WOL33" s="177"/>
      <c r="WOM33" s="177"/>
      <c r="WON33" s="177"/>
      <c r="WOO33" s="177"/>
      <c r="WOP33" s="177"/>
      <c r="WOQ33" s="177"/>
      <c r="WOR33" s="177"/>
      <c r="WOS33" s="177"/>
      <c r="WOT33" s="177"/>
      <c r="WOU33" s="177"/>
      <c r="WOV33" s="177"/>
      <c r="WOW33" s="177"/>
      <c r="WOX33" s="177"/>
      <c r="WOY33" s="177"/>
      <c r="WOZ33" s="177"/>
      <c r="WPA33" s="177"/>
      <c r="WPB33" s="177"/>
      <c r="WPC33" s="177"/>
      <c r="WPD33" s="177"/>
      <c r="WPE33" s="177"/>
      <c r="WPF33" s="177"/>
      <c r="WPG33" s="177"/>
      <c r="WPH33" s="177"/>
      <c r="WPI33" s="177"/>
      <c r="WPJ33" s="177"/>
      <c r="WPK33" s="177"/>
      <c r="WPL33" s="177"/>
      <c r="WPM33" s="177"/>
      <c r="WPN33" s="177"/>
      <c r="WPO33" s="177"/>
      <c r="WPP33" s="177"/>
      <c r="WPQ33" s="177"/>
      <c r="WPR33" s="177"/>
      <c r="WPS33" s="177"/>
      <c r="WPT33" s="177"/>
      <c r="WPU33" s="177"/>
      <c r="WPV33" s="177"/>
      <c r="WPW33" s="177"/>
      <c r="WPX33" s="177"/>
      <c r="WPY33" s="177"/>
      <c r="WPZ33" s="177"/>
      <c r="WQA33" s="177"/>
      <c r="WQB33" s="177"/>
      <c r="WQC33" s="177"/>
      <c r="WQD33" s="177"/>
      <c r="WQE33" s="177"/>
      <c r="WQF33" s="177"/>
      <c r="WQG33" s="177"/>
      <c r="WQH33" s="177"/>
      <c r="WQI33" s="177"/>
      <c r="WQJ33" s="177"/>
      <c r="WQK33" s="177"/>
      <c r="WQL33" s="177"/>
      <c r="WQM33" s="177"/>
      <c r="WQN33" s="177"/>
      <c r="WQO33" s="177"/>
      <c r="WQP33" s="177"/>
      <c r="WQQ33" s="177"/>
      <c r="WQR33" s="177"/>
      <c r="WQS33" s="177"/>
      <c r="WQT33" s="177"/>
      <c r="WQU33" s="177"/>
      <c r="WQV33" s="177"/>
      <c r="WQW33" s="177"/>
      <c r="WQX33" s="177"/>
      <c r="WQY33" s="177"/>
      <c r="WQZ33" s="177"/>
      <c r="WRA33" s="177"/>
      <c r="WRB33" s="177"/>
      <c r="WRC33" s="177"/>
      <c r="WRD33" s="177"/>
      <c r="WRE33" s="177"/>
      <c r="WRF33" s="177"/>
      <c r="WRG33" s="177"/>
      <c r="WRH33" s="177"/>
      <c r="WRI33" s="177"/>
      <c r="WRJ33" s="177"/>
      <c r="WRK33" s="177"/>
      <c r="WRL33" s="177"/>
      <c r="WRM33" s="177"/>
      <c r="WRN33" s="177"/>
      <c r="WRO33" s="177"/>
      <c r="WRP33" s="177"/>
      <c r="WRQ33" s="177"/>
      <c r="WRR33" s="177"/>
      <c r="WRS33" s="177"/>
      <c r="WRT33" s="177"/>
      <c r="WRU33" s="177"/>
      <c r="WRV33" s="177"/>
      <c r="WRW33" s="177"/>
      <c r="WRX33" s="177"/>
      <c r="WRY33" s="177"/>
      <c r="WRZ33" s="177"/>
      <c r="WSA33" s="177"/>
      <c r="WSB33" s="177"/>
      <c r="WSC33" s="177"/>
      <c r="WSD33" s="177"/>
      <c r="WSE33" s="177"/>
      <c r="WSF33" s="177"/>
      <c r="WSG33" s="177"/>
      <c r="WSH33" s="177"/>
      <c r="WSI33" s="177"/>
      <c r="WSJ33" s="177"/>
      <c r="WSK33" s="177"/>
      <c r="WSL33" s="177"/>
      <c r="WSM33" s="177"/>
      <c r="WSN33" s="177"/>
      <c r="WSO33" s="177"/>
      <c r="WSP33" s="177"/>
      <c r="WSQ33" s="177"/>
      <c r="WSR33" s="177"/>
      <c r="WSS33" s="177"/>
      <c r="WST33" s="177"/>
      <c r="WSU33" s="177"/>
      <c r="WSV33" s="177"/>
      <c r="WSW33" s="177"/>
      <c r="WSX33" s="177"/>
      <c r="WSY33" s="177"/>
      <c r="WSZ33" s="177"/>
      <c r="WTA33" s="177"/>
      <c r="WTB33" s="177"/>
      <c r="WTC33" s="177"/>
      <c r="WTD33" s="177"/>
      <c r="WTE33" s="177"/>
      <c r="WTF33" s="177"/>
      <c r="WTG33" s="177"/>
      <c r="WTH33" s="177"/>
      <c r="WTI33" s="177"/>
      <c r="WTJ33" s="177"/>
      <c r="WTK33" s="177"/>
      <c r="WTL33" s="177"/>
      <c r="WTM33" s="177"/>
      <c r="WTN33" s="177"/>
      <c r="WTO33" s="177"/>
      <c r="WTP33" s="177"/>
      <c r="WTQ33" s="177"/>
      <c r="WTR33" s="177"/>
      <c r="WTS33" s="177"/>
      <c r="WTT33" s="177"/>
      <c r="WTU33" s="177"/>
      <c r="WTV33" s="177"/>
      <c r="WTW33" s="177"/>
      <c r="WTX33" s="177"/>
      <c r="WTY33" s="177"/>
      <c r="WTZ33" s="177"/>
      <c r="WUA33" s="177"/>
      <c r="WUB33" s="177"/>
      <c r="WUC33" s="177"/>
      <c r="WUD33" s="177"/>
      <c r="WUE33" s="177"/>
      <c r="WUF33" s="177"/>
      <c r="WUG33" s="177"/>
      <c r="WUH33" s="177"/>
      <c r="WUI33" s="177"/>
      <c r="WUJ33" s="177"/>
      <c r="WUK33" s="177"/>
      <c r="WUL33" s="177"/>
      <c r="WUM33" s="177"/>
      <c r="WUN33" s="177"/>
      <c r="WUO33" s="177"/>
      <c r="WUP33" s="177"/>
      <c r="WUQ33" s="177"/>
      <c r="WUR33" s="177"/>
      <c r="WUS33" s="177"/>
      <c r="WUT33" s="177"/>
      <c r="WUU33" s="177"/>
      <c r="WUV33" s="177"/>
      <c r="WUW33" s="177"/>
      <c r="WUX33" s="177"/>
      <c r="WUY33" s="177"/>
      <c r="WUZ33" s="177"/>
      <c r="WVA33" s="177"/>
      <c r="WVB33" s="177"/>
      <c r="WVC33" s="177"/>
      <c r="WVD33" s="177"/>
      <c r="WVE33" s="177"/>
      <c r="WVF33" s="177"/>
      <c r="WVG33" s="177"/>
      <c r="WVH33" s="177"/>
      <c r="WVI33" s="177"/>
      <c r="WVJ33" s="177"/>
      <c r="WVK33" s="177"/>
      <c r="WVL33" s="177"/>
      <c r="WVM33" s="177"/>
      <c r="WVN33" s="177"/>
      <c r="WVO33" s="177"/>
      <c r="WVP33" s="177"/>
      <c r="WVQ33" s="177"/>
      <c r="WVR33" s="177"/>
      <c r="WVS33" s="177"/>
      <c r="WVT33" s="177"/>
      <c r="WVU33" s="177"/>
      <c r="WVV33" s="177"/>
      <c r="WVW33" s="177"/>
      <c r="WVX33" s="177"/>
      <c r="WVY33" s="177"/>
      <c r="WVZ33" s="177"/>
      <c r="WWA33" s="177"/>
      <c r="WWB33" s="177"/>
      <c r="WWC33" s="177"/>
      <c r="WWD33" s="177"/>
      <c r="WWE33" s="177"/>
      <c r="WWF33" s="177"/>
      <c r="WWG33" s="177"/>
      <c r="WWH33" s="177"/>
      <c r="WWI33" s="177"/>
      <c r="WWJ33" s="177"/>
      <c r="WWK33" s="177"/>
      <c r="WWL33" s="177"/>
      <c r="WWM33" s="177"/>
      <c r="WWN33" s="177"/>
      <c r="WWO33" s="177"/>
      <c r="WWP33" s="177"/>
      <c r="WWQ33" s="177"/>
      <c r="WWR33" s="177"/>
      <c r="WWS33" s="177"/>
      <c r="WWT33" s="177"/>
      <c r="WWU33" s="177"/>
      <c r="WWV33" s="177"/>
      <c r="WWW33" s="177"/>
      <c r="WWX33" s="177"/>
      <c r="WWY33" s="177"/>
      <c r="WWZ33" s="177"/>
      <c r="WXA33" s="177"/>
      <c r="WXB33" s="177"/>
      <c r="WXC33" s="177"/>
      <c r="WXD33" s="177"/>
      <c r="WXE33" s="177"/>
      <c r="WXF33" s="177"/>
      <c r="WXG33" s="177"/>
      <c r="WXH33" s="177"/>
      <c r="WXI33" s="177"/>
      <c r="WXJ33" s="177"/>
      <c r="WXK33" s="177"/>
      <c r="WXL33" s="177"/>
      <c r="WXM33" s="177"/>
      <c r="WXN33" s="177"/>
      <c r="WXO33" s="177"/>
      <c r="WXP33" s="177"/>
      <c r="WXQ33" s="177"/>
      <c r="WXR33" s="177"/>
      <c r="WXS33" s="177"/>
      <c r="WXT33" s="177"/>
      <c r="WXU33" s="177"/>
      <c r="WXV33" s="177"/>
      <c r="WXW33" s="177"/>
      <c r="WXX33" s="177"/>
      <c r="WXY33" s="177"/>
      <c r="WXZ33" s="177"/>
      <c r="WYA33" s="177"/>
      <c r="WYB33" s="177"/>
      <c r="WYC33" s="177"/>
      <c r="WYD33" s="177"/>
      <c r="WYE33" s="177"/>
      <c r="WYF33" s="177"/>
      <c r="WYG33" s="177"/>
      <c r="WYH33" s="177"/>
      <c r="WYI33" s="177"/>
      <c r="WYJ33" s="177"/>
      <c r="WYK33" s="177"/>
      <c r="WYL33" s="177"/>
      <c r="WYM33" s="177"/>
      <c r="WYN33" s="177"/>
      <c r="WYO33" s="177"/>
      <c r="WYP33" s="177"/>
      <c r="WYQ33" s="177"/>
      <c r="WYR33" s="177"/>
      <c r="WYS33" s="177"/>
      <c r="WYT33" s="177"/>
      <c r="WYU33" s="177"/>
      <c r="WYV33" s="177"/>
      <c r="WYW33" s="177"/>
      <c r="WYX33" s="177"/>
      <c r="WYY33" s="177"/>
      <c r="WYZ33" s="177"/>
      <c r="WZA33" s="177"/>
      <c r="WZB33" s="177"/>
      <c r="WZC33" s="177"/>
      <c r="WZD33" s="177"/>
      <c r="WZE33" s="177"/>
      <c r="WZF33" s="177"/>
      <c r="WZG33" s="177"/>
      <c r="WZH33" s="177"/>
      <c r="WZI33" s="177"/>
      <c r="WZJ33" s="177"/>
      <c r="WZK33" s="177"/>
      <c r="WZL33" s="177"/>
      <c r="WZM33" s="177"/>
      <c r="WZN33" s="177"/>
      <c r="WZO33" s="177"/>
      <c r="WZP33" s="177"/>
      <c r="WZQ33" s="177"/>
      <c r="WZR33" s="177"/>
      <c r="WZS33" s="177"/>
      <c r="WZT33" s="177"/>
      <c r="WZU33" s="177"/>
      <c r="WZV33" s="177"/>
      <c r="WZW33" s="177"/>
      <c r="WZX33" s="177"/>
      <c r="WZY33" s="177"/>
      <c r="WZZ33" s="177"/>
      <c r="XAA33" s="177"/>
      <c r="XAB33" s="177"/>
      <c r="XAC33" s="177"/>
      <c r="XAD33" s="177"/>
      <c r="XAE33" s="177"/>
      <c r="XAF33" s="177"/>
      <c r="XAG33" s="177"/>
      <c r="XAH33" s="177"/>
      <c r="XAI33" s="177"/>
      <c r="XAJ33" s="177"/>
      <c r="XAK33" s="177"/>
      <c r="XAL33" s="177"/>
      <c r="XAM33" s="177"/>
      <c r="XAN33" s="177"/>
      <c r="XAO33" s="177"/>
      <c r="XAP33" s="177"/>
      <c r="XAQ33" s="177"/>
      <c r="XAR33" s="177"/>
      <c r="XAS33" s="177"/>
      <c r="XAT33" s="177"/>
      <c r="XAU33" s="177"/>
      <c r="XAV33" s="177"/>
      <c r="XAW33" s="177"/>
      <c r="XAX33" s="177"/>
      <c r="XAY33" s="177"/>
      <c r="XAZ33" s="177"/>
      <c r="XBA33" s="177"/>
      <c r="XBB33" s="177"/>
      <c r="XBC33" s="177"/>
      <c r="XBD33" s="177"/>
      <c r="XBE33" s="177"/>
      <c r="XBF33" s="177"/>
      <c r="XBG33" s="177"/>
      <c r="XBH33" s="177"/>
      <c r="XBI33" s="177"/>
      <c r="XBJ33" s="177"/>
      <c r="XBK33" s="177"/>
      <c r="XBL33" s="177"/>
      <c r="XBM33" s="177"/>
      <c r="XBN33" s="177"/>
      <c r="XBO33" s="177"/>
      <c r="XBP33" s="177"/>
      <c r="XBQ33" s="177"/>
      <c r="XBR33" s="177"/>
      <c r="XBS33" s="177"/>
      <c r="XBT33" s="177"/>
      <c r="XBU33" s="177"/>
      <c r="XBV33" s="177"/>
      <c r="XBW33" s="177"/>
      <c r="XBX33" s="177"/>
      <c r="XBY33" s="177"/>
      <c r="XBZ33" s="177"/>
      <c r="XCA33" s="177"/>
      <c r="XCB33" s="177"/>
      <c r="XCC33" s="177"/>
      <c r="XCD33" s="177"/>
      <c r="XCE33" s="177"/>
      <c r="XCF33" s="177"/>
      <c r="XCG33" s="177"/>
      <c r="XCH33" s="177"/>
      <c r="XCI33" s="177"/>
      <c r="XCJ33" s="177"/>
      <c r="XCK33" s="177"/>
      <c r="XCL33" s="177"/>
      <c r="XCM33" s="177"/>
      <c r="XCN33" s="177"/>
      <c r="XCO33" s="177"/>
      <c r="XCP33" s="177"/>
      <c r="XCQ33" s="177"/>
      <c r="XCR33" s="177"/>
      <c r="XCS33" s="177"/>
      <c r="XCT33" s="177"/>
      <c r="XCU33" s="177"/>
      <c r="XCV33" s="177"/>
      <c r="XCW33" s="177"/>
      <c r="XCX33" s="177"/>
      <c r="XCY33" s="177"/>
      <c r="XCZ33" s="177"/>
      <c r="XDA33" s="177"/>
      <c r="XDB33" s="177"/>
      <c r="XDC33" s="177"/>
      <c r="XDD33" s="177"/>
      <c r="XDE33" s="177"/>
      <c r="XDF33" s="177"/>
      <c r="XDG33" s="177"/>
      <c r="XDH33" s="177"/>
      <c r="XDI33" s="177"/>
      <c r="XDJ33" s="177"/>
      <c r="XDK33" s="177"/>
      <c r="XDL33" s="177"/>
      <c r="XDM33" s="177"/>
      <c r="XDN33" s="177"/>
      <c r="XDO33" s="177"/>
      <c r="XDP33" s="177"/>
      <c r="XDQ33" s="177"/>
      <c r="XDR33" s="177"/>
      <c r="XDS33" s="177"/>
      <c r="XDT33" s="177"/>
      <c r="XDU33" s="177"/>
      <c r="XDV33" s="177"/>
      <c r="XDW33" s="177"/>
      <c r="XDX33" s="177"/>
      <c r="XDY33" s="177"/>
      <c r="XDZ33" s="177"/>
      <c r="XEA33" s="177"/>
      <c r="XEB33" s="177"/>
      <c r="XEC33" s="177"/>
      <c r="XED33" s="177"/>
      <c r="XEE33" s="177"/>
      <c r="XEF33" s="177"/>
      <c r="XEG33" s="177"/>
      <c r="XEH33" s="177"/>
      <c r="XEI33" s="177"/>
      <c r="XEJ33" s="177"/>
      <c r="XEK33" s="177"/>
      <c r="XEL33" s="177"/>
      <c r="XEM33" s="177"/>
      <c r="XEN33" s="177"/>
      <c r="XEO33" s="177"/>
      <c r="XEP33" s="177"/>
      <c r="XEQ33" s="177"/>
      <c r="XER33" s="177"/>
      <c r="XES33" s="177"/>
      <c r="XET33" s="177"/>
      <c r="XEU33" s="177"/>
      <c r="XEV33" s="177"/>
      <c r="XEW33" s="177"/>
      <c r="XEX33" s="177"/>
      <c r="XEY33" s="177"/>
      <c r="XEZ33" s="246"/>
      <c r="XFA33" s="246"/>
      <c r="XFB33" s="247"/>
      <c r="XFC33" s="246"/>
    </row>
    <row r="34" spans="1:16383" s="177" customFormat="1" ht="43" hidden="1" thickBot="1" x14ac:dyDescent="0.25">
      <c r="A34" s="246" t="s">
        <v>925</v>
      </c>
      <c r="B34" s="246" t="s">
        <v>1018</v>
      </c>
      <c r="C34" s="247" t="s">
        <v>938</v>
      </c>
      <c r="D34" s="246" t="s">
        <v>1019</v>
      </c>
      <c r="E34" s="238" t="s">
        <v>945</v>
      </c>
      <c r="F34" s="238" t="s">
        <v>928</v>
      </c>
      <c r="G34" s="244">
        <v>12</v>
      </c>
      <c r="H34" s="238" t="s">
        <v>930</v>
      </c>
      <c r="I34" s="236" t="s">
        <v>931</v>
      </c>
      <c r="J34" s="246" t="s">
        <v>829</v>
      </c>
      <c r="K34" s="248">
        <v>700000000</v>
      </c>
      <c r="L34" s="249">
        <v>700000000</v>
      </c>
      <c r="M34" s="250" t="s">
        <v>360</v>
      </c>
      <c r="N34" s="250"/>
      <c r="O34" s="250"/>
      <c r="P34" s="250" t="s">
        <v>830</v>
      </c>
      <c r="Q34" s="251" t="s">
        <v>932</v>
      </c>
      <c r="R34" s="251" t="s">
        <v>933</v>
      </c>
      <c r="S34" s="250" t="s">
        <v>934</v>
      </c>
      <c r="T34" s="250" t="s">
        <v>935</v>
      </c>
      <c r="U34" s="252" t="s">
        <v>936</v>
      </c>
      <c r="V34" s="424" t="s">
        <v>687</v>
      </c>
      <c r="W34" s="425"/>
    </row>
    <row r="35" spans="1:16383" ht="70" hidden="1" x14ac:dyDescent="0.15">
      <c r="A35" s="236" t="s">
        <v>925</v>
      </c>
      <c r="B35" s="236" t="s">
        <v>1020</v>
      </c>
      <c r="C35" s="237" t="s">
        <v>1021</v>
      </c>
      <c r="D35" s="236" t="s">
        <v>1022</v>
      </c>
      <c r="E35" s="238" t="s">
        <v>945</v>
      </c>
      <c r="F35" s="238" t="s">
        <v>928</v>
      </c>
      <c r="G35" s="244">
        <v>12</v>
      </c>
      <c r="H35" s="238" t="s">
        <v>930</v>
      </c>
      <c r="I35" s="236" t="s">
        <v>931</v>
      </c>
      <c r="J35" s="236" t="s">
        <v>829</v>
      </c>
      <c r="K35" s="240">
        <v>1060000000</v>
      </c>
      <c r="L35" s="241">
        <v>1060000000</v>
      </c>
      <c r="M35" s="238" t="s">
        <v>360</v>
      </c>
      <c r="N35" s="13" t="s">
        <v>279</v>
      </c>
      <c r="O35" s="33" t="s">
        <v>357</v>
      </c>
      <c r="P35" s="256" t="s">
        <v>830</v>
      </c>
      <c r="Q35" s="242" t="s">
        <v>932</v>
      </c>
      <c r="R35" s="242" t="s">
        <v>933</v>
      </c>
      <c r="S35" s="238" t="s">
        <v>934</v>
      </c>
      <c r="T35" s="238" t="s">
        <v>935</v>
      </c>
      <c r="U35" s="243" t="s">
        <v>936</v>
      </c>
    </row>
    <row r="36" spans="1:16383" ht="42" hidden="1" x14ac:dyDescent="0.15">
      <c r="A36" s="236" t="s">
        <v>925</v>
      </c>
      <c r="B36" s="236" t="s">
        <v>1023</v>
      </c>
      <c r="C36" s="237" t="s">
        <v>1024</v>
      </c>
      <c r="D36" s="236" t="s">
        <v>1025</v>
      </c>
      <c r="E36" s="253" t="s">
        <v>940</v>
      </c>
      <c r="F36" s="238" t="s">
        <v>958</v>
      </c>
      <c r="G36" s="244">
        <v>12</v>
      </c>
      <c r="H36" s="238" t="s">
        <v>930</v>
      </c>
      <c r="I36" s="236" t="s">
        <v>931</v>
      </c>
      <c r="J36" s="236" t="s">
        <v>829</v>
      </c>
      <c r="K36" s="255">
        <v>1400000000</v>
      </c>
      <c r="L36" s="260">
        <v>1400000000</v>
      </c>
      <c r="M36" s="238" t="s">
        <v>360</v>
      </c>
      <c r="N36" s="13" t="s">
        <v>279</v>
      </c>
      <c r="O36" s="169" t="s">
        <v>441</v>
      </c>
      <c r="P36" s="238" t="s">
        <v>830</v>
      </c>
      <c r="Q36" s="242" t="s">
        <v>932</v>
      </c>
      <c r="R36" s="242" t="s">
        <v>933</v>
      </c>
      <c r="S36" s="238" t="s">
        <v>934</v>
      </c>
      <c r="T36" s="238" t="s">
        <v>935</v>
      </c>
      <c r="U36" s="243" t="s">
        <v>936</v>
      </c>
      <c r="V36" s="25">
        <v>400000000</v>
      </c>
      <c r="W36" s="24">
        <f>IFERROR(V36/$AP36,0)</f>
        <v>0</v>
      </c>
      <c r="X36" s="25">
        <v>1520000000</v>
      </c>
    </row>
    <row r="37" spans="1:16383" ht="28" hidden="1" x14ac:dyDescent="0.15">
      <c r="A37" s="236" t="s">
        <v>925</v>
      </c>
      <c r="B37" s="236" t="s">
        <v>1026</v>
      </c>
      <c r="C37" s="237" t="s">
        <v>1016</v>
      </c>
      <c r="D37" s="236" t="s">
        <v>1026</v>
      </c>
      <c r="E37" s="238" t="s">
        <v>1012</v>
      </c>
      <c r="F37" s="238" t="s">
        <v>1012</v>
      </c>
      <c r="G37" s="261">
        <v>11</v>
      </c>
      <c r="H37" s="238" t="s">
        <v>930</v>
      </c>
      <c r="I37" s="236" t="s">
        <v>931</v>
      </c>
      <c r="J37" s="236" t="s">
        <v>829</v>
      </c>
      <c r="K37" s="240"/>
      <c r="L37" s="241">
        <v>5229000000</v>
      </c>
      <c r="M37" s="238" t="s">
        <v>287</v>
      </c>
      <c r="N37" s="238"/>
      <c r="O37" s="238"/>
      <c r="P37" s="238"/>
      <c r="Q37" s="242" t="s">
        <v>932</v>
      </c>
      <c r="R37" s="242" t="s">
        <v>933</v>
      </c>
      <c r="S37" s="238" t="s">
        <v>934</v>
      </c>
      <c r="T37" s="238" t="s">
        <v>935</v>
      </c>
      <c r="U37" s="243" t="s">
        <v>936</v>
      </c>
    </row>
    <row r="38" spans="1:16383" s="177" customFormat="1" ht="43" hidden="1" thickBot="1" x14ac:dyDescent="0.25">
      <c r="A38" s="246" t="s">
        <v>925</v>
      </c>
      <c r="B38" s="246" t="s">
        <v>1027</v>
      </c>
      <c r="C38" s="247" t="s">
        <v>1028</v>
      </c>
      <c r="D38" s="246" t="s">
        <v>1029</v>
      </c>
      <c r="E38" s="238" t="s">
        <v>945</v>
      </c>
      <c r="F38" s="238" t="s">
        <v>928</v>
      </c>
      <c r="G38" s="261">
        <v>5</v>
      </c>
      <c r="H38" s="238" t="s">
        <v>930</v>
      </c>
      <c r="I38" s="236" t="s">
        <v>931</v>
      </c>
      <c r="J38" s="246" t="s">
        <v>829</v>
      </c>
      <c r="K38" s="248"/>
      <c r="L38" s="249">
        <v>129600000</v>
      </c>
      <c r="M38" s="250" t="s">
        <v>287</v>
      </c>
      <c r="N38" s="250"/>
      <c r="O38" s="250"/>
      <c r="P38" s="250"/>
      <c r="Q38" s="251" t="s">
        <v>932</v>
      </c>
      <c r="R38" s="251" t="s">
        <v>933</v>
      </c>
      <c r="S38" s="250" t="s">
        <v>934</v>
      </c>
      <c r="T38" s="250" t="s">
        <v>935</v>
      </c>
      <c r="U38" s="252" t="s">
        <v>936</v>
      </c>
      <c r="V38" s="424" t="s">
        <v>687</v>
      </c>
      <c r="W38" s="425"/>
    </row>
    <row r="39" spans="1:16383" s="177" customFormat="1" ht="42" hidden="1" x14ac:dyDescent="0.15">
      <c r="A39" s="246" t="s">
        <v>925</v>
      </c>
      <c r="B39" s="246" t="s">
        <v>1030</v>
      </c>
      <c r="C39" s="247" t="s">
        <v>1024</v>
      </c>
      <c r="D39" s="246" t="s">
        <v>1031</v>
      </c>
      <c r="E39" s="253" t="s">
        <v>940</v>
      </c>
      <c r="F39" s="238" t="s">
        <v>958</v>
      </c>
      <c r="G39" s="244">
        <v>12</v>
      </c>
      <c r="H39" s="238" t="s">
        <v>930</v>
      </c>
      <c r="I39" s="236" t="s">
        <v>931</v>
      </c>
      <c r="J39" s="246" t="s">
        <v>829</v>
      </c>
      <c r="K39" s="248">
        <v>600000000</v>
      </c>
      <c r="L39" s="249">
        <v>600000000</v>
      </c>
      <c r="M39" s="250" t="s">
        <v>360</v>
      </c>
      <c r="N39" s="250"/>
      <c r="O39" s="250"/>
      <c r="P39" s="250" t="s">
        <v>830</v>
      </c>
      <c r="Q39" s="251" t="s">
        <v>932</v>
      </c>
      <c r="R39" s="251" t="s">
        <v>933</v>
      </c>
      <c r="S39" s="250" t="s">
        <v>934</v>
      </c>
      <c r="T39" s="250" t="s">
        <v>935</v>
      </c>
      <c r="U39" s="252" t="s">
        <v>936</v>
      </c>
      <c r="V39" s="176"/>
    </row>
    <row r="40" spans="1:16383" ht="28" hidden="1" x14ac:dyDescent="0.15">
      <c r="A40" s="236" t="s">
        <v>925</v>
      </c>
      <c r="B40" s="236" t="s">
        <v>1032</v>
      </c>
      <c r="C40" s="237" t="s">
        <v>1033</v>
      </c>
      <c r="D40" s="262" t="s">
        <v>1034</v>
      </c>
      <c r="E40" s="253" t="s">
        <v>940</v>
      </c>
      <c r="F40" s="238" t="s">
        <v>958</v>
      </c>
      <c r="G40" s="244">
        <v>12</v>
      </c>
      <c r="H40" s="238" t="s">
        <v>930</v>
      </c>
      <c r="I40" s="236" t="s">
        <v>931</v>
      </c>
      <c r="J40" s="236" t="s">
        <v>829</v>
      </c>
      <c r="K40" s="240">
        <v>1900000000</v>
      </c>
      <c r="L40" s="260">
        <v>1900000000</v>
      </c>
      <c r="M40" s="238" t="s">
        <v>360</v>
      </c>
      <c r="N40" s="30" t="s">
        <v>279</v>
      </c>
      <c r="O40" s="17" t="s">
        <v>652</v>
      </c>
      <c r="P40" s="238" t="s">
        <v>830</v>
      </c>
      <c r="Q40" s="242" t="s">
        <v>932</v>
      </c>
      <c r="R40" s="242" t="s">
        <v>933</v>
      </c>
      <c r="S40" s="238" t="s">
        <v>934</v>
      </c>
      <c r="T40" s="238" t="s">
        <v>935</v>
      </c>
      <c r="U40" s="243" t="s">
        <v>936</v>
      </c>
      <c r="V40" s="25">
        <v>5300000000</v>
      </c>
    </row>
    <row r="41" spans="1:16383" ht="42" hidden="1" x14ac:dyDescent="0.15">
      <c r="A41" s="236" t="s">
        <v>925</v>
      </c>
      <c r="B41" s="236" t="s">
        <v>557</v>
      </c>
      <c r="C41" s="237" t="s">
        <v>993</v>
      </c>
      <c r="D41" s="236" t="s">
        <v>1035</v>
      </c>
      <c r="E41" s="238" t="s">
        <v>928</v>
      </c>
      <c r="F41" s="238" t="s">
        <v>929</v>
      </c>
      <c r="G41" s="239">
        <v>3</v>
      </c>
      <c r="H41" s="238" t="s">
        <v>930</v>
      </c>
      <c r="I41" s="236" t="s">
        <v>931</v>
      </c>
      <c r="J41" s="236" t="s">
        <v>829</v>
      </c>
      <c r="K41" s="240"/>
      <c r="L41" s="241">
        <v>720000000</v>
      </c>
      <c r="M41" s="238" t="s">
        <v>287</v>
      </c>
      <c r="N41" s="30" t="s">
        <v>316</v>
      </c>
      <c r="O41" s="33" t="s">
        <v>556</v>
      </c>
      <c r="P41" s="238"/>
      <c r="Q41" s="242" t="s">
        <v>932</v>
      </c>
      <c r="R41" s="242" t="s">
        <v>933</v>
      </c>
      <c r="S41" s="238" t="s">
        <v>934</v>
      </c>
      <c r="T41" s="238" t="s">
        <v>935</v>
      </c>
      <c r="U41" s="243" t="s">
        <v>936</v>
      </c>
    </row>
    <row r="42" spans="1:16383" ht="42" hidden="1" x14ac:dyDescent="0.15">
      <c r="A42" s="236" t="s">
        <v>925</v>
      </c>
      <c r="B42" s="236" t="s">
        <v>1036</v>
      </c>
      <c r="C42" s="237" t="s">
        <v>993</v>
      </c>
      <c r="D42" s="236" t="s">
        <v>1037</v>
      </c>
      <c r="E42" s="238" t="s">
        <v>1038</v>
      </c>
      <c r="F42" s="238" t="s">
        <v>198</v>
      </c>
      <c r="G42" s="239">
        <v>8</v>
      </c>
      <c r="H42" s="238" t="s">
        <v>930</v>
      </c>
      <c r="I42" s="236" t="s">
        <v>1039</v>
      </c>
      <c r="J42" s="236" t="s">
        <v>950</v>
      </c>
      <c r="K42" s="240"/>
      <c r="L42" s="240">
        <v>3850000000</v>
      </c>
      <c r="M42" s="238" t="s">
        <v>287</v>
      </c>
      <c r="N42" s="238"/>
      <c r="O42" s="238"/>
      <c r="P42" s="238"/>
      <c r="Q42" s="242" t="s">
        <v>932</v>
      </c>
      <c r="R42" s="242" t="s">
        <v>933</v>
      </c>
      <c r="S42" s="238" t="s">
        <v>934</v>
      </c>
      <c r="T42" s="238" t="s">
        <v>935</v>
      </c>
      <c r="U42" s="243" t="s">
        <v>936</v>
      </c>
    </row>
    <row r="43" spans="1:16383" ht="15" x14ac:dyDescent="0.15">
      <c r="A43" s="236"/>
      <c r="B43" s="236"/>
      <c r="C43" s="236"/>
      <c r="D43" s="236"/>
      <c r="E43" s="238"/>
      <c r="F43" s="238"/>
      <c r="G43" s="239"/>
      <c r="H43" s="238"/>
      <c r="I43" s="236"/>
      <c r="J43" s="236"/>
      <c r="K43" s="240"/>
      <c r="L43" s="241"/>
      <c r="M43" s="238"/>
      <c r="N43" s="238"/>
      <c r="O43" s="238"/>
      <c r="P43" s="238"/>
      <c r="Q43" s="242"/>
      <c r="R43" s="242"/>
      <c r="S43" s="238"/>
      <c r="T43" s="238"/>
      <c r="U43" s="236"/>
    </row>
    <row r="44" spans="1:16383" ht="15" x14ac:dyDescent="0.15">
      <c r="A44" s="236"/>
      <c r="B44" s="236"/>
      <c r="C44" s="236"/>
      <c r="D44" s="236"/>
      <c r="E44" s="238"/>
      <c r="F44" s="238"/>
      <c r="G44" s="239"/>
      <c r="H44" s="238"/>
      <c r="I44" s="236"/>
      <c r="J44" s="236"/>
      <c r="K44" s="240"/>
      <c r="L44" s="241"/>
      <c r="M44" s="238"/>
      <c r="N44" s="238"/>
      <c r="O44" s="238"/>
      <c r="P44" s="238"/>
      <c r="Q44" s="242"/>
      <c r="R44" s="242"/>
      <c r="S44" s="238"/>
      <c r="T44" s="238"/>
      <c r="U44" s="236"/>
    </row>
    <row r="45" spans="1:16383" ht="15" x14ac:dyDescent="0.15">
      <c r="A45" s="236"/>
      <c r="B45" s="236"/>
      <c r="C45" s="236"/>
      <c r="D45" s="236"/>
      <c r="E45" s="238"/>
      <c r="F45" s="238"/>
      <c r="G45" s="239"/>
      <c r="H45" s="238"/>
      <c r="I45" s="236"/>
      <c r="J45" s="236"/>
      <c r="K45" s="240"/>
      <c r="L45" s="241"/>
      <c r="M45" s="238"/>
      <c r="N45" s="238"/>
      <c r="O45" s="238"/>
      <c r="P45" s="238"/>
      <c r="Q45" s="242"/>
      <c r="R45" s="242"/>
      <c r="S45" s="238"/>
      <c r="T45" s="238"/>
      <c r="U45" s="236"/>
    </row>
    <row r="46" spans="1:16383" ht="15" x14ac:dyDescent="0.15">
      <c r="A46" s="236"/>
      <c r="B46" s="236"/>
      <c r="C46" s="236"/>
      <c r="D46" s="236"/>
      <c r="E46" s="238"/>
      <c r="F46" s="238"/>
      <c r="G46" s="239"/>
      <c r="H46" s="238"/>
      <c r="I46" s="236"/>
      <c r="J46" s="236"/>
      <c r="K46" s="240"/>
      <c r="L46" s="241"/>
      <c r="M46" s="238"/>
      <c r="N46" s="238"/>
      <c r="O46" s="238"/>
      <c r="P46" s="238"/>
      <c r="Q46" s="242"/>
      <c r="R46" s="242"/>
      <c r="S46" s="238"/>
      <c r="T46" s="238"/>
      <c r="U46" s="236"/>
    </row>
    <row r="47" spans="1:16383" ht="15" x14ac:dyDescent="0.15">
      <c r="A47" s="236"/>
      <c r="B47" s="236"/>
      <c r="C47" s="236"/>
      <c r="D47" s="236"/>
      <c r="E47" s="238"/>
      <c r="F47" s="238"/>
      <c r="G47" s="239"/>
      <c r="H47" s="238"/>
      <c r="I47" s="236"/>
      <c r="J47" s="236"/>
      <c r="K47" s="240"/>
      <c r="L47" s="241"/>
      <c r="M47" s="238"/>
      <c r="N47" s="238"/>
      <c r="O47" s="238"/>
      <c r="P47" s="238"/>
      <c r="Q47" s="242"/>
      <c r="R47" s="242"/>
      <c r="S47" s="238"/>
      <c r="T47" s="238"/>
      <c r="U47" s="236"/>
    </row>
    <row r="48" spans="1:16383" ht="15" x14ac:dyDescent="0.15">
      <c r="A48" s="236"/>
      <c r="B48" s="236"/>
      <c r="C48" s="236"/>
      <c r="D48" s="236"/>
      <c r="E48" s="238"/>
      <c r="F48" s="238"/>
      <c r="G48" s="239"/>
      <c r="H48" s="238"/>
      <c r="I48" s="236"/>
      <c r="J48" s="236"/>
      <c r="K48" s="240"/>
      <c r="L48" s="241"/>
      <c r="M48" s="238"/>
      <c r="N48" s="238"/>
      <c r="O48" s="238"/>
      <c r="P48" s="238"/>
      <c r="Q48" s="242"/>
      <c r="R48" s="242"/>
      <c r="S48" s="238"/>
      <c r="T48" s="238"/>
      <c r="U48" s="236"/>
    </row>
    <row r="49" spans="1:21" ht="15" x14ac:dyDescent="0.15">
      <c r="A49" s="236"/>
      <c r="B49" s="236"/>
      <c r="C49" s="236"/>
      <c r="D49" s="236"/>
      <c r="E49" s="238"/>
      <c r="F49" s="238"/>
      <c r="G49" s="239"/>
      <c r="H49" s="238"/>
      <c r="I49" s="236"/>
      <c r="J49" s="236"/>
      <c r="K49" s="240"/>
      <c r="L49" s="241"/>
      <c r="M49" s="238"/>
      <c r="N49" s="238"/>
      <c r="O49" s="238"/>
      <c r="P49" s="238"/>
      <c r="Q49" s="242"/>
      <c r="R49" s="242"/>
      <c r="S49" s="238"/>
      <c r="T49" s="238"/>
      <c r="U49" s="236"/>
    </row>
    <row r="50" spans="1:21" ht="15" x14ac:dyDescent="0.15">
      <c r="A50" s="236"/>
      <c r="B50" s="236"/>
      <c r="C50" s="236"/>
      <c r="D50" s="236"/>
      <c r="E50" s="238"/>
      <c r="F50" s="238"/>
      <c r="G50" s="239"/>
      <c r="H50" s="238"/>
      <c r="I50" s="236"/>
      <c r="J50" s="236"/>
      <c r="K50" s="240"/>
      <c r="L50" s="241"/>
      <c r="M50" s="238"/>
      <c r="N50" s="238"/>
      <c r="O50" s="238"/>
      <c r="P50" s="238"/>
      <c r="Q50" s="242"/>
      <c r="R50" s="242"/>
      <c r="S50" s="238"/>
      <c r="T50" s="238"/>
      <c r="U50" s="236"/>
    </row>
    <row r="51" spans="1:21" ht="15" x14ac:dyDescent="0.15">
      <c r="A51" s="236"/>
      <c r="B51" s="236"/>
      <c r="C51" s="236"/>
      <c r="D51" s="236"/>
      <c r="E51" s="238"/>
      <c r="F51" s="238"/>
      <c r="G51" s="239"/>
      <c r="H51" s="238"/>
      <c r="I51" s="236"/>
      <c r="J51" s="236"/>
      <c r="K51" s="240"/>
      <c r="L51" s="241"/>
      <c r="M51" s="238"/>
      <c r="N51" s="238"/>
      <c r="O51" s="238"/>
      <c r="P51" s="238"/>
      <c r="Q51" s="242"/>
      <c r="R51" s="242"/>
      <c r="S51" s="238"/>
      <c r="T51" s="238"/>
      <c r="U51" s="236"/>
    </row>
    <row r="52" spans="1:21" ht="15" x14ac:dyDescent="0.15">
      <c r="A52" s="236"/>
      <c r="B52" s="236"/>
      <c r="C52" s="236"/>
      <c r="D52" s="236"/>
      <c r="E52" s="238"/>
      <c r="F52" s="238"/>
      <c r="G52" s="239"/>
      <c r="H52" s="238"/>
      <c r="I52" s="236"/>
      <c r="J52" s="236"/>
      <c r="K52" s="240"/>
      <c r="L52" s="241"/>
      <c r="M52" s="238"/>
      <c r="N52" s="238"/>
      <c r="O52" s="238"/>
      <c r="P52" s="238"/>
      <c r="Q52" s="242"/>
      <c r="R52" s="242"/>
      <c r="S52" s="238"/>
      <c r="T52" s="238"/>
      <c r="U52" s="236"/>
    </row>
    <row r="53" spans="1:21" ht="15" x14ac:dyDescent="0.15">
      <c r="A53" s="236"/>
      <c r="B53" s="236"/>
      <c r="C53" s="236"/>
      <c r="D53" s="236"/>
      <c r="E53" s="238"/>
      <c r="F53" s="238"/>
      <c r="G53" s="239"/>
      <c r="H53" s="238"/>
      <c r="I53" s="236"/>
      <c r="J53" s="236"/>
      <c r="K53" s="240"/>
      <c r="L53" s="241"/>
      <c r="M53" s="238"/>
      <c r="N53" s="238"/>
      <c r="O53" s="238"/>
      <c r="P53" s="238"/>
      <c r="Q53" s="242"/>
      <c r="R53" s="242"/>
      <c r="S53" s="238"/>
      <c r="T53" s="238"/>
      <c r="U53" s="236"/>
    </row>
    <row r="54" spans="1:21" ht="15" x14ac:dyDescent="0.15">
      <c r="A54" s="236"/>
      <c r="B54" s="236"/>
      <c r="C54" s="236"/>
      <c r="D54" s="236"/>
      <c r="E54" s="238"/>
      <c r="F54" s="238"/>
      <c r="G54" s="239"/>
      <c r="H54" s="238"/>
      <c r="I54" s="236"/>
      <c r="J54" s="236"/>
      <c r="K54" s="240"/>
      <c r="L54" s="241"/>
      <c r="M54" s="238"/>
      <c r="N54" s="238"/>
      <c r="O54" s="238"/>
      <c r="P54" s="238"/>
      <c r="Q54" s="242"/>
      <c r="R54" s="242"/>
      <c r="S54" s="238"/>
      <c r="T54" s="238"/>
      <c r="U54" s="236"/>
    </row>
    <row r="55" spans="1:21" ht="15" x14ac:dyDescent="0.15">
      <c r="A55" s="236"/>
      <c r="B55" s="236"/>
      <c r="C55" s="236"/>
      <c r="D55" s="236"/>
      <c r="E55" s="238"/>
      <c r="F55" s="238"/>
      <c r="G55" s="239"/>
      <c r="H55" s="238"/>
      <c r="I55" s="236"/>
      <c r="J55" s="236"/>
      <c r="K55" s="240"/>
      <c r="L55" s="241"/>
      <c r="M55" s="238"/>
      <c r="N55" s="238"/>
      <c r="O55" s="238"/>
      <c r="P55" s="238"/>
      <c r="Q55" s="242"/>
      <c r="R55" s="242"/>
      <c r="S55" s="238"/>
      <c r="T55" s="238"/>
      <c r="U55" s="236"/>
    </row>
    <row r="56" spans="1:21" ht="15" x14ac:dyDescent="0.15">
      <c r="A56" s="236"/>
      <c r="B56" s="236"/>
      <c r="C56" s="236"/>
      <c r="D56" s="236"/>
      <c r="E56" s="238"/>
      <c r="F56" s="238"/>
      <c r="G56" s="239"/>
      <c r="H56" s="238"/>
      <c r="I56" s="236"/>
      <c r="J56" s="236"/>
      <c r="K56" s="240"/>
      <c r="L56" s="241"/>
      <c r="M56" s="238"/>
      <c r="N56" s="238"/>
      <c r="O56" s="238"/>
      <c r="P56" s="238"/>
      <c r="Q56" s="242"/>
      <c r="R56" s="242"/>
      <c r="S56" s="238"/>
      <c r="T56" s="238"/>
      <c r="U56" s="236"/>
    </row>
    <row r="57" spans="1:21" ht="15" x14ac:dyDescent="0.15">
      <c r="A57" s="236"/>
      <c r="B57" s="236"/>
      <c r="C57" s="236"/>
      <c r="D57" s="236"/>
      <c r="E57" s="238"/>
      <c r="F57" s="238"/>
      <c r="G57" s="239"/>
      <c r="H57" s="238"/>
      <c r="I57" s="236"/>
      <c r="J57" s="236"/>
      <c r="K57" s="240"/>
      <c r="L57" s="241"/>
      <c r="M57" s="238"/>
      <c r="N57" s="238"/>
      <c r="O57" s="238"/>
      <c r="P57" s="238"/>
      <c r="Q57" s="242"/>
      <c r="R57" s="242"/>
      <c r="S57" s="238"/>
      <c r="T57" s="238"/>
      <c r="U57" s="236"/>
    </row>
    <row r="58" spans="1:21" ht="15" x14ac:dyDescent="0.15">
      <c r="A58" s="236"/>
      <c r="B58" s="236"/>
      <c r="C58" s="236"/>
      <c r="D58" s="236"/>
      <c r="E58" s="238"/>
      <c r="F58" s="238"/>
      <c r="G58" s="239"/>
      <c r="H58" s="238"/>
      <c r="I58" s="236"/>
      <c r="J58" s="236"/>
      <c r="K58" s="240"/>
      <c r="L58" s="241"/>
      <c r="M58" s="238"/>
      <c r="N58" s="238"/>
      <c r="O58" s="238"/>
      <c r="P58" s="238"/>
      <c r="Q58" s="242"/>
      <c r="R58" s="242"/>
      <c r="S58" s="238"/>
      <c r="T58" s="238"/>
      <c r="U58" s="236"/>
    </row>
    <row r="59" spans="1:21" ht="15" x14ac:dyDescent="0.15">
      <c r="A59" s="236"/>
      <c r="B59" s="236"/>
      <c r="C59" s="236"/>
      <c r="D59" s="236"/>
      <c r="E59" s="238"/>
      <c r="F59" s="238"/>
      <c r="G59" s="239"/>
      <c r="H59" s="238"/>
      <c r="I59" s="236"/>
      <c r="J59" s="236"/>
      <c r="K59" s="240"/>
      <c r="L59" s="241"/>
      <c r="M59" s="238"/>
      <c r="N59" s="238"/>
      <c r="O59" s="238"/>
      <c r="P59" s="238"/>
      <c r="Q59" s="242"/>
      <c r="R59" s="242"/>
      <c r="S59" s="238"/>
      <c r="T59" s="238"/>
      <c r="U59" s="236"/>
    </row>
    <row r="60" spans="1:21" ht="15" x14ac:dyDescent="0.15">
      <c r="A60" s="236"/>
      <c r="B60" s="236"/>
      <c r="C60" s="236"/>
      <c r="D60" s="236"/>
      <c r="E60" s="238"/>
      <c r="F60" s="238"/>
      <c r="G60" s="239"/>
      <c r="H60" s="238"/>
      <c r="I60" s="236"/>
      <c r="J60" s="236"/>
      <c r="K60" s="240"/>
      <c r="L60" s="241"/>
      <c r="M60" s="238"/>
      <c r="N60" s="238"/>
      <c r="O60" s="238"/>
      <c r="P60" s="238"/>
      <c r="Q60" s="242"/>
      <c r="R60" s="242"/>
      <c r="S60" s="238"/>
      <c r="T60" s="238"/>
      <c r="U60" s="236"/>
    </row>
    <row r="61" spans="1:21" ht="15" x14ac:dyDescent="0.15">
      <c r="A61" s="236"/>
      <c r="B61" s="236"/>
      <c r="C61" s="236"/>
      <c r="D61" s="236"/>
      <c r="E61" s="238"/>
      <c r="F61" s="238"/>
      <c r="G61" s="239"/>
      <c r="H61" s="238"/>
      <c r="I61" s="236"/>
      <c r="J61" s="236"/>
      <c r="K61" s="240"/>
      <c r="L61" s="241"/>
      <c r="M61" s="238"/>
      <c r="N61" s="238"/>
      <c r="O61" s="238"/>
      <c r="P61" s="238"/>
      <c r="Q61" s="242"/>
      <c r="R61" s="242"/>
      <c r="S61" s="238"/>
      <c r="T61" s="238"/>
      <c r="U61" s="236"/>
    </row>
    <row r="62" spans="1:21" ht="15" x14ac:dyDescent="0.15">
      <c r="A62" s="236"/>
      <c r="B62" s="236"/>
      <c r="C62" s="236"/>
      <c r="D62" s="236"/>
      <c r="E62" s="238"/>
      <c r="F62" s="238"/>
      <c r="G62" s="239"/>
      <c r="H62" s="238"/>
      <c r="I62" s="236"/>
      <c r="J62" s="236"/>
      <c r="K62" s="240"/>
      <c r="L62" s="241"/>
      <c r="M62" s="238"/>
      <c r="N62" s="238"/>
      <c r="O62" s="238"/>
      <c r="P62" s="238"/>
      <c r="Q62" s="242"/>
      <c r="R62" s="242"/>
      <c r="S62" s="238"/>
      <c r="T62" s="238"/>
      <c r="U62" s="236"/>
    </row>
    <row r="63" spans="1:21" ht="15" x14ac:dyDescent="0.15">
      <c r="A63" s="236"/>
      <c r="B63" s="236"/>
      <c r="C63" s="236"/>
      <c r="D63" s="236"/>
      <c r="E63" s="238"/>
      <c r="F63" s="238"/>
      <c r="G63" s="239"/>
      <c r="H63" s="238"/>
      <c r="I63" s="236"/>
      <c r="J63" s="236"/>
      <c r="K63" s="240"/>
      <c r="L63" s="241"/>
      <c r="M63" s="238"/>
      <c r="N63" s="238"/>
      <c r="O63" s="238"/>
      <c r="P63" s="238"/>
      <c r="Q63" s="242"/>
      <c r="R63" s="242"/>
      <c r="S63" s="238"/>
      <c r="T63" s="238"/>
      <c r="U63" s="236"/>
    </row>
    <row r="64" spans="1:21" ht="15" x14ac:dyDescent="0.15">
      <c r="A64" s="236"/>
      <c r="B64" s="236"/>
      <c r="C64" s="236"/>
      <c r="D64" s="236"/>
      <c r="E64" s="238"/>
      <c r="F64" s="238"/>
      <c r="G64" s="239"/>
      <c r="H64" s="238"/>
      <c r="I64" s="236"/>
      <c r="J64" s="236"/>
      <c r="K64" s="240"/>
      <c r="L64" s="241"/>
      <c r="M64" s="238"/>
      <c r="N64" s="238"/>
      <c r="O64" s="238"/>
      <c r="P64" s="238"/>
      <c r="Q64" s="242"/>
      <c r="R64" s="242"/>
      <c r="S64" s="238"/>
      <c r="T64" s="238"/>
      <c r="U64" s="236"/>
    </row>
    <row r="65" spans="1:21" ht="15" x14ac:dyDescent="0.15">
      <c r="A65" s="236"/>
      <c r="B65" s="236"/>
      <c r="C65" s="236"/>
      <c r="D65" s="236"/>
      <c r="E65" s="238"/>
      <c r="F65" s="238"/>
      <c r="G65" s="239"/>
      <c r="H65" s="238"/>
      <c r="I65" s="236"/>
      <c r="J65" s="236"/>
      <c r="K65" s="240"/>
      <c r="L65" s="241"/>
      <c r="M65" s="238"/>
      <c r="N65" s="238"/>
      <c r="O65" s="238"/>
      <c r="P65" s="238"/>
      <c r="Q65" s="242"/>
      <c r="R65" s="242"/>
      <c r="S65" s="238"/>
      <c r="T65" s="238"/>
      <c r="U65" s="236"/>
    </row>
    <row r="66" spans="1:21" ht="15" x14ac:dyDescent="0.15">
      <c r="A66" s="236"/>
      <c r="B66" s="236"/>
      <c r="C66" s="236"/>
      <c r="D66" s="236"/>
      <c r="E66" s="238"/>
      <c r="F66" s="238"/>
      <c r="G66" s="239"/>
      <c r="H66" s="238"/>
      <c r="I66" s="236"/>
      <c r="J66" s="236"/>
      <c r="K66" s="240"/>
      <c r="L66" s="241"/>
      <c r="M66" s="238"/>
      <c r="N66" s="238"/>
      <c r="O66" s="238"/>
      <c r="P66" s="238" t="s">
        <v>830</v>
      </c>
      <c r="Q66" s="242"/>
      <c r="R66" s="242"/>
      <c r="S66" s="238"/>
      <c r="T66" s="238"/>
      <c r="U66" s="236"/>
    </row>
    <row r="67" spans="1:21" ht="15" x14ac:dyDescent="0.15">
      <c r="A67" s="236"/>
      <c r="B67" s="236"/>
      <c r="C67" s="236"/>
      <c r="D67" s="236"/>
      <c r="E67" s="238"/>
      <c r="F67" s="238"/>
      <c r="G67" s="239"/>
      <c r="H67" s="238"/>
      <c r="I67" s="236"/>
      <c r="J67" s="236"/>
      <c r="K67" s="240"/>
      <c r="L67" s="241"/>
      <c r="M67" s="238"/>
      <c r="N67" s="238"/>
      <c r="O67" s="238"/>
      <c r="P67" s="238"/>
      <c r="Q67" s="242"/>
      <c r="R67" s="242"/>
      <c r="S67" s="238"/>
      <c r="T67" s="238"/>
      <c r="U67" s="236"/>
    </row>
    <row r="68" spans="1:21" ht="15" x14ac:dyDescent="0.15">
      <c r="A68" s="236"/>
      <c r="B68" s="236"/>
      <c r="C68" s="236"/>
      <c r="D68" s="236"/>
      <c r="E68" s="238"/>
      <c r="F68" s="238"/>
      <c r="G68" s="239"/>
      <c r="H68" s="238"/>
      <c r="I68" s="236"/>
      <c r="J68" s="236"/>
      <c r="K68" s="240"/>
      <c r="L68" s="241"/>
      <c r="M68" s="238"/>
      <c r="N68" s="238"/>
      <c r="O68" s="238"/>
      <c r="P68" s="238"/>
      <c r="Q68" s="242"/>
      <c r="R68" s="242"/>
      <c r="S68" s="238"/>
      <c r="T68" s="238"/>
      <c r="U68" s="236"/>
    </row>
    <row r="69" spans="1:21" ht="15" x14ac:dyDescent="0.15">
      <c r="A69" s="236"/>
      <c r="B69" s="236"/>
      <c r="C69" s="236"/>
      <c r="D69" s="236"/>
      <c r="E69" s="238"/>
      <c r="F69" s="238"/>
      <c r="G69" s="239"/>
      <c r="H69" s="238"/>
      <c r="I69" s="236"/>
      <c r="J69" s="236"/>
      <c r="K69" s="240"/>
      <c r="L69" s="241"/>
      <c r="M69" s="238"/>
      <c r="N69" s="238"/>
      <c r="O69" s="238"/>
      <c r="P69" s="238"/>
      <c r="Q69" s="242"/>
      <c r="R69" s="242"/>
      <c r="S69" s="238"/>
      <c r="T69" s="238"/>
      <c r="U69" s="236"/>
    </row>
    <row r="70" spans="1:21" ht="15" x14ac:dyDescent="0.15">
      <c r="A70" s="236"/>
      <c r="B70" s="236"/>
      <c r="C70" s="236"/>
      <c r="D70" s="236"/>
      <c r="E70" s="238"/>
      <c r="F70" s="238"/>
      <c r="G70" s="239"/>
      <c r="H70" s="238"/>
      <c r="I70" s="236"/>
      <c r="J70" s="236"/>
      <c r="K70" s="240"/>
      <c r="L70" s="241"/>
      <c r="M70" s="238"/>
      <c r="N70" s="238"/>
      <c r="O70" s="238"/>
      <c r="P70" s="238"/>
      <c r="Q70" s="242"/>
      <c r="R70" s="242"/>
      <c r="S70" s="238"/>
      <c r="T70" s="238"/>
      <c r="U70" s="236"/>
    </row>
    <row r="71" spans="1:21" ht="15" x14ac:dyDescent="0.15">
      <c r="A71" s="236"/>
      <c r="B71" s="236"/>
      <c r="C71" s="236"/>
      <c r="D71" s="236"/>
      <c r="E71" s="238"/>
      <c r="F71" s="238"/>
      <c r="G71" s="239"/>
      <c r="H71" s="238"/>
      <c r="I71" s="236"/>
      <c r="J71" s="236"/>
      <c r="K71" s="240"/>
      <c r="L71" s="241"/>
      <c r="M71" s="238"/>
      <c r="N71" s="238"/>
      <c r="O71" s="238"/>
      <c r="P71" s="238"/>
      <c r="Q71" s="242"/>
      <c r="R71" s="242"/>
      <c r="S71" s="238"/>
      <c r="T71" s="238"/>
      <c r="U71" s="236"/>
    </row>
    <row r="72" spans="1:21" ht="15" x14ac:dyDescent="0.15">
      <c r="A72" s="236"/>
      <c r="B72" s="236"/>
      <c r="C72" s="236"/>
      <c r="D72" s="236"/>
      <c r="E72" s="238"/>
      <c r="F72" s="238"/>
      <c r="G72" s="239"/>
      <c r="H72" s="238"/>
      <c r="I72" s="236"/>
      <c r="J72" s="236"/>
      <c r="K72" s="240"/>
      <c r="L72" s="241"/>
      <c r="M72" s="238"/>
      <c r="N72" s="238"/>
      <c r="O72" s="238"/>
      <c r="P72" s="238"/>
      <c r="Q72" s="242"/>
      <c r="R72" s="242"/>
      <c r="S72" s="238"/>
      <c r="T72" s="238"/>
      <c r="U72" s="236"/>
    </row>
    <row r="73" spans="1:21" ht="15" x14ac:dyDescent="0.15">
      <c r="A73" s="236"/>
      <c r="B73" s="236"/>
      <c r="C73" s="236"/>
      <c r="D73" s="236"/>
      <c r="E73" s="238"/>
      <c r="F73" s="238"/>
      <c r="G73" s="239"/>
      <c r="H73" s="238"/>
      <c r="I73" s="236"/>
      <c r="J73" s="236"/>
      <c r="K73" s="240"/>
      <c r="L73" s="241"/>
      <c r="M73" s="238"/>
      <c r="N73" s="238"/>
      <c r="O73" s="238"/>
      <c r="P73" s="238"/>
      <c r="Q73" s="242"/>
      <c r="R73" s="242"/>
      <c r="S73" s="238"/>
      <c r="T73" s="238"/>
      <c r="U73" s="236"/>
    </row>
    <row r="74" spans="1:21" ht="15" x14ac:dyDescent="0.15">
      <c r="A74" s="236"/>
      <c r="B74" s="236"/>
      <c r="C74" s="236"/>
      <c r="D74" s="236"/>
      <c r="E74" s="238"/>
      <c r="F74" s="238"/>
      <c r="G74" s="239"/>
      <c r="H74" s="238"/>
      <c r="I74" s="236"/>
      <c r="J74" s="236"/>
      <c r="K74" s="240"/>
      <c r="L74" s="241"/>
      <c r="M74" s="238"/>
      <c r="N74" s="238"/>
      <c r="O74" s="238"/>
      <c r="P74" s="238"/>
      <c r="Q74" s="242"/>
      <c r="R74" s="242"/>
      <c r="S74" s="238"/>
      <c r="T74" s="238"/>
      <c r="U74" s="236"/>
    </row>
    <row r="75" spans="1:21" ht="15" x14ac:dyDescent="0.15">
      <c r="A75" s="236"/>
      <c r="B75" s="236"/>
      <c r="C75" s="236"/>
      <c r="D75" s="236"/>
      <c r="E75" s="238"/>
      <c r="F75" s="238"/>
      <c r="G75" s="239"/>
      <c r="H75" s="238"/>
      <c r="I75" s="236"/>
      <c r="J75" s="236"/>
      <c r="K75" s="240"/>
      <c r="L75" s="241"/>
      <c r="M75" s="238"/>
      <c r="N75" s="238"/>
      <c r="O75" s="238"/>
      <c r="P75" s="238"/>
      <c r="Q75" s="242"/>
      <c r="R75" s="242"/>
      <c r="S75" s="238"/>
      <c r="T75" s="238"/>
      <c r="U75" s="236"/>
    </row>
    <row r="76" spans="1:21" ht="15" x14ac:dyDescent="0.15">
      <c r="A76" s="236"/>
      <c r="B76" s="236"/>
      <c r="C76" s="236"/>
      <c r="D76" s="236"/>
      <c r="E76" s="238"/>
      <c r="F76" s="238"/>
      <c r="G76" s="239"/>
      <c r="H76" s="238"/>
      <c r="I76" s="236"/>
      <c r="J76" s="236"/>
      <c r="K76" s="240"/>
      <c r="L76" s="241"/>
      <c r="M76" s="238"/>
      <c r="N76" s="238"/>
      <c r="O76" s="238"/>
      <c r="P76" s="238"/>
      <c r="Q76" s="242"/>
      <c r="R76" s="242"/>
      <c r="S76" s="238"/>
      <c r="T76" s="238"/>
      <c r="U76" s="236"/>
    </row>
    <row r="77" spans="1:21" ht="15" x14ac:dyDescent="0.15">
      <c r="A77" s="236"/>
      <c r="B77" s="236"/>
      <c r="C77" s="236"/>
      <c r="D77" s="236"/>
      <c r="E77" s="238"/>
      <c r="F77" s="238"/>
      <c r="G77" s="239"/>
      <c r="H77" s="238"/>
      <c r="I77" s="236"/>
      <c r="J77" s="236"/>
      <c r="K77" s="240"/>
      <c r="L77" s="241"/>
      <c r="M77" s="238"/>
      <c r="N77" s="238"/>
      <c r="O77" s="238"/>
      <c r="P77" s="238"/>
      <c r="Q77" s="242"/>
      <c r="R77" s="242"/>
      <c r="S77" s="238"/>
      <c r="T77" s="238"/>
      <c r="U77" s="236"/>
    </row>
    <row r="78" spans="1:21" ht="15" x14ac:dyDescent="0.15">
      <c r="A78" s="236"/>
      <c r="B78" s="236"/>
      <c r="C78" s="236"/>
      <c r="D78" s="236"/>
      <c r="E78" s="238"/>
      <c r="F78" s="238"/>
      <c r="G78" s="239"/>
      <c r="H78" s="238"/>
      <c r="I78" s="236"/>
      <c r="J78" s="236"/>
      <c r="K78" s="240"/>
      <c r="L78" s="241"/>
      <c r="M78" s="238"/>
      <c r="N78" s="238"/>
      <c r="O78" s="238"/>
      <c r="P78" s="238"/>
      <c r="Q78" s="242"/>
      <c r="R78" s="242"/>
      <c r="S78" s="238"/>
      <c r="T78" s="238"/>
      <c r="U78" s="236"/>
    </row>
    <row r="79" spans="1:21" ht="15" x14ac:dyDescent="0.15">
      <c r="A79" s="236"/>
      <c r="B79" s="236"/>
      <c r="C79" s="236"/>
      <c r="D79" s="236"/>
      <c r="E79" s="238"/>
      <c r="F79" s="238"/>
      <c r="G79" s="239"/>
      <c r="H79" s="238"/>
      <c r="I79" s="236"/>
      <c r="J79" s="236"/>
      <c r="K79" s="240"/>
      <c r="L79" s="241"/>
      <c r="M79" s="238"/>
      <c r="N79" s="238"/>
      <c r="O79" s="238"/>
      <c r="P79" s="238"/>
      <c r="Q79" s="242"/>
      <c r="R79" s="242"/>
      <c r="S79" s="238"/>
      <c r="T79" s="238"/>
      <c r="U79" s="236"/>
    </row>
    <row r="80" spans="1:21" ht="15" x14ac:dyDescent="0.15">
      <c r="A80" s="236"/>
      <c r="B80" s="236"/>
      <c r="C80" s="236"/>
      <c r="D80" s="236"/>
      <c r="E80" s="238"/>
      <c r="F80" s="238"/>
      <c r="G80" s="239"/>
      <c r="H80" s="238"/>
      <c r="I80" s="236"/>
      <c r="J80" s="236"/>
      <c r="K80" s="240"/>
      <c r="L80" s="241"/>
      <c r="M80" s="238"/>
      <c r="N80" s="238"/>
      <c r="O80" s="238"/>
      <c r="P80" s="238"/>
      <c r="Q80" s="242"/>
      <c r="R80" s="242"/>
      <c r="S80" s="238"/>
      <c r="T80" s="238"/>
      <c r="U80" s="236"/>
    </row>
    <row r="81" spans="1:21" ht="15" x14ac:dyDescent="0.15">
      <c r="A81" s="236"/>
      <c r="B81" s="236"/>
      <c r="C81" s="236"/>
      <c r="D81" s="236"/>
      <c r="E81" s="238"/>
      <c r="F81" s="238"/>
      <c r="G81" s="239"/>
      <c r="H81" s="238"/>
      <c r="I81" s="236"/>
      <c r="J81" s="236"/>
      <c r="K81" s="240"/>
      <c r="L81" s="241"/>
      <c r="M81" s="238"/>
      <c r="N81" s="238"/>
      <c r="O81" s="238"/>
      <c r="P81" s="238"/>
      <c r="Q81" s="242"/>
      <c r="R81" s="242"/>
      <c r="S81" s="238"/>
      <c r="T81" s="238"/>
      <c r="U81" s="236"/>
    </row>
    <row r="82" spans="1:21" ht="15" x14ac:dyDescent="0.15">
      <c r="A82" s="236"/>
      <c r="B82" s="236"/>
      <c r="C82" s="236"/>
      <c r="D82" s="236"/>
      <c r="E82" s="238"/>
      <c r="F82" s="238"/>
      <c r="G82" s="239"/>
      <c r="H82" s="238"/>
      <c r="I82" s="236"/>
      <c r="J82" s="236"/>
      <c r="K82" s="240"/>
      <c r="L82" s="241"/>
      <c r="M82" s="238"/>
      <c r="N82" s="238"/>
      <c r="O82" s="238"/>
      <c r="P82" s="238"/>
      <c r="Q82" s="242"/>
      <c r="R82" s="242"/>
      <c r="S82" s="238"/>
      <c r="T82" s="238"/>
      <c r="U82" s="236"/>
    </row>
    <row r="83" spans="1:21" ht="15" x14ac:dyDescent="0.15">
      <c r="A83" s="236"/>
      <c r="B83" s="236"/>
      <c r="C83" s="236"/>
      <c r="D83" s="236"/>
      <c r="E83" s="238"/>
      <c r="F83" s="238"/>
      <c r="G83" s="239"/>
      <c r="H83" s="238"/>
      <c r="I83" s="236"/>
      <c r="J83" s="236"/>
      <c r="K83" s="240"/>
      <c r="L83" s="241"/>
      <c r="M83" s="238"/>
      <c r="N83" s="238"/>
      <c r="O83" s="238"/>
      <c r="P83" s="238"/>
      <c r="Q83" s="242"/>
      <c r="R83" s="242"/>
      <c r="S83" s="238"/>
      <c r="T83" s="238"/>
      <c r="U83" s="236"/>
    </row>
    <row r="84" spans="1:21" ht="15" x14ac:dyDescent="0.15">
      <c r="A84" s="236"/>
      <c r="B84" s="236"/>
      <c r="C84" s="236"/>
      <c r="D84" s="236"/>
      <c r="E84" s="238"/>
      <c r="F84" s="238"/>
      <c r="G84" s="239"/>
      <c r="H84" s="238"/>
      <c r="I84" s="236"/>
      <c r="J84" s="236"/>
      <c r="K84" s="240"/>
      <c r="L84" s="241"/>
      <c r="M84" s="238"/>
      <c r="N84" s="238"/>
      <c r="O84" s="238"/>
      <c r="P84" s="238"/>
      <c r="Q84" s="242"/>
      <c r="R84" s="242"/>
      <c r="S84" s="238"/>
      <c r="T84" s="238"/>
      <c r="U84" s="236"/>
    </row>
    <row r="85" spans="1:21" ht="15" x14ac:dyDescent="0.15">
      <c r="A85" s="236"/>
      <c r="B85" s="236"/>
      <c r="C85" s="236"/>
      <c r="D85" s="236"/>
      <c r="E85" s="238"/>
      <c r="F85" s="238"/>
      <c r="G85" s="239"/>
      <c r="H85" s="238"/>
      <c r="I85" s="236"/>
      <c r="J85" s="236"/>
      <c r="K85" s="240"/>
      <c r="L85" s="241"/>
      <c r="M85" s="238"/>
      <c r="N85" s="238"/>
      <c r="O85" s="238"/>
      <c r="P85" s="238"/>
      <c r="Q85" s="242"/>
      <c r="R85" s="242"/>
      <c r="S85" s="238"/>
      <c r="T85" s="238"/>
      <c r="U85" s="236"/>
    </row>
    <row r="86" spans="1:21" ht="15" x14ac:dyDescent="0.15">
      <c r="A86" s="236"/>
      <c r="B86" s="236"/>
      <c r="C86" s="236"/>
      <c r="D86" s="236"/>
      <c r="E86" s="238"/>
      <c r="F86" s="238"/>
      <c r="G86" s="239"/>
      <c r="H86" s="238"/>
      <c r="I86" s="236"/>
      <c r="J86" s="236"/>
      <c r="K86" s="240"/>
      <c r="L86" s="241"/>
      <c r="M86" s="238"/>
      <c r="N86" s="238"/>
      <c r="O86" s="238"/>
      <c r="P86" s="238"/>
      <c r="Q86" s="242"/>
      <c r="R86" s="242"/>
      <c r="S86" s="238"/>
      <c r="T86" s="238"/>
      <c r="U86" s="236"/>
    </row>
    <row r="87" spans="1:21" ht="15" x14ac:dyDescent="0.15">
      <c r="A87" s="236"/>
      <c r="B87" s="236"/>
      <c r="C87" s="236"/>
      <c r="D87" s="236"/>
      <c r="E87" s="238"/>
      <c r="F87" s="238"/>
      <c r="G87" s="239"/>
      <c r="H87" s="238"/>
      <c r="I87" s="236"/>
      <c r="J87" s="236"/>
      <c r="K87" s="240"/>
      <c r="L87" s="241"/>
      <c r="M87" s="238"/>
      <c r="N87" s="238"/>
      <c r="O87" s="238"/>
      <c r="P87" s="238"/>
      <c r="Q87" s="242"/>
      <c r="R87" s="242"/>
      <c r="S87" s="238"/>
      <c r="T87" s="238"/>
      <c r="U87" s="236"/>
    </row>
    <row r="88" spans="1:21" ht="15" x14ac:dyDescent="0.15">
      <c r="A88" s="236"/>
      <c r="B88" s="236"/>
      <c r="C88" s="236"/>
      <c r="D88" s="236"/>
      <c r="E88" s="238"/>
      <c r="F88" s="238"/>
      <c r="G88" s="239"/>
      <c r="H88" s="238"/>
      <c r="I88" s="236"/>
      <c r="J88" s="236"/>
      <c r="K88" s="240"/>
      <c r="L88" s="241"/>
      <c r="M88" s="238"/>
      <c r="N88" s="238"/>
      <c r="O88" s="238"/>
      <c r="P88" s="238"/>
      <c r="Q88" s="242"/>
      <c r="R88" s="242"/>
      <c r="S88" s="238"/>
      <c r="T88" s="238"/>
      <c r="U88" s="236"/>
    </row>
    <row r="89" spans="1:21" ht="15" x14ac:dyDescent="0.15">
      <c r="A89" s="236"/>
      <c r="B89" s="236"/>
      <c r="C89" s="236"/>
      <c r="D89" s="236"/>
      <c r="E89" s="238"/>
      <c r="F89" s="238"/>
      <c r="G89" s="239"/>
      <c r="H89" s="238"/>
      <c r="I89" s="236"/>
      <c r="J89" s="236"/>
      <c r="K89" s="240"/>
      <c r="L89" s="241"/>
      <c r="M89" s="238"/>
      <c r="N89" s="238"/>
      <c r="O89" s="238"/>
      <c r="P89" s="238"/>
      <c r="Q89" s="242"/>
      <c r="R89" s="242"/>
      <c r="S89" s="238"/>
      <c r="T89" s="238"/>
      <c r="U89" s="236"/>
    </row>
    <row r="90" spans="1:21" ht="15" x14ac:dyDescent="0.15">
      <c r="A90" s="236"/>
      <c r="B90" s="236"/>
      <c r="C90" s="236"/>
      <c r="D90" s="236"/>
      <c r="E90" s="238"/>
      <c r="F90" s="238"/>
      <c r="G90" s="239"/>
      <c r="H90" s="238"/>
      <c r="I90" s="236"/>
      <c r="J90" s="236"/>
      <c r="K90" s="240"/>
      <c r="L90" s="241"/>
      <c r="M90" s="238"/>
      <c r="N90" s="238"/>
      <c r="O90" s="238"/>
      <c r="P90" s="238"/>
      <c r="Q90" s="242"/>
      <c r="R90" s="242"/>
      <c r="S90" s="238"/>
      <c r="T90" s="238"/>
      <c r="U90" s="236"/>
    </row>
    <row r="91" spans="1:21" ht="15" x14ac:dyDescent="0.15">
      <c r="A91" s="236"/>
      <c r="B91" s="236"/>
      <c r="C91" s="236"/>
      <c r="D91" s="236"/>
      <c r="E91" s="238"/>
      <c r="F91" s="238"/>
      <c r="G91" s="239"/>
      <c r="H91" s="238"/>
      <c r="I91" s="236"/>
      <c r="J91" s="236"/>
      <c r="K91" s="240"/>
      <c r="L91" s="241"/>
      <c r="M91" s="238"/>
      <c r="N91" s="238"/>
      <c r="O91" s="238"/>
      <c r="P91" s="238"/>
      <c r="Q91" s="242"/>
      <c r="R91" s="242"/>
      <c r="S91" s="238"/>
      <c r="T91" s="238"/>
      <c r="U91" s="236"/>
    </row>
    <row r="92" spans="1:21" ht="15" x14ac:dyDescent="0.15">
      <c r="A92" s="236"/>
      <c r="B92" s="236"/>
      <c r="C92" s="236"/>
      <c r="D92" s="236"/>
      <c r="E92" s="238"/>
      <c r="F92" s="238"/>
      <c r="G92" s="239"/>
      <c r="H92" s="238"/>
      <c r="I92" s="236"/>
      <c r="J92" s="236"/>
      <c r="K92" s="240"/>
      <c r="L92" s="241"/>
      <c r="M92" s="238"/>
      <c r="N92" s="238"/>
      <c r="O92" s="238"/>
      <c r="P92" s="238"/>
      <c r="Q92" s="242"/>
      <c r="R92" s="242"/>
      <c r="S92" s="238"/>
      <c r="T92" s="238"/>
      <c r="U92" s="236"/>
    </row>
    <row r="93" spans="1:21" ht="15" x14ac:dyDescent="0.15">
      <c r="A93" s="236"/>
      <c r="B93" s="236"/>
      <c r="C93" s="236"/>
      <c r="D93" s="236"/>
      <c r="E93" s="238"/>
      <c r="F93" s="238"/>
      <c r="G93" s="239"/>
      <c r="H93" s="238"/>
      <c r="I93" s="236"/>
      <c r="J93" s="236"/>
      <c r="K93" s="240"/>
      <c r="L93" s="241"/>
      <c r="M93" s="238"/>
      <c r="N93" s="238"/>
      <c r="O93" s="238"/>
      <c r="P93" s="238"/>
      <c r="Q93" s="242"/>
      <c r="R93" s="242"/>
      <c r="S93" s="238"/>
      <c r="T93" s="238"/>
      <c r="U93" s="236"/>
    </row>
    <row r="94" spans="1:21" ht="15" x14ac:dyDescent="0.15">
      <c r="A94" s="236"/>
      <c r="B94" s="236"/>
      <c r="C94" s="236"/>
      <c r="D94" s="236"/>
      <c r="E94" s="238"/>
      <c r="F94" s="238"/>
      <c r="G94" s="239"/>
      <c r="H94" s="238"/>
      <c r="I94" s="236"/>
      <c r="J94" s="236"/>
      <c r="K94" s="240"/>
      <c r="L94" s="241"/>
      <c r="M94" s="238"/>
      <c r="N94" s="238"/>
      <c r="O94" s="238"/>
      <c r="P94" s="238"/>
      <c r="Q94" s="242"/>
      <c r="R94" s="242"/>
      <c r="S94" s="238"/>
      <c r="T94" s="238"/>
      <c r="U94" s="236"/>
    </row>
    <row r="95" spans="1:21" ht="15" x14ac:dyDescent="0.15">
      <c r="A95" s="236"/>
      <c r="B95" s="236"/>
      <c r="C95" s="236"/>
      <c r="D95" s="236"/>
      <c r="E95" s="238"/>
      <c r="F95" s="238"/>
      <c r="G95" s="239"/>
      <c r="H95" s="238"/>
      <c r="I95" s="236"/>
      <c r="J95" s="236"/>
      <c r="K95" s="240"/>
      <c r="L95" s="241"/>
      <c r="M95" s="238"/>
      <c r="N95" s="238"/>
      <c r="O95" s="238"/>
      <c r="P95" s="238"/>
      <c r="Q95" s="242"/>
      <c r="R95" s="242"/>
      <c r="S95" s="238"/>
      <c r="T95" s="238"/>
      <c r="U95" s="236"/>
    </row>
    <row r="96" spans="1:21" ht="15" x14ac:dyDescent="0.15">
      <c r="A96" s="236"/>
      <c r="B96" s="236"/>
      <c r="C96" s="236"/>
      <c r="D96" s="236"/>
      <c r="E96" s="238"/>
      <c r="F96" s="238"/>
      <c r="G96" s="239"/>
      <c r="H96" s="238"/>
      <c r="I96" s="236"/>
      <c r="J96" s="236"/>
      <c r="K96" s="240"/>
      <c r="L96" s="241"/>
      <c r="M96" s="238"/>
      <c r="N96" s="238"/>
      <c r="O96" s="238"/>
      <c r="P96" s="238"/>
      <c r="Q96" s="242"/>
      <c r="R96" s="242"/>
      <c r="S96" s="238"/>
      <c r="T96" s="238"/>
      <c r="U96" s="236"/>
    </row>
    <row r="97" spans="1:21" ht="15" x14ac:dyDescent="0.15">
      <c r="A97" s="236"/>
      <c r="B97" s="236"/>
      <c r="C97" s="236"/>
      <c r="D97" s="236"/>
      <c r="E97" s="238"/>
      <c r="F97" s="238"/>
      <c r="G97" s="239"/>
      <c r="H97" s="238"/>
      <c r="I97" s="236"/>
      <c r="J97" s="236"/>
      <c r="K97" s="240"/>
      <c r="L97" s="241"/>
      <c r="M97" s="238"/>
      <c r="N97" s="238"/>
      <c r="O97" s="238"/>
      <c r="P97" s="238"/>
      <c r="Q97" s="242"/>
      <c r="R97" s="242"/>
      <c r="S97" s="238"/>
      <c r="T97" s="238"/>
      <c r="U97" s="236"/>
    </row>
    <row r="98" spans="1:21" ht="15" x14ac:dyDescent="0.15">
      <c r="A98" s="236"/>
      <c r="B98" s="236"/>
      <c r="C98" s="236"/>
      <c r="D98" s="236"/>
      <c r="E98" s="238"/>
      <c r="F98" s="238"/>
      <c r="G98" s="239"/>
      <c r="H98" s="238"/>
      <c r="I98" s="236"/>
      <c r="J98" s="236"/>
      <c r="K98" s="240"/>
      <c r="L98" s="241"/>
      <c r="M98" s="238"/>
      <c r="N98" s="238"/>
      <c r="O98" s="238"/>
      <c r="P98" s="238"/>
      <c r="Q98" s="242"/>
      <c r="R98" s="242"/>
      <c r="S98" s="238"/>
      <c r="T98" s="238"/>
      <c r="U98" s="236"/>
    </row>
    <row r="99" spans="1:21" ht="15" x14ac:dyDescent="0.15">
      <c r="A99" s="236"/>
      <c r="B99" s="236"/>
      <c r="C99" s="236"/>
      <c r="D99" s="236"/>
      <c r="E99" s="238"/>
      <c r="F99" s="238"/>
      <c r="G99" s="239"/>
      <c r="H99" s="238"/>
      <c r="I99" s="236"/>
      <c r="J99" s="236"/>
      <c r="K99" s="240"/>
      <c r="L99" s="241"/>
      <c r="M99" s="238"/>
      <c r="N99" s="238"/>
      <c r="O99" s="238"/>
      <c r="P99" s="238"/>
      <c r="Q99" s="242"/>
      <c r="R99" s="242"/>
      <c r="S99" s="238"/>
      <c r="T99" s="238"/>
      <c r="U99" s="236"/>
    </row>
    <row r="100" spans="1:21" ht="15" x14ac:dyDescent="0.15">
      <c r="A100" s="236"/>
      <c r="B100" s="236"/>
      <c r="C100" s="236"/>
      <c r="D100" s="236"/>
      <c r="E100" s="238"/>
      <c r="F100" s="238"/>
      <c r="G100" s="239"/>
      <c r="H100" s="238"/>
      <c r="I100" s="236"/>
      <c r="J100" s="236"/>
      <c r="K100" s="240"/>
      <c r="L100" s="241"/>
      <c r="M100" s="238"/>
      <c r="N100" s="238"/>
      <c r="O100" s="238"/>
      <c r="P100" s="238"/>
      <c r="Q100" s="242"/>
      <c r="R100" s="242"/>
      <c r="S100" s="238"/>
      <c r="T100" s="238"/>
      <c r="U100" s="236"/>
    </row>
    <row r="101" spans="1:21" ht="15" x14ac:dyDescent="0.15">
      <c r="A101" s="236"/>
      <c r="B101" s="236"/>
      <c r="C101" s="236"/>
      <c r="D101" s="236"/>
      <c r="E101" s="238"/>
      <c r="F101" s="238"/>
      <c r="G101" s="239"/>
      <c r="H101" s="238"/>
      <c r="I101" s="236"/>
      <c r="J101" s="236"/>
      <c r="K101" s="240"/>
      <c r="L101" s="241"/>
      <c r="M101" s="238"/>
      <c r="N101" s="238"/>
      <c r="O101" s="238"/>
      <c r="P101" s="238"/>
      <c r="Q101" s="242"/>
      <c r="R101" s="242"/>
      <c r="S101" s="238"/>
      <c r="T101" s="238"/>
      <c r="U101" s="236"/>
    </row>
    <row r="102" spans="1:21" ht="15" x14ac:dyDescent="0.15">
      <c r="A102" s="236"/>
      <c r="B102" s="236"/>
      <c r="C102" s="236"/>
      <c r="D102" s="236"/>
      <c r="E102" s="238"/>
      <c r="F102" s="238"/>
      <c r="G102" s="239"/>
      <c r="H102" s="238"/>
      <c r="I102" s="236"/>
      <c r="J102" s="236"/>
      <c r="K102" s="240"/>
      <c r="L102" s="241"/>
      <c r="M102" s="238"/>
      <c r="N102" s="238"/>
      <c r="O102" s="238"/>
      <c r="P102" s="238"/>
      <c r="Q102" s="242"/>
      <c r="R102" s="242"/>
      <c r="S102" s="238"/>
      <c r="T102" s="238"/>
      <c r="U102" s="236"/>
    </row>
    <row r="103" spans="1:21" ht="15" x14ac:dyDescent="0.15">
      <c r="A103" s="236"/>
      <c r="B103" s="236"/>
      <c r="C103" s="236"/>
      <c r="D103" s="236"/>
      <c r="E103" s="238"/>
      <c r="F103" s="238"/>
      <c r="G103" s="239"/>
      <c r="H103" s="238"/>
      <c r="I103" s="236"/>
      <c r="J103" s="236"/>
      <c r="K103" s="240"/>
      <c r="L103" s="241"/>
      <c r="M103" s="238"/>
      <c r="N103" s="238"/>
      <c r="O103" s="238"/>
      <c r="P103" s="238"/>
      <c r="Q103" s="242"/>
      <c r="R103" s="242"/>
      <c r="S103" s="238"/>
      <c r="T103" s="238"/>
      <c r="U103" s="236"/>
    </row>
    <row r="104" spans="1:21" ht="15" x14ac:dyDescent="0.15">
      <c r="A104" s="236"/>
      <c r="B104" s="236"/>
      <c r="C104" s="236"/>
      <c r="D104" s="236"/>
      <c r="E104" s="238"/>
      <c r="F104" s="238"/>
      <c r="G104" s="239"/>
      <c r="H104" s="238"/>
      <c r="I104" s="236"/>
      <c r="J104" s="236"/>
      <c r="K104" s="240"/>
      <c r="L104" s="241"/>
      <c r="M104" s="238"/>
      <c r="N104" s="238"/>
      <c r="O104" s="238"/>
      <c r="P104" s="238"/>
      <c r="Q104" s="242"/>
      <c r="R104" s="242"/>
      <c r="S104" s="238"/>
      <c r="T104" s="238"/>
      <c r="U104" s="236"/>
    </row>
    <row r="105" spans="1:21" ht="15" x14ac:dyDescent="0.15">
      <c r="A105" s="236"/>
      <c r="B105" s="236"/>
      <c r="C105" s="236"/>
      <c r="D105" s="236"/>
      <c r="E105" s="238"/>
      <c r="F105" s="238"/>
      <c r="G105" s="239"/>
      <c r="H105" s="238"/>
      <c r="I105" s="236"/>
      <c r="J105" s="236"/>
      <c r="K105" s="240"/>
      <c r="L105" s="241"/>
      <c r="M105" s="238"/>
      <c r="N105" s="238"/>
      <c r="O105" s="238"/>
      <c r="P105" s="238"/>
      <c r="Q105" s="242"/>
      <c r="R105" s="242"/>
      <c r="S105" s="238"/>
      <c r="T105" s="238"/>
      <c r="U105" s="236"/>
    </row>
    <row r="106" spans="1:21" ht="15" x14ac:dyDescent="0.15">
      <c r="A106" s="236"/>
      <c r="B106" s="236"/>
      <c r="C106" s="236"/>
      <c r="D106" s="236"/>
      <c r="E106" s="238"/>
      <c r="F106" s="238"/>
      <c r="G106" s="239"/>
      <c r="H106" s="238"/>
      <c r="I106" s="236"/>
      <c r="J106" s="236"/>
      <c r="K106" s="240"/>
      <c r="L106" s="241"/>
      <c r="M106" s="238"/>
      <c r="N106" s="238"/>
      <c r="O106" s="238"/>
      <c r="P106" s="238"/>
      <c r="Q106" s="242"/>
      <c r="R106" s="242"/>
      <c r="S106" s="238"/>
      <c r="T106" s="238"/>
      <c r="U106" s="236"/>
    </row>
    <row r="107" spans="1:21" ht="15" x14ac:dyDescent="0.15">
      <c r="A107" s="236"/>
      <c r="B107" s="236"/>
      <c r="C107" s="236"/>
      <c r="D107" s="236"/>
      <c r="E107" s="238"/>
      <c r="F107" s="238"/>
      <c r="G107" s="239"/>
      <c r="H107" s="238"/>
      <c r="I107" s="236"/>
      <c r="J107" s="236"/>
      <c r="K107" s="240"/>
      <c r="L107" s="241"/>
      <c r="M107" s="238"/>
      <c r="N107" s="238"/>
      <c r="O107" s="238"/>
      <c r="P107" s="238"/>
      <c r="Q107" s="242"/>
      <c r="R107" s="242"/>
      <c r="S107" s="238"/>
      <c r="T107" s="238"/>
      <c r="U107" s="236"/>
    </row>
    <row r="108" spans="1:21" ht="15" x14ac:dyDescent="0.15">
      <c r="A108" s="236"/>
      <c r="B108" s="236"/>
      <c r="C108" s="236"/>
      <c r="D108" s="236"/>
      <c r="E108" s="238"/>
      <c r="F108" s="238"/>
      <c r="G108" s="239"/>
      <c r="H108" s="238"/>
      <c r="I108" s="236"/>
      <c r="J108" s="236"/>
      <c r="K108" s="240"/>
      <c r="L108" s="241"/>
      <c r="M108" s="238"/>
      <c r="N108" s="238"/>
      <c r="O108" s="238"/>
      <c r="P108" s="238"/>
      <c r="Q108" s="242"/>
      <c r="R108" s="242"/>
      <c r="S108" s="238"/>
      <c r="T108" s="238"/>
      <c r="U108" s="236"/>
    </row>
    <row r="109" spans="1:21" ht="15" x14ac:dyDescent="0.15">
      <c r="A109" s="236"/>
      <c r="B109" s="236"/>
      <c r="C109" s="236"/>
      <c r="D109" s="236"/>
      <c r="E109" s="238"/>
      <c r="F109" s="238"/>
      <c r="G109" s="239"/>
      <c r="H109" s="238"/>
      <c r="I109" s="236"/>
      <c r="J109" s="236"/>
      <c r="K109" s="240"/>
      <c r="L109" s="241"/>
      <c r="M109" s="238"/>
      <c r="N109" s="238"/>
      <c r="O109" s="238"/>
      <c r="P109" s="238"/>
      <c r="Q109" s="242"/>
      <c r="R109" s="242"/>
      <c r="S109" s="238"/>
      <c r="T109" s="238"/>
      <c r="U109" s="236"/>
    </row>
    <row r="110" spans="1:21" ht="15" x14ac:dyDescent="0.15">
      <c r="A110" s="236"/>
      <c r="B110" s="236"/>
      <c r="C110" s="236"/>
      <c r="D110" s="236"/>
      <c r="E110" s="238"/>
      <c r="F110" s="238"/>
      <c r="G110" s="239"/>
      <c r="H110" s="238"/>
      <c r="I110" s="236"/>
      <c r="J110" s="236"/>
      <c r="K110" s="240"/>
      <c r="L110" s="241"/>
      <c r="M110" s="238"/>
      <c r="N110" s="238"/>
      <c r="O110" s="238"/>
      <c r="P110" s="238"/>
      <c r="Q110" s="242"/>
      <c r="R110" s="242"/>
      <c r="S110" s="238"/>
      <c r="T110" s="238"/>
      <c r="U110" s="236"/>
    </row>
    <row r="111" spans="1:21" ht="15" x14ac:dyDescent="0.15">
      <c r="A111" s="236"/>
      <c r="B111" s="236"/>
      <c r="C111" s="236"/>
      <c r="D111" s="236"/>
      <c r="E111" s="238"/>
      <c r="F111" s="238"/>
      <c r="G111" s="239"/>
      <c r="H111" s="238"/>
      <c r="I111" s="236"/>
      <c r="J111" s="236"/>
      <c r="K111" s="240"/>
      <c r="L111" s="241"/>
      <c r="M111" s="238"/>
      <c r="N111" s="238"/>
      <c r="O111" s="238"/>
      <c r="P111" s="238"/>
      <c r="Q111" s="242"/>
      <c r="R111" s="242"/>
      <c r="S111" s="238"/>
      <c r="T111" s="238"/>
      <c r="U111" s="236"/>
    </row>
    <row r="112" spans="1:21" ht="15" x14ac:dyDescent="0.15">
      <c r="A112" s="236"/>
      <c r="B112" s="236"/>
      <c r="C112" s="236"/>
      <c r="D112" s="236"/>
      <c r="E112" s="238"/>
      <c r="F112" s="238"/>
      <c r="G112" s="239"/>
      <c r="H112" s="238"/>
      <c r="I112" s="236"/>
      <c r="J112" s="236"/>
      <c r="K112" s="240"/>
      <c r="L112" s="241"/>
      <c r="M112" s="238"/>
      <c r="N112" s="238"/>
      <c r="O112" s="238"/>
      <c r="P112" s="238"/>
      <c r="Q112" s="242"/>
      <c r="R112" s="242"/>
      <c r="S112" s="238"/>
      <c r="T112" s="238"/>
      <c r="U112" s="236"/>
    </row>
    <row r="113" spans="1:21" ht="15" x14ac:dyDescent="0.15">
      <c r="A113" s="236"/>
      <c r="B113" s="236"/>
      <c r="C113" s="236"/>
      <c r="D113" s="236"/>
      <c r="E113" s="238"/>
      <c r="F113" s="238"/>
      <c r="G113" s="239"/>
      <c r="H113" s="238"/>
      <c r="I113" s="236"/>
      <c r="J113" s="236"/>
      <c r="K113" s="240"/>
      <c r="L113" s="241"/>
      <c r="M113" s="238"/>
      <c r="N113" s="238"/>
      <c r="O113" s="238"/>
      <c r="P113" s="238"/>
      <c r="Q113" s="242"/>
      <c r="R113" s="242"/>
      <c r="S113" s="238"/>
      <c r="T113" s="238"/>
      <c r="U113" s="236"/>
    </row>
    <row r="114" spans="1:21" ht="15" x14ac:dyDescent="0.15">
      <c r="A114" s="236"/>
      <c r="B114" s="236"/>
      <c r="C114" s="236"/>
      <c r="D114" s="236"/>
      <c r="E114" s="238"/>
      <c r="F114" s="238"/>
      <c r="G114" s="239"/>
      <c r="H114" s="238"/>
      <c r="I114" s="236"/>
      <c r="J114" s="236"/>
      <c r="K114" s="240"/>
      <c r="L114" s="241"/>
      <c r="M114" s="238"/>
      <c r="N114" s="238"/>
      <c r="O114" s="238"/>
      <c r="P114" s="238"/>
      <c r="Q114" s="242"/>
      <c r="R114" s="242"/>
      <c r="S114" s="238"/>
      <c r="T114" s="238"/>
      <c r="U114" s="236"/>
    </row>
    <row r="115" spans="1:21" ht="15" x14ac:dyDescent="0.15">
      <c r="A115" s="236"/>
      <c r="B115" s="236"/>
      <c r="C115" s="236"/>
      <c r="D115" s="236"/>
      <c r="E115" s="238"/>
      <c r="F115" s="238"/>
      <c r="G115" s="239"/>
      <c r="H115" s="238"/>
      <c r="I115" s="236"/>
      <c r="J115" s="236"/>
      <c r="K115" s="240"/>
      <c r="L115" s="241"/>
      <c r="M115" s="238"/>
      <c r="N115" s="238"/>
      <c r="O115" s="238"/>
      <c r="P115" s="238"/>
      <c r="Q115" s="242"/>
      <c r="R115" s="242"/>
      <c r="S115" s="238"/>
      <c r="T115" s="238"/>
      <c r="U115" s="236"/>
    </row>
    <row r="116" spans="1:21" ht="15" x14ac:dyDescent="0.15">
      <c r="A116" s="236"/>
      <c r="B116" s="236"/>
      <c r="C116" s="236"/>
      <c r="D116" s="236"/>
      <c r="E116" s="238"/>
      <c r="F116" s="238"/>
      <c r="G116" s="239"/>
      <c r="H116" s="238"/>
      <c r="I116" s="236"/>
      <c r="J116" s="236"/>
      <c r="K116" s="240"/>
      <c r="L116" s="241"/>
      <c r="M116" s="238"/>
      <c r="N116" s="238"/>
      <c r="O116" s="238"/>
      <c r="P116" s="238"/>
      <c r="Q116" s="242"/>
      <c r="R116" s="242"/>
      <c r="S116" s="238"/>
      <c r="T116" s="238"/>
      <c r="U116" s="236"/>
    </row>
    <row r="117" spans="1:21" ht="15" x14ac:dyDescent="0.15">
      <c r="A117" s="236"/>
      <c r="B117" s="236"/>
      <c r="C117" s="236"/>
      <c r="D117" s="236"/>
      <c r="E117" s="238"/>
      <c r="F117" s="238"/>
      <c r="G117" s="239"/>
      <c r="H117" s="238"/>
      <c r="I117" s="236"/>
      <c r="J117" s="236"/>
      <c r="K117" s="240"/>
      <c r="L117" s="241"/>
      <c r="M117" s="238"/>
      <c r="N117" s="238"/>
      <c r="O117" s="238"/>
      <c r="P117" s="238"/>
      <c r="Q117" s="242"/>
      <c r="R117" s="242"/>
      <c r="S117" s="238"/>
      <c r="T117" s="238"/>
      <c r="U117" s="236"/>
    </row>
    <row r="118" spans="1:21" ht="15" x14ac:dyDescent="0.15">
      <c r="A118" s="236"/>
      <c r="B118" s="236"/>
      <c r="C118" s="236"/>
      <c r="D118" s="236"/>
      <c r="E118" s="238"/>
      <c r="F118" s="238"/>
      <c r="G118" s="239"/>
      <c r="H118" s="238"/>
      <c r="I118" s="236"/>
      <c r="J118" s="236"/>
      <c r="K118" s="240"/>
      <c r="L118" s="241"/>
      <c r="M118" s="238"/>
      <c r="N118" s="238"/>
      <c r="O118" s="238"/>
      <c r="P118" s="238"/>
      <c r="Q118" s="242"/>
      <c r="R118" s="242"/>
      <c r="S118" s="238"/>
      <c r="T118" s="238"/>
      <c r="U118" s="236"/>
    </row>
    <row r="119" spans="1:21" ht="15" x14ac:dyDescent="0.15">
      <c r="A119" s="236"/>
      <c r="B119" s="236"/>
      <c r="C119" s="236"/>
      <c r="D119" s="236"/>
      <c r="E119" s="238"/>
      <c r="F119" s="238"/>
      <c r="G119" s="239"/>
      <c r="H119" s="238"/>
      <c r="I119" s="236"/>
      <c r="J119" s="236"/>
      <c r="K119" s="240"/>
      <c r="L119" s="241"/>
      <c r="M119" s="238"/>
      <c r="N119" s="238"/>
      <c r="O119" s="238"/>
      <c r="P119" s="238"/>
      <c r="Q119" s="242"/>
      <c r="R119" s="242"/>
      <c r="S119" s="238"/>
      <c r="T119" s="238"/>
      <c r="U119" s="236"/>
    </row>
    <row r="120" spans="1:21" ht="15" x14ac:dyDescent="0.15">
      <c r="A120" s="236"/>
      <c r="B120" s="236"/>
      <c r="C120" s="236"/>
      <c r="D120" s="236"/>
      <c r="E120" s="238"/>
      <c r="F120" s="238"/>
      <c r="G120" s="239"/>
      <c r="H120" s="238"/>
      <c r="I120" s="236"/>
      <c r="J120" s="236"/>
      <c r="K120" s="240"/>
      <c r="L120" s="241"/>
      <c r="M120" s="238"/>
      <c r="N120" s="238"/>
      <c r="O120" s="238"/>
      <c r="P120" s="238"/>
      <c r="Q120" s="242"/>
      <c r="R120" s="242"/>
      <c r="S120" s="238"/>
      <c r="T120" s="238"/>
      <c r="U120" s="236"/>
    </row>
    <row r="121" spans="1:21" ht="15" x14ac:dyDescent="0.15">
      <c r="A121" s="236"/>
      <c r="B121" s="236"/>
      <c r="C121" s="236"/>
      <c r="D121" s="236"/>
      <c r="E121" s="238"/>
      <c r="F121" s="238"/>
      <c r="G121" s="239"/>
      <c r="H121" s="238"/>
      <c r="I121" s="236"/>
      <c r="J121" s="236"/>
      <c r="K121" s="240"/>
      <c r="L121" s="241"/>
      <c r="M121" s="238"/>
      <c r="N121" s="238"/>
      <c r="O121" s="238"/>
      <c r="P121" s="238"/>
      <c r="Q121" s="242"/>
      <c r="R121" s="242"/>
      <c r="S121" s="238"/>
      <c r="T121" s="238"/>
      <c r="U121" s="236"/>
    </row>
    <row r="122" spans="1:21" ht="15" x14ac:dyDescent="0.15">
      <c r="A122" s="236"/>
      <c r="B122" s="236"/>
      <c r="C122" s="236"/>
      <c r="D122" s="236"/>
      <c r="E122" s="238"/>
      <c r="F122" s="238"/>
      <c r="G122" s="239"/>
      <c r="H122" s="238"/>
      <c r="I122" s="236"/>
      <c r="J122" s="236"/>
      <c r="K122" s="240"/>
      <c r="L122" s="241"/>
      <c r="M122" s="238"/>
      <c r="N122" s="238"/>
      <c r="O122" s="238"/>
      <c r="P122" s="238"/>
      <c r="Q122" s="242"/>
      <c r="R122" s="242"/>
      <c r="S122" s="238"/>
      <c r="T122" s="238"/>
      <c r="U122" s="236"/>
    </row>
    <row r="123" spans="1:21" ht="15" x14ac:dyDescent="0.15">
      <c r="A123" s="236"/>
      <c r="B123" s="236"/>
      <c r="C123" s="236"/>
      <c r="D123" s="236"/>
      <c r="E123" s="238"/>
      <c r="F123" s="238"/>
      <c r="G123" s="239"/>
      <c r="H123" s="238"/>
      <c r="I123" s="236"/>
      <c r="J123" s="236"/>
      <c r="K123" s="240"/>
      <c r="L123" s="241"/>
      <c r="M123" s="238"/>
      <c r="N123" s="238"/>
      <c r="O123" s="238"/>
      <c r="P123" s="238"/>
      <c r="Q123" s="242"/>
      <c r="R123" s="242"/>
      <c r="S123" s="238"/>
      <c r="T123" s="238"/>
      <c r="U123" s="236"/>
    </row>
    <row r="124" spans="1:21" ht="15" x14ac:dyDescent="0.15">
      <c r="A124" s="236"/>
      <c r="B124" s="236"/>
      <c r="C124" s="236"/>
      <c r="D124" s="236"/>
      <c r="E124" s="238"/>
      <c r="F124" s="238"/>
      <c r="G124" s="239"/>
      <c r="H124" s="238"/>
      <c r="I124" s="236"/>
      <c r="J124" s="236"/>
      <c r="K124" s="240"/>
      <c r="L124" s="241"/>
      <c r="M124" s="238"/>
      <c r="N124" s="238"/>
      <c r="O124" s="238"/>
      <c r="P124" s="238"/>
      <c r="Q124" s="242"/>
      <c r="R124" s="242"/>
      <c r="S124" s="238"/>
      <c r="T124" s="238"/>
      <c r="U124" s="236"/>
    </row>
    <row r="125" spans="1:21" ht="15" x14ac:dyDescent="0.15">
      <c r="A125" s="236"/>
      <c r="B125" s="236"/>
      <c r="C125" s="236"/>
      <c r="D125" s="236"/>
      <c r="E125" s="238"/>
      <c r="F125" s="238"/>
      <c r="G125" s="239"/>
      <c r="H125" s="238"/>
      <c r="I125" s="236"/>
      <c r="J125" s="236"/>
      <c r="K125" s="240"/>
      <c r="L125" s="241"/>
      <c r="M125" s="238"/>
      <c r="N125" s="238"/>
      <c r="O125" s="238"/>
      <c r="P125" s="238"/>
      <c r="Q125" s="242"/>
      <c r="R125" s="242"/>
      <c r="S125" s="238"/>
      <c r="T125" s="238"/>
      <c r="U125" s="236"/>
    </row>
    <row r="126" spans="1:21" ht="15" x14ac:dyDescent="0.15">
      <c r="A126" s="236"/>
      <c r="B126" s="236"/>
      <c r="C126" s="236"/>
      <c r="D126" s="236"/>
      <c r="E126" s="238"/>
      <c r="F126" s="238"/>
      <c r="G126" s="239"/>
      <c r="H126" s="238"/>
      <c r="I126" s="236"/>
      <c r="J126" s="236"/>
      <c r="K126" s="240"/>
      <c r="L126" s="241"/>
      <c r="M126" s="238"/>
      <c r="N126" s="238"/>
      <c r="O126" s="238"/>
      <c r="P126" s="238"/>
      <c r="Q126" s="242"/>
      <c r="R126" s="242"/>
      <c r="S126" s="238"/>
      <c r="T126" s="238"/>
      <c r="U126" s="236"/>
    </row>
    <row r="127" spans="1:21" ht="15" x14ac:dyDescent="0.15">
      <c r="A127" s="236"/>
      <c r="B127" s="236"/>
      <c r="C127" s="236"/>
      <c r="D127" s="236"/>
      <c r="E127" s="238"/>
      <c r="F127" s="238"/>
      <c r="G127" s="239"/>
      <c r="H127" s="238"/>
      <c r="I127" s="236"/>
      <c r="J127" s="236"/>
      <c r="K127" s="240"/>
      <c r="L127" s="241"/>
      <c r="M127" s="238"/>
      <c r="N127" s="238"/>
      <c r="O127" s="238"/>
      <c r="P127" s="238"/>
      <c r="Q127" s="242"/>
      <c r="R127" s="242"/>
      <c r="S127" s="238"/>
      <c r="T127" s="238"/>
      <c r="U127" s="236"/>
    </row>
    <row r="128" spans="1:21" ht="15" x14ac:dyDescent="0.15">
      <c r="A128" s="236"/>
      <c r="B128" s="236"/>
      <c r="C128" s="236"/>
      <c r="D128" s="236"/>
      <c r="E128" s="238"/>
      <c r="F128" s="238"/>
      <c r="G128" s="239"/>
      <c r="H128" s="238"/>
      <c r="I128" s="236"/>
      <c r="J128" s="236"/>
      <c r="K128" s="240"/>
      <c r="L128" s="241"/>
      <c r="M128" s="238"/>
      <c r="N128" s="238"/>
      <c r="O128" s="238"/>
      <c r="P128" s="238"/>
      <c r="Q128" s="242"/>
      <c r="R128" s="242"/>
      <c r="S128" s="238"/>
      <c r="T128" s="238"/>
      <c r="U128" s="236"/>
    </row>
    <row r="129" spans="1:21" ht="15" x14ac:dyDescent="0.15">
      <c r="A129" s="236"/>
      <c r="B129" s="236"/>
      <c r="C129" s="236"/>
      <c r="D129" s="236"/>
      <c r="E129" s="238"/>
      <c r="F129" s="238"/>
      <c r="G129" s="239"/>
      <c r="H129" s="238"/>
      <c r="I129" s="236"/>
      <c r="J129" s="236"/>
      <c r="K129" s="240"/>
      <c r="L129" s="241"/>
      <c r="M129" s="238"/>
      <c r="N129" s="238"/>
      <c r="O129" s="238"/>
      <c r="P129" s="238"/>
      <c r="Q129" s="242"/>
      <c r="R129" s="242"/>
      <c r="S129" s="238"/>
      <c r="T129" s="238"/>
      <c r="U129" s="236"/>
    </row>
    <row r="130" spans="1:21" ht="15" x14ac:dyDescent="0.15">
      <c r="A130" s="236"/>
      <c r="B130" s="236"/>
      <c r="C130" s="236"/>
      <c r="D130" s="236"/>
      <c r="E130" s="238"/>
      <c r="F130" s="238"/>
      <c r="G130" s="239"/>
      <c r="H130" s="238"/>
      <c r="I130" s="236"/>
      <c r="J130" s="236"/>
      <c r="K130" s="240"/>
      <c r="L130" s="241"/>
      <c r="M130" s="238"/>
      <c r="N130" s="238"/>
      <c r="O130" s="238"/>
      <c r="P130" s="238"/>
      <c r="Q130" s="242"/>
      <c r="R130" s="242"/>
      <c r="S130" s="238"/>
      <c r="T130" s="238"/>
      <c r="U130" s="236"/>
    </row>
    <row r="131" spans="1:21" ht="15" x14ac:dyDescent="0.15">
      <c r="A131" s="236"/>
      <c r="B131" s="236"/>
      <c r="C131" s="236"/>
      <c r="D131" s="236"/>
      <c r="E131" s="238"/>
      <c r="F131" s="238"/>
      <c r="G131" s="239"/>
      <c r="H131" s="238"/>
      <c r="I131" s="236"/>
      <c r="J131" s="236"/>
      <c r="K131" s="240"/>
      <c r="L131" s="241"/>
      <c r="M131" s="238"/>
      <c r="N131" s="238"/>
      <c r="O131" s="238"/>
      <c r="P131" s="238"/>
      <c r="Q131" s="242"/>
      <c r="R131" s="242"/>
      <c r="S131" s="238"/>
      <c r="T131" s="238"/>
      <c r="U131" s="236"/>
    </row>
    <row r="132" spans="1:21" ht="15" x14ac:dyDescent="0.15">
      <c r="A132" s="236"/>
      <c r="B132" s="236"/>
      <c r="C132" s="236"/>
      <c r="D132" s="236"/>
      <c r="E132" s="238"/>
      <c r="F132" s="238"/>
      <c r="G132" s="239"/>
      <c r="H132" s="238"/>
      <c r="I132" s="236"/>
      <c r="J132" s="236"/>
      <c r="K132" s="240"/>
      <c r="L132" s="241"/>
      <c r="M132" s="238"/>
      <c r="N132" s="238"/>
      <c r="O132" s="238"/>
      <c r="P132" s="238"/>
      <c r="Q132" s="242"/>
      <c r="R132" s="242"/>
      <c r="S132" s="238"/>
      <c r="T132" s="238"/>
      <c r="U132" s="236"/>
    </row>
    <row r="133" spans="1:21" ht="15" x14ac:dyDescent="0.15">
      <c r="A133" s="236"/>
      <c r="B133" s="236"/>
      <c r="C133" s="236"/>
      <c r="D133" s="236"/>
      <c r="E133" s="238"/>
      <c r="F133" s="238"/>
      <c r="G133" s="239"/>
      <c r="H133" s="238"/>
      <c r="I133" s="236"/>
      <c r="J133" s="236"/>
      <c r="K133" s="240"/>
      <c r="L133" s="241"/>
      <c r="M133" s="238"/>
      <c r="N133" s="238"/>
      <c r="O133" s="238"/>
      <c r="P133" s="238"/>
      <c r="Q133" s="242"/>
      <c r="R133" s="242"/>
      <c r="S133" s="238"/>
      <c r="T133" s="238"/>
      <c r="U133" s="236"/>
    </row>
    <row r="134" spans="1:21" ht="15" x14ac:dyDescent="0.15">
      <c r="A134" s="236"/>
      <c r="B134" s="236"/>
      <c r="C134" s="236"/>
      <c r="D134" s="236"/>
      <c r="E134" s="238"/>
      <c r="F134" s="238"/>
      <c r="G134" s="239"/>
      <c r="H134" s="238"/>
      <c r="I134" s="236"/>
      <c r="J134" s="236"/>
      <c r="K134" s="240"/>
      <c r="L134" s="241"/>
      <c r="M134" s="238"/>
      <c r="N134" s="238"/>
      <c r="O134" s="238"/>
      <c r="P134" s="238"/>
      <c r="Q134" s="242"/>
      <c r="R134" s="242"/>
      <c r="S134" s="238"/>
      <c r="T134" s="238"/>
      <c r="U134" s="236"/>
    </row>
    <row r="135" spans="1:21" ht="15" x14ac:dyDescent="0.15">
      <c r="A135" s="236"/>
      <c r="B135" s="236"/>
      <c r="C135" s="236"/>
      <c r="D135" s="236"/>
      <c r="E135" s="238"/>
      <c r="F135" s="238"/>
      <c r="G135" s="239"/>
      <c r="H135" s="238"/>
      <c r="I135" s="236"/>
      <c r="J135" s="236"/>
      <c r="K135" s="240"/>
      <c r="L135" s="241"/>
      <c r="M135" s="238"/>
      <c r="N135" s="238"/>
      <c r="O135" s="238"/>
      <c r="P135" s="238"/>
      <c r="Q135" s="242"/>
      <c r="R135" s="242"/>
      <c r="S135" s="238"/>
      <c r="T135" s="238"/>
      <c r="U135" s="236"/>
    </row>
    <row r="136" spans="1:21" ht="15" x14ac:dyDescent="0.15">
      <c r="A136" s="236"/>
      <c r="B136" s="236"/>
      <c r="C136" s="236"/>
      <c r="D136" s="236"/>
      <c r="E136" s="238"/>
      <c r="F136" s="238"/>
      <c r="G136" s="239"/>
      <c r="H136" s="238"/>
      <c r="I136" s="236"/>
      <c r="J136" s="236"/>
      <c r="K136" s="240"/>
      <c r="L136" s="241"/>
      <c r="M136" s="238"/>
      <c r="N136" s="238"/>
      <c r="O136" s="238"/>
      <c r="P136" s="238"/>
      <c r="Q136" s="242"/>
      <c r="R136" s="242"/>
      <c r="S136" s="238"/>
      <c r="T136" s="238"/>
      <c r="U136" s="236"/>
    </row>
    <row r="137" spans="1:21" ht="15" x14ac:dyDescent="0.15">
      <c r="A137" s="236"/>
      <c r="B137" s="236"/>
      <c r="C137" s="236"/>
      <c r="D137" s="236"/>
      <c r="E137" s="238"/>
      <c r="F137" s="238"/>
      <c r="G137" s="239"/>
      <c r="H137" s="238"/>
      <c r="I137" s="236"/>
      <c r="J137" s="236"/>
      <c r="K137" s="240"/>
      <c r="L137" s="241"/>
      <c r="M137" s="238"/>
      <c r="N137" s="238"/>
      <c r="O137" s="238"/>
      <c r="P137" s="238"/>
      <c r="Q137" s="242"/>
      <c r="R137" s="242"/>
      <c r="S137" s="238"/>
      <c r="T137" s="238"/>
      <c r="U137" s="236"/>
    </row>
    <row r="138" spans="1:21" ht="15" x14ac:dyDescent="0.15">
      <c r="A138" s="236"/>
      <c r="B138" s="236"/>
      <c r="C138" s="236"/>
      <c r="D138" s="236"/>
      <c r="E138" s="238"/>
      <c r="F138" s="238"/>
      <c r="G138" s="239"/>
      <c r="H138" s="238"/>
      <c r="I138" s="236"/>
      <c r="J138" s="236"/>
      <c r="K138" s="240"/>
      <c r="L138" s="241"/>
      <c r="M138" s="238"/>
      <c r="N138" s="238"/>
      <c r="O138" s="238"/>
      <c r="P138" s="238"/>
      <c r="Q138" s="242"/>
      <c r="R138" s="242"/>
      <c r="S138" s="238"/>
      <c r="T138" s="238"/>
      <c r="U138" s="236"/>
    </row>
    <row r="139" spans="1:21" ht="15" x14ac:dyDescent="0.15">
      <c r="A139" s="236"/>
      <c r="B139" s="236"/>
      <c r="C139" s="236"/>
      <c r="D139" s="236"/>
      <c r="E139" s="238"/>
      <c r="F139" s="238"/>
      <c r="G139" s="239"/>
      <c r="H139" s="238"/>
      <c r="I139" s="236"/>
      <c r="J139" s="236"/>
      <c r="K139" s="240"/>
      <c r="L139" s="241"/>
      <c r="M139" s="238"/>
      <c r="N139" s="238"/>
      <c r="O139" s="238"/>
      <c r="P139" s="238"/>
      <c r="Q139" s="242"/>
      <c r="R139" s="242"/>
      <c r="S139" s="238"/>
      <c r="T139" s="238"/>
      <c r="U139" s="236"/>
    </row>
    <row r="140" spans="1:21" ht="15" x14ac:dyDescent="0.15">
      <c r="A140" s="236"/>
      <c r="B140" s="236"/>
      <c r="C140" s="236"/>
      <c r="D140" s="236"/>
      <c r="E140" s="238"/>
      <c r="F140" s="238"/>
      <c r="G140" s="239"/>
      <c r="H140" s="238"/>
      <c r="I140" s="236"/>
      <c r="J140" s="236"/>
      <c r="K140" s="240"/>
      <c r="L140" s="241"/>
      <c r="M140" s="238"/>
      <c r="N140" s="238"/>
      <c r="O140" s="238"/>
      <c r="P140" s="238"/>
      <c r="Q140" s="242"/>
      <c r="R140" s="242"/>
      <c r="S140" s="238"/>
      <c r="T140" s="238"/>
      <c r="U140" s="236"/>
    </row>
    <row r="141" spans="1:21" ht="15" x14ac:dyDescent="0.15">
      <c r="A141" s="236"/>
      <c r="B141" s="236"/>
      <c r="C141" s="236"/>
      <c r="D141" s="236"/>
      <c r="E141" s="238"/>
      <c r="F141" s="238"/>
      <c r="G141" s="239"/>
      <c r="H141" s="238"/>
      <c r="I141" s="236"/>
      <c r="J141" s="236"/>
      <c r="K141" s="240"/>
      <c r="L141" s="241"/>
      <c r="M141" s="238"/>
      <c r="N141" s="238"/>
      <c r="O141" s="238"/>
      <c r="P141" s="238"/>
      <c r="Q141" s="242"/>
      <c r="R141" s="242"/>
      <c r="S141" s="238"/>
      <c r="T141" s="238"/>
      <c r="U141" s="236"/>
    </row>
    <row r="142" spans="1:21" ht="15" x14ac:dyDescent="0.15">
      <c r="A142" s="236"/>
      <c r="B142" s="236"/>
      <c r="C142" s="236"/>
      <c r="D142" s="236"/>
      <c r="E142" s="238"/>
      <c r="F142" s="238"/>
      <c r="G142" s="239"/>
      <c r="H142" s="238"/>
      <c r="I142" s="236"/>
      <c r="J142" s="236"/>
      <c r="K142" s="240"/>
      <c r="L142" s="241"/>
      <c r="M142" s="238"/>
      <c r="N142" s="238"/>
      <c r="O142" s="238"/>
      <c r="P142" s="238"/>
      <c r="Q142" s="242"/>
      <c r="R142" s="242"/>
      <c r="S142" s="238"/>
      <c r="T142" s="238"/>
      <c r="U142" s="236"/>
    </row>
    <row r="143" spans="1:21" ht="15" x14ac:dyDescent="0.15">
      <c r="A143" s="236"/>
      <c r="B143" s="236"/>
      <c r="C143" s="236"/>
      <c r="D143" s="236"/>
      <c r="E143" s="238"/>
      <c r="F143" s="238"/>
      <c r="G143" s="239"/>
      <c r="H143" s="238"/>
      <c r="I143" s="236"/>
      <c r="J143" s="236"/>
      <c r="K143" s="240"/>
      <c r="L143" s="241"/>
      <c r="M143" s="238"/>
      <c r="N143" s="238"/>
      <c r="O143" s="238"/>
      <c r="P143" s="238"/>
      <c r="Q143" s="242"/>
      <c r="R143" s="242"/>
      <c r="S143" s="238"/>
      <c r="T143" s="238"/>
      <c r="U143" s="236"/>
    </row>
    <row r="144" spans="1:21" ht="15" x14ac:dyDescent="0.15">
      <c r="A144" s="236"/>
      <c r="B144" s="236"/>
      <c r="C144" s="236"/>
      <c r="D144" s="236"/>
      <c r="E144" s="238"/>
      <c r="F144" s="238"/>
      <c r="G144" s="239"/>
      <c r="H144" s="238"/>
      <c r="I144" s="236"/>
      <c r="J144" s="236"/>
      <c r="K144" s="240"/>
      <c r="L144" s="241"/>
      <c r="M144" s="238"/>
      <c r="N144" s="238"/>
      <c r="O144" s="238"/>
      <c r="P144" s="238"/>
      <c r="Q144" s="242"/>
      <c r="R144" s="242"/>
      <c r="S144" s="238"/>
      <c r="T144" s="238"/>
      <c r="U144" s="236"/>
    </row>
    <row r="145" spans="1:21" ht="15" x14ac:dyDescent="0.15">
      <c r="A145" s="236"/>
      <c r="B145" s="236"/>
      <c r="C145" s="236"/>
      <c r="D145" s="236"/>
      <c r="E145" s="238"/>
      <c r="F145" s="238"/>
      <c r="G145" s="239"/>
      <c r="H145" s="238"/>
      <c r="I145" s="236"/>
      <c r="J145" s="236"/>
      <c r="K145" s="240"/>
      <c r="L145" s="241"/>
      <c r="M145" s="238"/>
      <c r="N145" s="238"/>
      <c r="O145" s="238"/>
      <c r="P145" s="238"/>
      <c r="Q145" s="242"/>
      <c r="R145" s="242"/>
      <c r="S145" s="238"/>
      <c r="T145" s="238"/>
      <c r="U145" s="236"/>
    </row>
    <row r="146" spans="1:21" ht="15" x14ac:dyDescent="0.15">
      <c r="A146" s="236"/>
      <c r="B146" s="236"/>
      <c r="C146" s="236"/>
      <c r="D146" s="236"/>
      <c r="E146" s="238"/>
      <c r="F146" s="238"/>
      <c r="G146" s="239"/>
      <c r="H146" s="238"/>
      <c r="I146" s="236"/>
      <c r="J146" s="236"/>
      <c r="K146" s="240"/>
      <c r="L146" s="241"/>
      <c r="M146" s="238"/>
      <c r="N146" s="238"/>
      <c r="O146" s="238"/>
      <c r="P146" s="238"/>
      <c r="Q146" s="242"/>
      <c r="R146" s="242"/>
      <c r="S146" s="238"/>
      <c r="T146" s="238"/>
      <c r="U146" s="236"/>
    </row>
    <row r="147" spans="1:21" ht="15" x14ac:dyDescent="0.15">
      <c r="A147" s="236"/>
      <c r="B147" s="236"/>
      <c r="C147" s="236"/>
      <c r="D147" s="236"/>
      <c r="E147" s="238"/>
      <c r="F147" s="238"/>
      <c r="G147" s="239"/>
      <c r="H147" s="238"/>
      <c r="I147" s="236"/>
      <c r="J147" s="236"/>
      <c r="K147" s="240"/>
      <c r="L147" s="241"/>
      <c r="M147" s="238"/>
      <c r="N147" s="238"/>
      <c r="O147" s="238"/>
      <c r="P147" s="238"/>
      <c r="Q147" s="242"/>
      <c r="R147" s="242"/>
      <c r="S147" s="238"/>
      <c r="T147" s="238"/>
      <c r="U147" s="236"/>
    </row>
    <row r="148" spans="1:21" ht="15" x14ac:dyDescent="0.15">
      <c r="A148" s="236"/>
      <c r="B148" s="236"/>
      <c r="C148" s="236"/>
      <c r="D148" s="236"/>
      <c r="E148" s="238"/>
      <c r="F148" s="238"/>
      <c r="G148" s="239"/>
      <c r="H148" s="238"/>
      <c r="I148" s="236"/>
      <c r="J148" s="236"/>
      <c r="K148" s="240"/>
      <c r="L148" s="241"/>
      <c r="M148" s="238"/>
      <c r="N148" s="238"/>
      <c r="O148" s="238"/>
      <c r="P148" s="238"/>
      <c r="Q148" s="242"/>
      <c r="R148" s="242"/>
      <c r="S148" s="238"/>
      <c r="T148" s="238"/>
      <c r="U148" s="236"/>
    </row>
    <row r="149" spans="1:21" ht="15" x14ac:dyDescent="0.15">
      <c r="A149" s="236"/>
      <c r="B149" s="236"/>
      <c r="C149" s="236"/>
      <c r="D149" s="236"/>
      <c r="E149" s="238"/>
      <c r="F149" s="238"/>
      <c r="G149" s="239"/>
      <c r="H149" s="238"/>
      <c r="I149" s="236"/>
      <c r="J149" s="236"/>
      <c r="K149" s="240"/>
      <c r="L149" s="241"/>
      <c r="M149" s="238"/>
      <c r="N149" s="238"/>
      <c r="O149" s="238"/>
      <c r="P149" s="238"/>
      <c r="Q149" s="242"/>
      <c r="R149" s="242"/>
      <c r="S149" s="238"/>
      <c r="T149" s="238"/>
      <c r="U149" s="236"/>
    </row>
    <row r="150" spans="1:21" ht="15" x14ac:dyDescent="0.15">
      <c r="A150" s="236"/>
      <c r="B150" s="236"/>
      <c r="C150" s="236"/>
      <c r="D150" s="236"/>
      <c r="E150" s="238"/>
      <c r="F150" s="238"/>
      <c r="G150" s="239"/>
      <c r="H150" s="238"/>
      <c r="I150" s="236"/>
      <c r="J150" s="236"/>
      <c r="K150" s="240"/>
      <c r="L150" s="241"/>
      <c r="M150" s="238"/>
      <c r="N150" s="238"/>
      <c r="O150" s="238"/>
      <c r="P150" s="238"/>
      <c r="Q150" s="242"/>
      <c r="R150" s="242"/>
      <c r="S150" s="238"/>
      <c r="T150" s="238"/>
      <c r="U150" s="236"/>
    </row>
    <row r="151" spans="1:21" ht="15" x14ac:dyDescent="0.15">
      <c r="A151" s="236"/>
      <c r="B151" s="236"/>
      <c r="C151" s="236"/>
      <c r="D151" s="236"/>
      <c r="E151" s="238"/>
      <c r="F151" s="238"/>
      <c r="G151" s="239"/>
      <c r="H151" s="238"/>
      <c r="I151" s="236"/>
      <c r="J151" s="236"/>
      <c r="K151" s="240"/>
      <c r="L151" s="241"/>
      <c r="M151" s="238"/>
      <c r="N151" s="238"/>
      <c r="O151" s="238"/>
      <c r="P151" s="238"/>
      <c r="Q151" s="242"/>
      <c r="R151" s="242"/>
      <c r="S151" s="238"/>
      <c r="T151" s="238"/>
      <c r="U151" s="236"/>
    </row>
    <row r="152" spans="1:21" ht="15" x14ac:dyDescent="0.15">
      <c r="A152" s="236"/>
      <c r="B152" s="236"/>
      <c r="C152" s="236"/>
      <c r="D152" s="236"/>
      <c r="E152" s="238"/>
      <c r="F152" s="238"/>
      <c r="G152" s="239"/>
      <c r="H152" s="238"/>
      <c r="I152" s="236"/>
      <c r="J152" s="236"/>
      <c r="K152" s="240"/>
      <c r="L152" s="241"/>
      <c r="M152" s="238"/>
      <c r="N152" s="238"/>
      <c r="O152" s="238"/>
      <c r="P152" s="238"/>
      <c r="Q152" s="242"/>
      <c r="R152" s="242"/>
      <c r="S152" s="238"/>
      <c r="T152" s="238"/>
      <c r="U152" s="236"/>
    </row>
    <row r="153" spans="1:21" ht="15" x14ac:dyDescent="0.15">
      <c r="A153" s="236"/>
      <c r="B153" s="236"/>
      <c r="C153" s="236"/>
      <c r="D153" s="236"/>
      <c r="E153" s="238"/>
      <c r="F153" s="238"/>
      <c r="G153" s="239"/>
      <c r="H153" s="238"/>
      <c r="I153" s="236"/>
      <c r="J153" s="236"/>
      <c r="K153" s="240"/>
      <c r="L153" s="241"/>
      <c r="M153" s="238"/>
      <c r="N153" s="238"/>
      <c r="O153" s="238"/>
      <c r="P153" s="238"/>
      <c r="Q153" s="242"/>
      <c r="R153" s="242"/>
      <c r="S153" s="238"/>
      <c r="T153" s="238"/>
      <c r="U153" s="236"/>
    </row>
    <row r="154" spans="1:21" ht="15" x14ac:dyDescent="0.15">
      <c r="A154" s="236"/>
      <c r="B154" s="236"/>
      <c r="C154" s="236"/>
      <c r="D154" s="236"/>
      <c r="E154" s="238"/>
      <c r="F154" s="238"/>
      <c r="G154" s="239"/>
      <c r="H154" s="238"/>
      <c r="I154" s="236"/>
      <c r="J154" s="236"/>
      <c r="K154" s="240"/>
      <c r="L154" s="241"/>
      <c r="M154" s="238"/>
      <c r="N154" s="238"/>
      <c r="O154" s="238"/>
      <c r="P154" s="238"/>
      <c r="Q154" s="242"/>
      <c r="R154" s="242"/>
      <c r="S154" s="238"/>
      <c r="T154" s="238"/>
      <c r="U154" s="236"/>
    </row>
    <row r="155" spans="1:21" ht="15" x14ac:dyDescent="0.15">
      <c r="A155" s="236"/>
      <c r="B155" s="236"/>
      <c r="C155" s="236"/>
      <c r="D155" s="236"/>
      <c r="E155" s="238"/>
      <c r="F155" s="238"/>
      <c r="G155" s="239"/>
      <c r="H155" s="238"/>
      <c r="I155" s="236"/>
      <c r="J155" s="236"/>
      <c r="K155" s="240"/>
      <c r="L155" s="241"/>
      <c r="M155" s="238"/>
      <c r="N155" s="238"/>
      <c r="O155" s="238"/>
      <c r="P155" s="238"/>
      <c r="Q155" s="242"/>
      <c r="R155" s="242"/>
      <c r="S155" s="238"/>
      <c r="T155" s="238"/>
      <c r="U155" s="236"/>
    </row>
    <row r="156" spans="1:21" ht="15" x14ac:dyDescent="0.15">
      <c r="A156" s="236"/>
      <c r="B156" s="236"/>
      <c r="C156" s="236"/>
      <c r="D156" s="236"/>
      <c r="E156" s="238"/>
      <c r="F156" s="238"/>
      <c r="G156" s="239"/>
      <c r="H156" s="238"/>
      <c r="I156" s="236"/>
      <c r="J156" s="236"/>
      <c r="K156" s="240"/>
      <c r="L156" s="241"/>
      <c r="M156" s="238"/>
      <c r="N156" s="238"/>
      <c r="O156" s="238"/>
      <c r="P156" s="238"/>
      <c r="Q156" s="242"/>
      <c r="R156" s="242"/>
      <c r="S156" s="238"/>
      <c r="T156" s="238"/>
      <c r="U156" s="236"/>
    </row>
    <row r="157" spans="1:21" ht="15" x14ac:dyDescent="0.15">
      <c r="A157" s="236"/>
      <c r="B157" s="236"/>
      <c r="C157" s="236"/>
      <c r="D157" s="236"/>
      <c r="E157" s="238"/>
      <c r="F157" s="238"/>
      <c r="G157" s="239"/>
      <c r="H157" s="238"/>
      <c r="I157" s="236"/>
      <c r="J157" s="236"/>
      <c r="K157" s="240"/>
      <c r="L157" s="241"/>
      <c r="M157" s="238"/>
      <c r="N157" s="238"/>
      <c r="O157" s="238"/>
      <c r="P157" s="238"/>
      <c r="Q157" s="242"/>
      <c r="R157" s="242"/>
      <c r="S157" s="238"/>
      <c r="T157" s="238"/>
      <c r="U157" s="236"/>
    </row>
    <row r="158" spans="1:21" ht="15" x14ac:dyDescent="0.15">
      <c r="A158" s="236"/>
      <c r="B158" s="236"/>
      <c r="C158" s="236"/>
      <c r="D158" s="236"/>
      <c r="E158" s="238"/>
      <c r="F158" s="238"/>
      <c r="G158" s="239"/>
      <c r="H158" s="238"/>
      <c r="I158" s="236"/>
      <c r="J158" s="236"/>
      <c r="K158" s="240"/>
      <c r="L158" s="241"/>
      <c r="M158" s="238"/>
      <c r="N158" s="238"/>
      <c r="O158" s="238"/>
      <c r="P158" s="238"/>
      <c r="Q158" s="242"/>
      <c r="R158" s="242"/>
      <c r="S158" s="238"/>
      <c r="T158" s="238"/>
      <c r="U158" s="236"/>
    </row>
    <row r="159" spans="1:21" ht="15" x14ac:dyDescent="0.15">
      <c r="A159" s="236"/>
      <c r="B159" s="236"/>
      <c r="C159" s="236"/>
      <c r="D159" s="236"/>
      <c r="E159" s="238"/>
      <c r="F159" s="238"/>
      <c r="G159" s="239"/>
      <c r="H159" s="238"/>
      <c r="I159" s="236"/>
      <c r="J159" s="236"/>
      <c r="K159" s="240"/>
      <c r="L159" s="241"/>
      <c r="M159" s="238"/>
      <c r="N159" s="238"/>
      <c r="O159" s="238"/>
      <c r="P159" s="238"/>
      <c r="Q159" s="242"/>
      <c r="R159" s="242"/>
      <c r="S159" s="238"/>
      <c r="T159" s="238"/>
      <c r="U159" s="236"/>
    </row>
    <row r="160" spans="1:21" ht="15" x14ac:dyDescent="0.15">
      <c r="A160" s="236"/>
      <c r="B160" s="236"/>
      <c r="C160" s="236"/>
      <c r="D160" s="236"/>
      <c r="E160" s="238"/>
      <c r="F160" s="238"/>
      <c r="G160" s="239"/>
      <c r="H160" s="238"/>
      <c r="I160" s="236"/>
      <c r="J160" s="236"/>
      <c r="K160" s="240"/>
      <c r="L160" s="241"/>
      <c r="M160" s="238"/>
      <c r="N160" s="238"/>
      <c r="O160" s="238"/>
      <c r="P160" s="238"/>
      <c r="Q160" s="242"/>
      <c r="R160" s="242"/>
      <c r="S160" s="238"/>
      <c r="T160" s="238"/>
      <c r="U160" s="236"/>
    </row>
    <row r="161" spans="1:21" ht="15" x14ac:dyDescent="0.15">
      <c r="A161" s="236"/>
      <c r="B161" s="236"/>
      <c r="C161" s="236"/>
      <c r="D161" s="236"/>
      <c r="E161" s="238"/>
      <c r="F161" s="238"/>
      <c r="G161" s="239"/>
      <c r="H161" s="238"/>
      <c r="I161" s="236"/>
      <c r="J161" s="236"/>
      <c r="K161" s="240"/>
      <c r="L161" s="241"/>
      <c r="M161" s="238"/>
      <c r="N161" s="238"/>
      <c r="O161" s="238"/>
      <c r="P161" s="238"/>
      <c r="Q161" s="242"/>
      <c r="R161" s="242"/>
      <c r="S161" s="238"/>
      <c r="T161" s="238"/>
      <c r="U161" s="236"/>
    </row>
    <row r="162" spans="1:21" ht="15" x14ac:dyDescent="0.15">
      <c r="A162" s="236"/>
      <c r="B162" s="236"/>
      <c r="C162" s="236"/>
      <c r="D162" s="236"/>
      <c r="E162" s="238"/>
      <c r="F162" s="238"/>
      <c r="G162" s="239"/>
      <c r="H162" s="238"/>
      <c r="I162" s="236"/>
      <c r="J162" s="236"/>
      <c r="K162" s="240"/>
      <c r="L162" s="241"/>
      <c r="M162" s="238"/>
      <c r="N162" s="238"/>
      <c r="O162" s="238"/>
      <c r="P162" s="238"/>
      <c r="Q162" s="242"/>
      <c r="R162" s="242"/>
      <c r="S162" s="238"/>
      <c r="T162" s="238"/>
      <c r="U162" s="236"/>
    </row>
    <row r="163" spans="1:21" ht="15" x14ac:dyDescent="0.15">
      <c r="A163" s="236"/>
      <c r="B163" s="236"/>
      <c r="C163" s="236"/>
      <c r="D163" s="236"/>
      <c r="E163" s="238"/>
      <c r="F163" s="238"/>
      <c r="G163" s="239"/>
      <c r="H163" s="238"/>
      <c r="I163" s="236"/>
      <c r="J163" s="236"/>
      <c r="K163" s="240"/>
      <c r="L163" s="241"/>
      <c r="M163" s="238"/>
      <c r="N163" s="238"/>
      <c r="O163" s="238"/>
      <c r="P163" s="238"/>
      <c r="Q163" s="242"/>
      <c r="R163" s="242"/>
      <c r="S163" s="238"/>
      <c r="T163" s="238"/>
      <c r="U163" s="236"/>
    </row>
    <row r="164" spans="1:21" ht="15" x14ac:dyDescent="0.15">
      <c r="A164" s="236"/>
      <c r="B164" s="236"/>
      <c r="C164" s="236"/>
      <c r="D164" s="236"/>
      <c r="E164" s="238"/>
      <c r="F164" s="238"/>
      <c r="G164" s="239"/>
      <c r="H164" s="238"/>
      <c r="I164" s="236"/>
      <c r="J164" s="236"/>
      <c r="K164" s="240"/>
      <c r="L164" s="241"/>
      <c r="M164" s="238"/>
      <c r="N164" s="238"/>
      <c r="O164" s="238"/>
      <c r="P164" s="238"/>
      <c r="Q164" s="242"/>
      <c r="R164" s="242"/>
      <c r="S164" s="238"/>
      <c r="T164" s="238"/>
      <c r="U164" s="236"/>
    </row>
    <row r="165" spans="1:21" ht="15" x14ac:dyDescent="0.15">
      <c r="A165" s="236"/>
      <c r="B165" s="236"/>
      <c r="C165" s="236"/>
      <c r="D165" s="236"/>
      <c r="E165" s="238"/>
      <c r="F165" s="238"/>
      <c r="G165" s="239"/>
      <c r="H165" s="238"/>
      <c r="I165" s="236"/>
      <c r="J165" s="236"/>
      <c r="K165" s="240"/>
      <c r="L165" s="241"/>
      <c r="M165" s="238"/>
      <c r="N165" s="238"/>
      <c r="O165" s="238"/>
      <c r="P165" s="238"/>
      <c r="Q165" s="242"/>
      <c r="R165" s="242"/>
      <c r="S165" s="238"/>
      <c r="T165" s="238"/>
      <c r="U165" s="236"/>
    </row>
    <row r="166" spans="1:21" ht="15" x14ac:dyDescent="0.15">
      <c r="A166" s="236"/>
      <c r="B166" s="236"/>
      <c r="C166" s="236"/>
      <c r="D166" s="236"/>
      <c r="E166" s="238"/>
      <c r="F166" s="238"/>
      <c r="G166" s="239"/>
      <c r="H166" s="238"/>
      <c r="I166" s="236"/>
      <c r="J166" s="236"/>
      <c r="K166" s="240"/>
      <c r="L166" s="241"/>
      <c r="M166" s="238"/>
      <c r="N166" s="238"/>
      <c r="O166" s="238"/>
      <c r="P166" s="238"/>
      <c r="Q166" s="242"/>
      <c r="R166" s="242"/>
      <c r="S166" s="238"/>
      <c r="T166" s="238"/>
      <c r="U166" s="236"/>
    </row>
    <row r="167" spans="1:21" ht="15" x14ac:dyDescent="0.15">
      <c r="A167" s="236"/>
      <c r="B167" s="236"/>
      <c r="C167" s="236"/>
      <c r="D167" s="236"/>
      <c r="E167" s="238"/>
      <c r="F167" s="238"/>
      <c r="G167" s="239"/>
      <c r="H167" s="238"/>
      <c r="I167" s="236"/>
      <c r="J167" s="236"/>
      <c r="K167" s="240"/>
      <c r="L167" s="241"/>
      <c r="M167" s="238"/>
      <c r="N167" s="238"/>
      <c r="O167" s="238"/>
      <c r="P167" s="238"/>
      <c r="Q167" s="242"/>
      <c r="R167" s="242"/>
      <c r="S167" s="238"/>
      <c r="T167" s="238"/>
      <c r="U167" s="236"/>
    </row>
    <row r="168" spans="1:21" ht="15" x14ac:dyDescent="0.15">
      <c r="A168" s="236"/>
      <c r="B168" s="236"/>
      <c r="C168" s="236"/>
      <c r="D168" s="236"/>
      <c r="E168" s="238"/>
      <c r="F168" s="238"/>
      <c r="G168" s="239"/>
      <c r="H168" s="238"/>
      <c r="I168" s="236"/>
      <c r="J168" s="236"/>
      <c r="K168" s="240"/>
      <c r="L168" s="241"/>
      <c r="M168" s="238"/>
      <c r="N168" s="238"/>
      <c r="O168" s="238"/>
      <c r="P168" s="238"/>
      <c r="Q168" s="242"/>
      <c r="R168" s="242"/>
      <c r="S168" s="238"/>
      <c r="T168" s="238"/>
      <c r="U168" s="236"/>
    </row>
    <row r="169" spans="1:21" ht="15" x14ac:dyDescent="0.15">
      <c r="A169" s="236"/>
      <c r="B169" s="236"/>
      <c r="C169" s="236"/>
      <c r="D169" s="236"/>
      <c r="E169" s="238"/>
      <c r="F169" s="238"/>
      <c r="G169" s="239"/>
      <c r="H169" s="238"/>
      <c r="I169" s="236"/>
      <c r="J169" s="236"/>
      <c r="K169" s="240"/>
      <c r="L169" s="241"/>
      <c r="M169" s="238"/>
      <c r="N169" s="238"/>
      <c r="O169" s="238"/>
      <c r="P169" s="238"/>
      <c r="Q169" s="242"/>
      <c r="R169" s="242"/>
      <c r="S169" s="238"/>
      <c r="T169" s="238"/>
      <c r="U169" s="236"/>
    </row>
    <row r="170" spans="1:21" ht="15" x14ac:dyDescent="0.15">
      <c r="A170" s="236"/>
      <c r="B170" s="236"/>
      <c r="C170" s="236"/>
      <c r="D170" s="236"/>
      <c r="E170" s="238"/>
      <c r="F170" s="238"/>
      <c r="G170" s="239"/>
      <c r="H170" s="238"/>
      <c r="I170" s="236"/>
      <c r="J170" s="236"/>
      <c r="K170" s="240"/>
      <c r="L170" s="241"/>
      <c r="M170" s="238"/>
      <c r="N170" s="238"/>
      <c r="O170" s="238"/>
      <c r="P170" s="238"/>
      <c r="Q170" s="242"/>
      <c r="R170" s="242"/>
      <c r="S170" s="238"/>
      <c r="T170" s="238"/>
      <c r="U170" s="236"/>
    </row>
    <row r="171" spans="1:21" ht="15" x14ac:dyDescent="0.15">
      <c r="A171" s="236"/>
      <c r="B171" s="236"/>
      <c r="C171" s="236"/>
      <c r="D171" s="236"/>
      <c r="E171" s="238"/>
      <c r="F171" s="238"/>
      <c r="G171" s="239"/>
      <c r="H171" s="238"/>
      <c r="I171" s="236"/>
      <c r="J171" s="236"/>
      <c r="K171" s="240"/>
      <c r="L171" s="241"/>
      <c r="M171" s="238"/>
      <c r="N171" s="238"/>
      <c r="O171" s="238"/>
      <c r="P171" s="238"/>
      <c r="Q171" s="242"/>
      <c r="R171" s="242"/>
      <c r="S171" s="238"/>
      <c r="T171" s="238"/>
      <c r="U171" s="236"/>
    </row>
    <row r="172" spans="1:21" ht="15" x14ac:dyDescent="0.15">
      <c r="A172" s="236"/>
      <c r="B172" s="236"/>
      <c r="C172" s="236"/>
      <c r="D172" s="236"/>
      <c r="E172" s="238"/>
      <c r="F172" s="238"/>
      <c r="G172" s="239"/>
      <c r="H172" s="238"/>
      <c r="I172" s="236"/>
      <c r="J172" s="236"/>
      <c r="K172" s="240"/>
      <c r="L172" s="241"/>
      <c r="M172" s="238"/>
      <c r="N172" s="238"/>
      <c r="O172" s="238"/>
      <c r="P172" s="238"/>
      <c r="Q172" s="242"/>
      <c r="R172" s="242"/>
      <c r="S172" s="238"/>
      <c r="T172" s="238"/>
      <c r="U172" s="236"/>
    </row>
    <row r="173" spans="1:21" ht="15" x14ac:dyDescent="0.15">
      <c r="A173" s="236"/>
      <c r="B173" s="236"/>
      <c r="C173" s="236"/>
      <c r="D173" s="236"/>
      <c r="E173" s="238"/>
      <c r="F173" s="238"/>
      <c r="G173" s="239"/>
      <c r="H173" s="238"/>
      <c r="I173" s="236"/>
      <c r="J173" s="236"/>
      <c r="K173" s="240"/>
      <c r="L173" s="241"/>
      <c r="M173" s="238"/>
      <c r="N173" s="238"/>
      <c r="O173" s="238"/>
      <c r="P173" s="238"/>
      <c r="Q173" s="242"/>
      <c r="R173" s="242"/>
      <c r="S173" s="238"/>
      <c r="T173" s="238"/>
      <c r="U173" s="236"/>
    </row>
    <row r="174" spans="1:21" ht="15" x14ac:dyDescent="0.15">
      <c r="A174" s="236"/>
      <c r="B174" s="236"/>
      <c r="C174" s="236"/>
      <c r="D174" s="236"/>
      <c r="E174" s="238"/>
      <c r="F174" s="238"/>
      <c r="G174" s="239"/>
      <c r="H174" s="238"/>
      <c r="I174" s="236"/>
      <c r="J174" s="236"/>
      <c r="K174" s="240"/>
      <c r="L174" s="241"/>
      <c r="M174" s="238"/>
      <c r="N174" s="238"/>
      <c r="O174" s="238"/>
      <c r="P174" s="238"/>
      <c r="Q174" s="242"/>
      <c r="R174" s="242"/>
      <c r="S174" s="238"/>
      <c r="T174" s="238"/>
      <c r="U174" s="236"/>
    </row>
    <row r="175" spans="1:21" ht="15" x14ac:dyDescent="0.15">
      <c r="A175" s="236"/>
      <c r="B175" s="236"/>
      <c r="C175" s="236"/>
      <c r="D175" s="236"/>
      <c r="E175" s="238"/>
      <c r="F175" s="238"/>
      <c r="G175" s="239"/>
      <c r="H175" s="238"/>
      <c r="I175" s="236"/>
      <c r="J175" s="236"/>
      <c r="K175" s="240"/>
      <c r="L175" s="241"/>
      <c r="M175" s="238"/>
      <c r="N175" s="238"/>
      <c r="O175" s="238"/>
      <c r="P175" s="238"/>
      <c r="Q175" s="242"/>
      <c r="R175" s="242"/>
      <c r="S175" s="238"/>
      <c r="T175" s="238"/>
      <c r="U175" s="236"/>
    </row>
    <row r="176" spans="1:21" ht="15" x14ac:dyDescent="0.15">
      <c r="A176" s="236"/>
      <c r="B176" s="236"/>
      <c r="C176" s="236"/>
      <c r="D176" s="236"/>
      <c r="E176" s="238"/>
      <c r="F176" s="238"/>
      <c r="G176" s="239"/>
      <c r="H176" s="238"/>
      <c r="I176" s="236"/>
      <c r="J176" s="236"/>
      <c r="K176" s="240"/>
      <c r="L176" s="241"/>
      <c r="M176" s="238"/>
      <c r="N176" s="238"/>
      <c r="O176" s="238"/>
      <c r="P176" s="238"/>
      <c r="Q176" s="242"/>
      <c r="R176" s="242"/>
      <c r="S176" s="238"/>
      <c r="T176" s="238"/>
      <c r="U176" s="236"/>
    </row>
    <row r="177" spans="1:21" ht="15" x14ac:dyDescent="0.15">
      <c r="A177" s="236"/>
      <c r="B177" s="236"/>
      <c r="C177" s="236"/>
      <c r="D177" s="236"/>
      <c r="E177" s="238"/>
      <c r="F177" s="238"/>
      <c r="G177" s="239"/>
      <c r="H177" s="238"/>
      <c r="I177" s="236"/>
      <c r="J177" s="236"/>
      <c r="K177" s="240"/>
      <c r="L177" s="241"/>
      <c r="M177" s="238"/>
      <c r="N177" s="238"/>
      <c r="O177" s="238"/>
      <c r="P177" s="238"/>
      <c r="Q177" s="242"/>
      <c r="R177" s="242"/>
      <c r="S177" s="238"/>
      <c r="T177" s="238"/>
      <c r="U177" s="236"/>
    </row>
    <row r="178" spans="1:21" ht="15" x14ac:dyDescent="0.15">
      <c r="A178" s="236"/>
      <c r="B178" s="236"/>
      <c r="C178" s="236"/>
      <c r="D178" s="236"/>
      <c r="E178" s="238"/>
      <c r="F178" s="238"/>
      <c r="G178" s="239"/>
      <c r="H178" s="238"/>
      <c r="I178" s="236"/>
      <c r="J178" s="236"/>
      <c r="K178" s="240"/>
      <c r="L178" s="241"/>
      <c r="M178" s="238"/>
      <c r="N178" s="238"/>
      <c r="O178" s="238"/>
      <c r="P178" s="238"/>
      <c r="Q178" s="242"/>
      <c r="R178" s="242"/>
      <c r="S178" s="238"/>
      <c r="T178" s="238"/>
      <c r="U178" s="236"/>
    </row>
    <row r="179" spans="1:21" ht="15" x14ac:dyDescent="0.15">
      <c r="A179" s="236"/>
      <c r="B179" s="236"/>
      <c r="C179" s="236"/>
      <c r="D179" s="236"/>
      <c r="E179" s="238"/>
      <c r="F179" s="238"/>
      <c r="G179" s="239"/>
      <c r="H179" s="238"/>
      <c r="I179" s="236"/>
      <c r="J179" s="236"/>
      <c r="K179" s="240"/>
      <c r="L179" s="241"/>
      <c r="M179" s="238"/>
      <c r="N179" s="238"/>
      <c r="O179" s="238"/>
      <c r="P179" s="238"/>
      <c r="Q179" s="242"/>
      <c r="R179" s="242"/>
      <c r="S179" s="238"/>
      <c r="T179" s="238"/>
      <c r="U179" s="236"/>
    </row>
    <row r="180" spans="1:21" ht="15" x14ac:dyDescent="0.15">
      <c r="A180" s="236"/>
      <c r="B180" s="236"/>
      <c r="C180" s="236"/>
      <c r="D180" s="236"/>
      <c r="E180" s="238"/>
      <c r="F180" s="238"/>
      <c r="G180" s="239"/>
      <c r="H180" s="238"/>
      <c r="I180" s="236"/>
      <c r="J180" s="236"/>
      <c r="K180" s="240"/>
      <c r="L180" s="241"/>
      <c r="M180" s="238"/>
      <c r="N180" s="238"/>
      <c r="O180" s="238"/>
      <c r="P180" s="238"/>
      <c r="Q180" s="242"/>
      <c r="R180" s="242"/>
      <c r="S180" s="238"/>
      <c r="T180" s="238"/>
      <c r="U180" s="236"/>
    </row>
    <row r="181" spans="1:21" ht="15" x14ac:dyDescent="0.15">
      <c r="A181" s="236"/>
      <c r="B181" s="236"/>
      <c r="C181" s="236"/>
      <c r="D181" s="236"/>
      <c r="E181" s="238"/>
      <c r="F181" s="238"/>
      <c r="G181" s="239"/>
      <c r="H181" s="238"/>
      <c r="I181" s="236"/>
      <c r="J181" s="236"/>
      <c r="K181" s="240"/>
      <c r="L181" s="241"/>
      <c r="M181" s="238"/>
      <c r="N181" s="238"/>
      <c r="O181" s="238"/>
      <c r="P181" s="238"/>
      <c r="Q181" s="242"/>
      <c r="R181" s="242"/>
      <c r="S181" s="238"/>
      <c r="T181" s="238"/>
      <c r="U181" s="236"/>
    </row>
    <row r="182" spans="1:21" ht="15" x14ac:dyDescent="0.15">
      <c r="A182" s="236"/>
      <c r="B182" s="236"/>
      <c r="C182" s="236"/>
      <c r="D182" s="236"/>
      <c r="E182" s="238"/>
      <c r="F182" s="238"/>
      <c r="G182" s="239"/>
      <c r="H182" s="238"/>
      <c r="I182" s="236"/>
      <c r="J182" s="236"/>
      <c r="K182" s="240"/>
      <c r="L182" s="241"/>
      <c r="M182" s="238"/>
      <c r="N182" s="238"/>
      <c r="O182" s="238"/>
      <c r="P182" s="238"/>
      <c r="Q182" s="242"/>
      <c r="R182" s="242"/>
      <c r="S182" s="238"/>
      <c r="T182" s="238"/>
      <c r="U182" s="236"/>
    </row>
    <row r="183" spans="1:21" ht="15" x14ac:dyDescent="0.15">
      <c r="A183" s="236"/>
      <c r="B183" s="236"/>
      <c r="C183" s="236"/>
      <c r="D183" s="236"/>
      <c r="E183" s="238"/>
      <c r="F183" s="238"/>
      <c r="G183" s="239"/>
      <c r="H183" s="238"/>
      <c r="I183" s="236"/>
      <c r="J183" s="236"/>
      <c r="K183" s="240"/>
      <c r="L183" s="241"/>
      <c r="M183" s="238"/>
      <c r="N183" s="238"/>
      <c r="O183" s="238"/>
      <c r="P183" s="238"/>
      <c r="Q183" s="242"/>
      <c r="R183" s="242"/>
      <c r="S183" s="238"/>
      <c r="T183" s="238"/>
      <c r="U183" s="236"/>
    </row>
    <row r="184" spans="1:21" ht="15" x14ac:dyDescent="0.15">
      <c r="A184" s="236"/>
      <c r="B184" s="236"/>
      <c r="C184" s="236"/>
      <c r="D184" s="236"/>
      <c r="E184" s="238"/>
      <c r="F184" s="238"/>
      <c r="G184" s="239"/>
      <c r="H184" s="238"/>
      <c r="I184" s="236"/>
      <c r="J184" s="236"/>
      <c r="K184" s="240"/>
      <c r="L184" s="241"/>
      <c r="M184" s="238"/>
      <c r="N184" s="238"/>
      <c r="O184" s="238"/>
      <c r="P184" s="238"/>
      <c r="Q184" s="242"/>
      <c r="R184" s="242"/>
      <c r="S184" s="238"/>
      <c r="T184" s="238"/>
      <c r="U184" s="236"/>
    </row>
    <row r="185" spans="1:21" ht="15" x14ac:dyDescent="0.15">
      <c r="A185" s="236"/>
      <c r="B185" s="236"/>
      <c r="C185" s="236"/>
      <c r="D185" s="236"/>
      <c r="E185" s="238"/>
      <c r="F185" s="238"/>
      <c r="G185" s="239"/>
      <c r="H185" s="238"/>
      <c r="I185" s="236"/>
      <c r="J185" s="236"/>
      <c r="K185" s="240"/>
      <c r="L185" s="241"/>
      <c r="M185" s="238"/>
      <c r="N185" s="238"/>
      <c r="O185" s="238"/>
      <c r="P185" s="238"/>
      <c r="Q185" s="242"/>
      <c r="R185" s="242"/>
      <c r="S185" s="238"/>
      <c r="T185" s="238"/>
      <c r="U185" s="236"/>
    </row>
    <row r="186" spans="1:21" ht="15" x14ac:dyDescent="0.15">
      <c r="A186" s="236"/>
      <c r="B186" s="236"/>
      <c r="C186" s="236"/>
      <c r="D186" s="236"/>
      <c r="E186" s="238"/>
      <c r="F186" s="238"/>
      <c r="G186" s="239"/>
      <c r="H186" s="238"/>
      <c r="I186" s="236"/>
      <c r="J186" s="236"/>
      <c r="K186" s="240"/>
      <c r="L186" s="241"/>
      <c r="M186" s="238"/>
      <c r="N186" s="238"/>
      <c r="O186" s="238"/>
      <c r="P186" s="238"/>
      <c r="Q186" s="242"/>
      <c r="R186" s="242"/>
      <c r="S186" s="238"/>
      <c r="T186" s="238"/>
      <c r="U186" s="236"/>
    </row>
    <row r="187" spans="1:21" ht="15" x14ac:dyDescent="0.15">
      <c r="A187" s="236"/>
      <c r="B187" s="236"/>
      <c r="C187" s="236"/>
      <c r="D187" s="236"/>
      <c r="E187" s="238"/>
      <c r="F187" s="238"/>
      <c r="G187" s="239"/>
      <c r="H187" s="238"/>
      <c r="I187" s="236"/>
      <c r="J187" s="236"/>
      <c r="K187" s="240"/>
      <c r="L187" s="241"/>
      <c r="M187" s="238"/>
      <c r="N187" s="238"/>
      <c r="O187" s="238"/>
      <c r="P187" s="238"/>
      <c r="Q187" s="242"/>
      <c r="R187" s="242"/>
      <c r="S187" s="238"/>
      <c r="T187" s="238"/>
      <c r="U187" s="236"/>
    </row>
    <row r="188" spans="1:21" ht="15" x14ac:dyDescent="0.15">
      <c r="A188" s="236"/>
      <c r="B188" s="236"/>
      <c r="C188" s="236"/>
      <c r="D188" s="236"/>
      <c r="E188" s="238"/>
      <c r="F188" s="238"/>
      <c r="G188" s="239"/>
      <c r="H188" s="238"/>
      <c r="I188" s="236"/>
      <c r="J188" s="236"/>
      <c r="K188" s="240"/>
      <c r="L188" s="241"/>
      <c r="M188" s="238"/>
      <c r="N188" s="238"/>
      <c r="O188" s="238"/>
      <c r="P188" s="238"/>
      <c r="Q188" s="242"/>
      <c r="R188" s="242"/>
      <c r="S188" s="238"/>
      <c r="T188" s="238"/>
      <c r="U188" s="236"/>
    </row>
    <row r="189" spans="1:21" ht="15" x14ac:dyDescent="0.15">
      <c r="A189" s="236"/>
      <c r="B189" s="236"/>
      <c r="C189" s="236"/>
      <c r="D189" s="236"/>
      <c r="E189" s="238"/>
      <c r="F189" s="238"/>
      <c r="G189" s="239"/>
      <c r="H189" s="238"/>
      <c r="I189" s="236"/>
      <c r="J189" s="236"/>
      <c r="K189" s="240"/>
      <c r="L189" s="241"/>
      <c r="M189" s="238"/>
      <c r="N189" s="238"/>
      <c r="O189" s="238"/>
      <c r="P189" s="238"/>
      <c r="Q189" s="242"/>
      <c r="R189" s="242"/>
      <c r="S189" s="238"/>
      <c r="T189" s="238"/>
      <c r="U189" s="236"/>
    </row>
    <row r="190" spans="1:21" ht="15" x14ac:dyDescent="0.15">
      <c r="A190" s="236"/>
      <c r="B190" s="236"/>
      <c r="C190" s="236"/>
      <c r="D190" s="236"/>
      <c r="E190" s="238"/>
      <c r="F190" s="238"/>
      <c r="G190" s="239"/>
      <c r="H190" s="238"/>
      <c r="I190" s="236"/>
      <c r="J190" s="236"/>
      <c r="K190" s="240"/>
      <c r="L190" s="241"/>
      <c r="M190" s="238"/>
      <c r="N190" s="238"/>
      <c r="O190" s="238"/>
      <c r="P190" s="238"/>
      <c r="Q190" s="242"/>
      <c r="R190" s="242"/>
      <c r="S190" s="238"/>
      <c r="T190" s="238"/>
      <c r="U190" s="236"/>
    </row>
    <row r="191" spans="1:21" ht="15" x14ac:dyDescent="0.15">
      <c r="A191" s="236"/>
      <c r="B191" s="236"/>
      <c r="C191" s="236"/>
      <c r="D191" s="236"/>
      <c r="E191" s="238"/>
      <c r="F191" s="238"/>
      <c r="G191" s="239"/>
      <c r="H191" s="238"/>
      <c r="I191" s="236"/>
      <c r="J191" s="236"/>
      <c r="K191" s="240"/>
      <c r="L191" s="241"/>
      <c r="M191" s="238"/>
      <c r="N191" s="238"/>
      <c r="O191" s="238"/>
      <c r="P191" s="238"/>
      <c r="Q191" s="242"/>
      <c r="R191" s="242"/>
      <c r="S191" s="238"/>
      <c r="T191" s="238"/>
      <c r="U191" s="236"/>
    </row>
    <row r="192" spans="1:21" ht="15" x14ac:dyDescent="0.15">
      <c r="A192" s="236"/>
      <c r="B192" s="236"/>
      <c r="C192" s="236"/>
      <c r="D192" s="236"/>
      <c r="E192" s="238"/>
      <c r="F192" s="238"/>
      <c r="G192" s="239"/>
      <c r="H192" s="238"/>
      <c r="I192" s="236"/>
      <c r="J192" s="236"/>
      <c r="K192" s="240"/>
      <c r="L192" s="241"/>
      <c r="M192" s="238"/>
      <c r="N192" s="238"/>
      <c r="O192" s="238"/>
      <c r="P192" s="238"/>
      <c r="Q192" s="242"/>
      <c r="R192" s="242"/>
      <c r="S192" s="238"/>
      <c r="T192" s="238"/>
      <c r="U192" s="236"/>
    </row>
    <row r="193" spans="1:21" ht="15" x14ac:dyDescent="0.15">
      <c r="A193" s="236"/>
      <c r="B193" s="236"/>
      <c r="C193" s="236"/>
      <c r="D193" s="236"/>
      <c r="E193" s="238"/>
      <c r="F193" s="238"/>
      <c r="G193" s="239"/>
      <c r="H193" s="238"/>
      <c r="I193" s="236"/>
      <c r="J193" s="236"/>
      <c r="K193" s="240"/>
      <c r="L193" s="241"/>
      <c r="M193" s="238"/>
      <c r="N193" s="238"/>
      <c r="O193" s="238"/>
      <c r="P193" s="238"/>
      <c r="Q193" s="242"/>
      <c r="R193" s="242"/>
      <c r="S193" s="238"/>
      <c r="T193" s="238"/>
      <c r="U193" s="236"/>
    </row>
    <row r="194" spans="1:21" ht="15" x14ac:dyDescent="0.15">
      <c r="A194" s="236"/>
      <c r="B194" s="236"/>
      <c r="C194" s="236"/>
      <c r="D194" s="236"/>
      <c r="E194" s="238"/>
      <c r="F194" s="238"/>
      <c r="G194" s="239"/>
      <c r="H194" s="238"/>
      <c r="I194" s="236"/>
      <c r="J194" s="236"/>
      <c r="K194" s="240"/>
      <c r="L194" s="241"/>
      <c r="M194" s="238"/>
      <c r="N194" s="238"/>
      <c r="O194" s="238"/>
      <c r="P194" s="238"/>
      <c r="Q194" s="242"/>
      <c r="R194" s="242"/>
      <c r="S194" s="238"/>
      <c r="T194" s="238"/>
      <c r="U194" s="236"/>
    </row>
    <row r="195" spans="1:21" ht="15" x14ac:dyDescent="0.15">
      <c r="A195" s="236"/>
      <c r="B195" s="236"/>
      <c r="C195" s="236"/>
      <c r="D195" s="236"/>
      <c r="E195" s="238"/>
      <c r="F195" s="238"/>
      <c r="G195" s="239"/>
      <c r="H195" s="238"/>
      <c r="I195" s="236"/>
      <c r="J195" s="236"/>
      <c r="K195" s="240"/>
      <c r="L195" s="241"/>
      <c r="M195" s="238"/>
      <c r="N195" s="238"/>
      <c r="O195" s="238"/>
      <c r="P195" s="238"/>
      <c r="Q195" s="242"/>
      <c r="R195" s="242"/>
      <c r="S195" s="238"/>
      <c r="T195" s="238"/>
      <c r="U195" s="236"/>
    </row>
    <row r="196" spans="1:21" ht="15" x14ac:dyDescent="0.15">
      <c r="A196" s="236"/>
      <c r="B196" s="236"/>
      <c r="C196" s="236"/>
      <c r="D196" s="236"/>
      <c r="E196" s="238"/>
      <c r="F196" s="238"/>
      <c r="G196" s="239"/>
      <c r="H196" s="238"/>
      <c r="I196" s="236"/>
      <c r="J196" s="236"/>
      <c r="K196" s="240"/>
      <c r="L196" s="241"/>
      <c r="M196" s="238"/>
      <c r="N196" s="238"/>
      <c r="O196" s="238"/>
      <c r="P196" s="238"/>
      <c r="Q196" s="242"/>
      <c r="R196" s="242"/>
      <c r="S196" s="238"/>
      <c r="T196" s="238"/>
      <c r="U196" s="236"/>
    </row>
    <row r="197" spans="1:21" ht="15" x14ac:dyDescent="0.15">
      <c r="A197" s="236"/>
      <c r="B197" s="236"/>
      <c r="C197" s="236"/>
      <c r="D197" s="236"/>
      <c r="E197" s="238"/>
      <c r="F197" s="238"/>
      <c r="G197" s="239"/>
      <c r="H197" s="238"/>
      <c r="I197" s="236"/>
      <c r="J197" s="236"/>
      <c r="K197" s="240"/>
      <c r="L197" s="241"/>
      <c r="M197" s="238"/>
      <c r="N197" s="238"/>
      <c r="O197" s="238"/>
      <c r="P197" s="238"/>
      <c r="Q197" s="242"/>
      <c r="R197" s="242"/>
      <c r="S197" s="238"/>
      <c r="T197" s="238"/>
      <c r="U197" s="236"/>
    </row>
    <row r="198" spans="1:21" ht="15" x14ac:dyDescent="0.15">
      <c r="A198" s="236"/>
      <c r="B198" s="236"/>
      <c r="C198" s="236"/>
      <c r="D198" s="236"/>
      <c r="E198" s="238"/>
      <c r="F198" s="238"/>
      <c r="G198" s="239"/>
      <c r="H198" s="238"/>
      <c r="I198" s="236"/>
      <c r="J198" s="236"/>
      <c r="K198" s="240"/>
      <c r="L198" s="241"/>
      <c r="M198" s="238"/>
      <c r="N198" s="238"/>
      <c r="O198" s="238"/>
      <c r="P198" s="238"/>
      <c r="Q198" s="242"/>
      <c r="R198" s="242"/>
      <c r="S198" s="238"/>
      <c r="T198" s="238"/>
      <c r="U198" s="236"/>
    </row>
    <row r="199" spans="1:21" ht="15" x14ac:dyDescent="0.15">
      <c r="A199" s="236"/>
      <c r="B199" s="236"/>
      <c r="C199" s="236"/>
      <c r="D199" s="236"/>
      <c r="E199" s="238"/>
      <c r="F199" s="238"/>
      <c r="G199" s="239"/>
      <c r="H199" s="238"/>
      <c r="I199" s="236"/>
      <c r="J199" s="236"/>
      <c r="K199" s="240"/>
      <c r="L199" s="241"/>
      <c r="M199" s="238"/>
      <c r="N199" s="238"/>
      <c r="O199" s="238"/>
      <c r="P199" s="238"/>
      <c r="Q199" s="242"/>
      <c r="R199" s="242"/>
      <c r="S199" s="238"/>
      <c r="T199" s="238"/>
      <c r="U199" s="236"/>
    </row>
    <row r="200" spans="1:21" ht="15" x14ac:dyDescent="0.15">
      <c r="A200" s="236"/>
      <c r="B200" s="236"/>
      <c r="C200" s="236"/>
      <c r="D200" s="236"/>
      <c r="E200" s="238"/>
      <c r="F200" s="238"/>
      <c r="G200" s="239"/>
      <c r="H200" s="238"/>
      <c r="I200" s="236"/>
      <c r="J200" s="236"/>
      <c r="K200" s="240"/>
      <c r="L200" s="241"/>
      <c r="M200" s="238"/>
      <c r="N200" s="238"/>
      <c r="O200" s="238"/>
      <c r="P200" s="238"/>
      <c r="Q200" s="242"/>
      <c r="R200" s="242"/>
      <c r="S200" s="238"/>
      <c r="T200" s="238"/>
      <c r="U200" s="236"/>
    </row>
    <row r="201" spans="1:21" ht="15" x14ac:dyDescent="0.15">
      <c r="A201" s="236"/>
      <c r="B201" s="236"/>
      <c r="C201" s="236"/>
      <c r="D201" s="236"/>
      <c r="E201" s="238"/>
      <c r="F201" s="238"/>
      <c r="G201" s="239"/>
      <c r="H201" s="238"/>
      <c r="I201" s="236"/>
      <c r="J201" s="236"/>
      <c r="K201" s="240"/>
      <c r="L201" s="241"/>
      <c r="M201" s="238"/>
      <c r="N201" s="238"/>
      <c r="O201" s="238"/>
      <c r="P201" s="238"/>
      <c r="Q201" s="242"/>
      <c r="R201" s="242"/>
      <c r="S201" s="238"/>
      <c r="T201" s="238"/>
      <c r="U201" s="236"/>
    </row>
    <row r="202" spans="1:21" ht="15" x14ac:dyDescent="0.15">
      <c r="A202" s="236"/>
      <c r="B202" s="236"/>
      <c r="C202" s="236"/>
      <c r="D202" s="236"/>
      <c r="E202" s="238"/>
      <c r="F202" s="238"/>
      <c r="G202" s="239"/>
      <c r="H202" s="238"/>
      <c r="I202" s="236"/>
      <c r="J202" s="236"/>
      <c r="K202" s="240"/>
      <c r="L202" s="241"/>
      <c r="M202" s="238"/>
      <c r="N202" s="238"/>
      <c r="O202" s="238"/>
      <c r="P202" s="238"/>
      <c r="Q202" s="242"/>
      <c r="R202" s="242"/>
      <c r="S202" s="238"/>
      <c r="T202" s="238"/>
      <c r="U202" s="236"/>
    </row>
    <row r="203" spans="1:21" ht="15" x14ac:dyDescent="0.15">
      <c r="A203" s="236"/>
      <c r="B203" s="236"/>
      <c r="C203" s="236"/>
      <c r="D203" s="236"/>
      <c r="E203" s="238"/>
      <c r="F203" s="238"/>
      <c r="G203" s="239"/>
      <c r="H203" s="238"/>
      <c r="I203" s="236"/>
      <c r="J203" s="236"/>
      <c r="K203" s="240"/>
      <c r="L203" s="241"/>
      <c r="M203" s="238"/>
      <c r="N203" s="238"/>
      <c r="O203" s="238"/>
      <c r="P203" s="238"/>
      <c r="Q203" s="242"/>
      <c r="R203" s="242"/>
      <c r="S203" s="238"/>
      <c r="T203" s="238"/>
      <c r="U203" s="236"/>
    </row>
  </sheetData>
  <autoFilter ref="A4:XFC42" xr:uid="{A85B410E-946B-554D-A11A-8BF12A9B058E}">
    <filterColumn colId="3">
      <filters>
        <filter val="Adquisición de Computadores Personales"/>
      </filters>
    </filterColumn>
  </autoFilter>
  <mergeCells count="4">
    <mergeCell ref="C1:U3"/>
    <mergeCell ref="V34:W34"/>
    <mergeCell ref="V38:W38"/>
    <mergeCell ref="Q33:R33"/>
  </mergeCells>
  <dataValidations count="1">
    <dataValidation type="whole" allowBlank="1" showInputMessage="1" showErrorMessage="1" errorTitle="Error de Información" error="Debe ingresar números enteros_x000a_" sqref="G5:G203" xr:uid="{A5EC3E76-6F1C-6342-AB6D-B6D0A8C0DC86}">
      <formula1>0</formula1>
      <formula2>365</formula2>
    </dataValidation>
  </dataValidations>
  <hyperlinks>
    <hyperlink ref="U5" r:id="rId1" xr:uid="{5E88D106-45C2-854E-BDFC-C1825185B18A}"/>
    <hyperlink ref="U6:U42" r:id="rId2" display="cgomezgom@deaj.ramajudicial.gov.co" xr:uid="{1E68D659-C5B4-9447-9806-C00803E874D8}"/>
  </hyperlinks>
  <pageMargins left="0.75" right="0.75" top="1" bottom="1" header="0.5" footer="0.5"/>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B50787056FA324AA2617D5DBA9FC24E" ma:contentTypeVersion="6" ma:contentTypeDescription="Crear nuevo documento." ma:contentTypeScope="" ma:versionID="cedf6b3aa32797209ae3d65aaacc0faa">
  <xsd:schema xmlns:xsd="http://www.w3.org/2001/XMLSchema" xmlns:xs="http://www.w3.org/2001/XMLSchema" xmlns:p="http://schemas.microsoft.com/office/2006/metadata/properties" xmlns:ns2="a5aa6686-f84a-4c40-9df0-f93e261eb21a" xmlns:ns3="98bdaf82-97af-4f03-8c7b-e31d5ed47ce2" targetNamespace="http://schemas.microsoft.com/office/2006/metadata/properties" ma:root="true" ma:fieldsID="855a92228122bdbdca9b36a6807def11" ns2:_="" ns3:_="">
    <xsd:import namespace="a5aa6686-f84a-4c40-9df0-f93e261eb21a"/>
    <xsd:import namespace="98bdaf82-97af-4f03-8c7b-e31d5ed47ce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aa6686-f84a-4c40-9df0-f93e261eb2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8bdaf82-97af-4f03-8c7b-e31d5ed47ce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721CAF-48B1-4396-9AE9-C438E23DDB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aa6686-f84a-4c40-9df0-f93e261eb21a"/>
    <ds:schemaRef ds:uri="98bdaf82-97af-4f03-8c7b-e31d5ed47c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E3F531-000C-4F32-AE26-6ADDFC905EB1}">
  <ds:schemaRefs>
    <ds:schemaRef ds:uri="a5aa6686-f84a-4c40-9df0-f93e261eb21a"/>
    <ds:schemaRef ds:uri="http://purl.org/dc/elements/1.1/"/>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98bdaf82-97af-4f03-8c7b-e31d5ed47ce2"/>
    <ds:schemaRef ds:uri="http://purl.org/dc/dcmitype/"/>
  </ds:schemaRefs>
</ds:datastoreItem>
</file>

<file path=customXml/itemProps3.xml><?xml version="1.0" encoding="utf-8"?>
<ds:datastoreItem xmlns:ds="http://schemas.openxmlformats.org/officeDocument/2006/customXml" ds:itemID="{871FF7DD-8F15-4575-86AB-A5A977E16B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1.Matriz Resultados</vt:lpstr>
      <vt:lpstr>PA 22-23</vt:lpstr>
      <vt:lpstr>PA 22-23 (TOTAL)</vt:lpstr>
      <vt:lpstr>PA 2022-2023</vt:lpstr>
      <vt:lpstr>diap. dinamica componente</vt:lpstr>
      <vt:lpstr>Diap resumen componente</vt:lpstr>
      <vt:lpstr>PA BID_0322</vt:lpstr>
      <vt:lpstr>PAA</vt:lpstr>
      <vt:lpstr>'PA BID_0322'!Área_de_impresión</vt:lpstr>
      <vt:lpstr>'PA 22-23'!Títulos_a_imprimir</vt:lpstr>
      <vt:lpstr>'PA 22-23 (TOTAL)'!Títulos_a_imprimir</vt:lpstr>
      <vt:lpstr>'PA 22-23 (TOTAL)'!TRMBID</vt:lpstr>
      <vt:lpstr>'PA BID_0322'!TRMBID</vt:lpstr>
      <vt:lpstr>TRMBID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57302</dc:creator>
  <cp:keywords/>
  <dc:description/>
  <cp:lastModifiedBy>Usuario de Microsoft Office</cp:lastModifiedBy>
  <cp:revision/>
  <dcterms:created xsi:type="dcterms:W3CDTF">2022-03-25T22:15:36Z</dcterms:created>
  <dcterms:modified xsi:type="dcterms:W3CDTF">2022-07-29T22:53:33Z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0x0101006B50787056FA324AA2617D5DBA9FC24E</vt:lpwstr>
  </property>
</Properties>
</file>