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liam Leonidas\Documents\"/>
    </mc:Choice>
  </mc:AlternateContent>
  <xr:revisionPtr revIDLastSave="0" documentId="8_{12492C8E-CDC9-4060-BFA8-D303CF18054E}" xr6:coauthVersionLast="46" xr6:coauthVersionMax="46" xr10:uidLastSave="{00000000-0000-0000-0000-000000000000}"/>
  <bookViews>
    <workbookView xWindow="-120" yWindow="-120" windowWidth="20730" windowHeight="11310" xr2:uid="{00000000-000D-0000-FFFF-FFFF00000000}"/>
  </bookViews>
  <sheets>
    <sheet name="INVERSION" sheetId="1" r:id="rId1"/>
    <sheet name="GASTOS FUNC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76" i="1" l="1"/>
  <c r="Q75" i="1" l="1"/>
  <c r="P75" i="1"/>
  <c r="O75" i="1"/>
  <c r="N75" i="1"/>
  <c r="M75" i="1"/>
  <c r="L75" i="1"/>
  <c r="K75" i="1"/>
  <c r="J75" i="1"/>
  <c r="I75" i="1"/>
  <c r="Q74" i="1"/>
  <c r="P74" i="1"/>
  <c r="O74" i="1"/>
  <c r="N74" i="1"/>
  <c r="M74" i="1"/>
  <c r="L74" i="1"/>
  <c r="K74" i="1"/>
  <c r="J74" i="1"/>
  <c r="I74" i="1"/>
  <c r="Q73" i="1"/>
  <c r="P73" i="1"/>
  <c r="O73" i="1"/>
  <c r="N73" i="1"/>
  <c r="M73" i="1"/>
  <c r="L73" i="1"/>
  <c r="K73" i="1"/>
  <c r="J73" i="1"/>
  <c r="I73" i="1"/>
  <c r="Q72" i="1"/>
  <c r="P72" i="1"/>
  <c r="O72" i="1"/>
  <c r="N72" i="1"/>
  <c r="M72" i="1"/>
  <c r="L72" i="1"/>
  <c r="K72" i="1"/>
  <c r="J72" i="1"/>
  <c r="I72" i="1"/>
  <c r="Q71" i="1"/>
  <c r="P71" i="1"/>
  <c r="O71" i="1"/>
  <c r="N71" i="1"/>
  <c r="M71" i="1"/>
  <c r="L71" i="1"/>
  <c r="K71" i="1"/>
  <c r="J71" i="1"/>
  <c r="I71" i="1"/>
  <c r="Q70" i="1"/>
  <c r="P70" i="1"/>
  <c r="O70" i="1"/>
  <c r="N70" i="1"/>
  <c r="M70" i="1"/>
  <c r="L70" i="1"/>
  <c r="K70" i="1"/>
  <c r="J70" i="1"/>
  <c r="I70" i="1"/>
  <c r="Q68" i="1"/>
  <c r="P68" i="1"/>
  <c r="O68" i="1"/>
  <c r="N68" i="1"/>
  <c r="M68" i="1"/>
  <c r="L68" i="1"/>
  <c r="K68" i="1"/>
  <c r="J68" i="1"/>
  <c r="I68" i="1"/>
  <c r="H72" i="1"/>
  <c r="U72" i="1" s="1"/>
  <c r="H73" i="1" l="1"/>
  <c r="U73" i="1" s="1"/>
  <c r="H75" i="1"/>
  <c r="U75" i="1" s="1"/>
  <c r="H68" i="1" l="1"/>
  <c r="U68" i="1" s="1"/>
  <c r="H70" i="1"/>
  <c r="U70" i="1" s="1"/>
  <c r="H71" i="1"/>
  <c r="U71" i="1" s="1"/>
  <c r="H74" i="1"/>
  <c r="U74" i="1" s="1"/>
  <c r="I62" i="1" l="1"/>
  <c r="J62" i="1"/>
  <c r="K62" i="1"/>
  <c r="L62" i="1"/>
  <c r="M62" i="1"/>
  <c r="N62" i="1"/>
  <c r="O62" i="1"/>
  <c r="P62" i="1"/>
  <c r="Q62" i="1"/>
  <c r="H62" i="1"/>
  <c r="I55" i="1"/>
  <c r="J55" i="1"/>
  <c r="K55" i="1"/>
  <c r="L55" i="1"/>
  <c r="M55" i="1"/>
  <c r="N55" i="1"/>
  <c r="O55" i="1"/>
  <c r="P55" i="1"/>
  <c r="Q55" i="1"/>
  <c r="H55" i="1"/>
  <c r="I46" i="1"/>
  <c r="J46" i="1"/>
  <c r="K46" i="1"/>
  <c r="L46" i="1"/>
  <c r="M46" i="1"/>
  <c r="N46" i="1"/>
  <c r="O46" i="1"/>
  <c r="P46" i="1"/>
  <c r="Q46" i="1"/>
  <c r="H46" i="1"/>
  <c r="I43" i="1"/>
  <c r="I69" i="1" s="1"/>
  <c r="J43" i="1"/>
  <c r="J69" i="1" s="1"/>
  <c r="K43" i="1"/>
  <c r="K69" i="1" s="1"/>
  <c r="L43" i="1"/>
  <c r="L69" i="1" s="1"/>
  <c r="M43" i="1"/>
  <c r="M69" i="1" s="1"/>
  <c r="N43" i="1"/>
  <c r="N69" i="1" s="1"/>
  <c r="O43" i="1"/>
  <c r="O69" i="1" s="1"/>
  <c r="P43" i="1"/>
  <c r="P69" i="1" s="1"/>
  <c r="Q43" i="1"/>
  <c r="Q69" i="1" s="1"/>
  <c r="H43" i="1"/>
  <c r="H69" i="1" s="1"/>
  <c r="U69" i="1" s="1"/>
  <c r="I39" i="1"/>
  <c r="J39" i="1"/>
  <c r="K39" i="1"/>
  <c r="L39" i="1"/>
  <c r="M39" i="1"/>
  <c r="N39" i="1"/>
  <c r="O39" i="1"/>
  <c r="P39" i="1"/>
  <c r="Q39" i="1"/>
  <c r="H39" i="1"/>
  <c r="I34" i="1"/>
  <c r="J34" i="1"/>
  <c r="K34" i="1"/>
  <c r="L34" i="1"/>
  <c r="M34" i="1"/>
  <c r="N34" i="1"/>
  <c r="O34" i="1"/>
  <c r="P34" i="1"/>
  <c r="Q34" i="1"/>
  <c r="H34" i="1"/>
  <c r="I28" i="1"/>
  <c r="J28" i="1"/>
  <c r="K28" i="1"/>
  <c r="L28" i="1"/>
  <c r="M28" i="1"/>
  <c r="N28" i="1"/>
  <c r="O28" i="1"/>
  <c r="P28" i="1"/>
  <c r="Q28" i="1"/>
  <c r="H28" i="1"/>
  <c r="I22" i="1"/>
  <c r="J22" i="1"/>
  <c r="K22" i="1"/>
  <c r="L22" i="1"/>
  <c r="M22" i="1"/>
  <c r="M67" i="1" s="1"/>
  <c r="N22" i="1"/>
  <c r="O22" i="1"/>
  <c r="O67" i="1" s="1"/>
  <c r="P22" i="1"/>
  <c r="P67" i="1" s="1"/>
  <c r="Q22" i="1"/>
  <c r="H22" i="1"/>
  <c r="Q211" i="1"/>
  <c r="Q244" i="1" s="1"/>
  <c r="Q261" i="1" s="1"/>
  <c r="P211" i="1"/>
  <c r="P244" i="1" s="1"/>
  <c r="P261" i="1" s="1"/>
  <c r="O211" i="1"/>
  <c r="O244" i="1" s="1"/>
  <c r="O261" i="1" s="1"/>
  <c r="N211" i="1"/>
  <c r="N244" i="1" s="1"/>
  <c r="N261" i="1" s="1"/>
  <c r="M211" i="1"/>
  <c r="M244" i="1" s="1"/>
  <c r="M261" i="1" s="1"/>
  <c r="L211" i="1"/>
  <c r="L244" i="1" s="1"/>
  <c r="L261" i="1" s="1"/>
  <c r="K211" i="1"/>
  <c r="K244" i="1" s="1"/>
  <c r="K261" i="1" s="1"/>
  <c r="J211" i="1"/>
  <c r="J244" i="1" s="1"/>
  <c r="J261" i="1" s="1"/>
  <c r="I211" i="1"/>
  <c r="I244" i="1" s="1"/>
  <c r="I261" i="1" s="1"/>
  <c r="H211" i="1"/>
  <c r="H244" i="1" s="1"/>
  <c r="H261" i="1" s="1"/>
  <c r="H67" i="1" l="1"/>
  <c r="J67" i="1"/>
  <c r="P64" i="1"/>
  <c r="P77" i="1"/>
  <c r="P78" i="1"/>
  <c r="Q67" i="1"/>
  <c r="Q78" i="1" s="1"/>
  <c r="I67" i="1"/>
  <c r="O64" i="1"/>
  <c r="O77" i="1"/>
  <c r="O78" i="1" s="1"/>
  <c r="N64" i="1"/>
  <c r="N77" i="1"/>
  <c r="M64" i="1"/>
  <c r="M77" i="1"/>
  <c r="M78" i="1" s="1"/>
  <c r="N67" i="1"/>
  <c r="N78" i="1" s="1"/>
  <c r="L64" i="1"/>
  <c r="L77" i="1"/>
  <c r="K64" i="1"/>
  <c r="K77" i="1"/>
  <c r="L67" i="1"/>
  <c r="H64" i="1"/>
  <c r="H77" i="1"/>
  <c r="U77" i="1" s="1"/>
  <c r="J64" i="1"/>
  <c r="J77" i="1"/>
  <c r="K67" i="1"/>
  <c r="K78" i="1" s="1"/>
  <c r="Q64" i="1"/>
  <c r="Q77" i="1"/>
  <c r="I64" i="1"/>
  <c r="I77" i="1"/>
  <c r="H57" i="1"/>
  <c r="N57" i="1"/>
  <c r="J57" i="1"/>
  <c r="Q57" i="1"/>
  <c r="M57" i="1"/>
  <c r="I57" i="1"/>
  <c r="P57" i="1"/>
  <c r="P129" i="1" s="1"/>
  <c r="P150" i="1" s="1"/>
  <c r="P171" i="1" s="1"/>
  <c r="P188" i="1" s="1"/>
  <c r="P201" i="1" s="1"/>
  <c r="L57" i="1"/>
  <c r="O57" i="1"/>
  <c r="O129" i="1" s="1"/>
  <c r="O150" i="1" s="1"/>
  <c r="O171" i="1" s="1"/>
  <c r="O188" i="1" s="1"/>
  <c r="O201" i="1" s="1"/>
  <c r="K57" i="1"/>
  <c r="K129" i="1" s="1"/>
  <c r="K150" i="1" s="1"/>
  <c r="K171" i="1" s="1"/>
  <c r="K188" i="1" s="1"/>
  <c r="K201" i="1" s="1"/>
  <c r="N129" i="1"/>
  <c r="N150" i="1" s="1"/>
  <c r="N171" i="1" s="1"/>
  <c r="N188" i="1" s="1"/>
  <c r="N201" i="1" s="1"/>
  <c r="I78" i="1" l="1"/>
  <c r="I129" i="1" s="1"/>
  <c r="I150" i="1" s="1"/>
  <c r="I171" i="1" s="1"/>
  <c r="I188" i="1" s="1"/>
  <c r="I201" i="1" s="1"/>
  <c r="L78" i="1"/>
  <c r="M129" i="1"/>
  <c r="M150" i="1" s="1"/>
  <c r="M171" i="1" s="1"/>
  <c r="M188" i="1" s="1"/>
  <c r="M201" i="1" s="1"/>
  <c r="L129" i="1"/>
  <c r="L150" i="1" s="1"/>
  <c r="L171" i="1" s="1"/>
  <c r="L188" i="1" s="1"/>
  <c r="L201" i="1" s="1"/>
  <c r="Q129" i="1"/>
  <c r="Q150" i="1" s="1"/>
  <c r="Q171" i="1" s="1"/>
  <c r="Q188" i="1" s="1"/>
  <c r="Q201" i="1" s="1"/>
  <c r="J78" i="1"/>
  <c r="J129" i="1" s="1"/>
  <c r="J150" i="1" s="1"/>
  <c r="J171" i="1" s="1"/>
  <c r="J188" i="1" s="1"/>
  <c r="J201" i="1" s="1"/>
  <c r="U67" i="1"/>
  <c r="H78" i="1"/>
  <c r="U78" i="1" l="1"/>
  <c r="H79" i="1"/>
  <c r="H129" i="1" s="1"/>
  <c r="H150" i="1" s="1"/>
  <c r="H171" i="1" s="1"/>
  <c r="H188" i="1" s="1"/>
  <c r="H201" i="1" s="1"/>
</calcChain>
</file>

<file path=xl/sharedStrings.xml><?xml version="1.0" encoding="utf-8"?>
<sst xmlns="http://schemas.openxmlformats.org/spreadsheetml/2006/main" count="1635" uniqueCount="287">
  <si>
    <t xml:space="preserve">Tipo  </t>
  </si>
  <si>
    <t xml:space="preserve">Gasto </t>
  </si>
  <si>
    <t>Cta/ Prg</t>
  </si>
  <si>
    <t>SbCta/ SbPrg</t>
  </si>
  <si>
    <t>Obj/ Pry</t>
  </si>
  <si>
    <t>Rec</t>
  </si>
  <si>
    <t>C/S</t>
  </si>
  <si>
    <t>Concepto</t>
  </si>
  <si>
    <t>Apropiacion Disponible a la Fecha</t>
  </si>
  <si>
    <t>Valor CDP</t>
  </si>
  <si>
    <t>Apropiacion Pendiente de CDP</t>
  </si>
  <si>
    <t>Compromisos</t>
  </si>
  <si>
    <t>Saldo CDP Pendiente de Comprometer</t>
  </si>
  <si>
    <t>Obligacion</t>
  </si>
  <si>
    <t>Saldo Compromisos Pendiente de Obligar</t>
  </si>
  <si>
    <t>Pago Gestionado</t>
  </si>
  <si>
    <t>Saldo Obligaciones Pendiente por Gestión de Pago</t>
  </si>
  <si>
    <t>Pago Realizado</t>
  </si>
  <si>
    <t>C</t>
  </si>
  <si>
    <t>176</t>
  </si>
  <si>
    <t>16</t>
  </si>
  <si>
    <t>CONSTRUCCION ADECUACION Y DOTACION SEDE JUZGADOS LABORALES Y SALAS DE AUDIENCIAS PARA IMPLEMENTACION DEL SISTEMA ORAL A NIVEL NACIONAL.</t>
  </si>
  <si>
    <t>111</t>
  </si>
  <si>
    <t>803</t>
  </si>
  <si>
    <t>177</t>
  </si>
  <si>
    <t>CONSTRUCCION SEDE DESPACHOS JUDICIALES DE ARAUCA ARAUCA</t>
  </si>
  <si>
    <t>181</t>
  </si>
  <si>
    <t>CONSTRUCCION PALACIO DE JUSTICIA YOPAL - CASANARE.</t>
  </si>
  <si>
    <t>182</t>
  </si>
  <si>
    <t>CONSTRUCCION DESPACHOS JUDICIALES GIRARDOT - CUNDINAMARCA.</t>
  </si>
  <si>
    <t>183</t>
  </si>
  <si>
    <t>CONSTRUCCION SEDE DESPACHOS JUDICIALES DE PLATO - MAGDALENA</t>
  </si>
  <si>
    <t>184</t>
  </si>
  <si>
    <t>185</t>
  </si>
  <si>
    <t>ADQUISICION DE LOTE, CONSTRUCCION Y ADECUACION SEDE TRIBUNALES DE MEDELLIN Y ANTIOQUIA</t>
  </si>
  <si>
    <t>195</t>
  </si>
  <si>
    <t>CONSTRUCCION ADQUISICION ADECUACION Y DOTACION SEDES Y SALAS DE AUDIENCIA PARA LA IMPLEMENTACION DEL SISTEMA ORAL DE LOS JUZGADOS DE MENORES A NIVEL NACIONAL</t>
  </si>
  <si>
    <t>196</t>
  </si>
  <si>
    <t>CONSTRUCCION ADQUISICION ADECUACION Y DOTACION SEDES Y SALAS DE AUDIENCIAS PARA LA IMPLEMENTACION DEL SISTEMA ORAL DE LOS JUZGADOS CIVILES A NIVEL NACIONAL</t>
  </si>
  <si>
    <t>197</t>
  </si>
  <si>
    <t>CONSTRUCCION ADQUISICION ADECUACION Y DOTACION SEDES Y SALAS DE AUDIENCIAS PARA LA IMPLEMENTACION DEL SISTEMA ORAL DE LOS JUZGADOS DE FAMILIA A NIVEL NACIONAL</t>
  </si>
  <si>
    <t>198</t>
  </si>
  <si>
    <t>CONSTRUCCION DOTACION OPERACION Y MANTENIMIENTO DEL PALACIO DE JUSTICIA DE MANIZALES - CALDAS.</t>
  </si>
  <si>
    <t>199</t>
  </si>
  <si>
    <t>ADQUISICION CONSTRUCCION Y MEJORAMIENTO SEDE ANEXA PALACIO DE JUSTICIA -ALFONSO REYES ECHANDIA- BOGOTA, D.C.-[PREVIO CONCEPTO DNP]</t>
  </si>
  <si>
    <t>200</t>
  </si>
  <si>
    <t>ADQUISICION CONSTRUCCION SEDE DESPACHOS JUDICIALES CIUDAD BOLIVAR BOGOTA D C-[PREVIO CONCEPTO DNP]</t>
  </si>
  <si>
    <t>42</t>
  </si>
  <si>
    <t>CONSTRUCCION DESPACHOS JUDICIALES DE MOCOA - PUTUMAYO</t>
  </si>
  <si>
    <t>62</t>
  </si>
  <si>
    <t>CONSTRUCCION DESPACHOS JUDICIALES DE TURBO - ANTIOQUIA</t>
  </si>
  <si>
    <t xml:space="preserve">Total </t>
  </si>
  <si>
    <t>11</t>
  </si>
  <si>
    <t>ADECUACION SEDE DESPACHOS JUDICIALES DE PURIFICACION - TOLIMA</t>
  </si>
  <si>
    <t>112</t>
  </si>
  <si>
    <t>13</t>
  </si>
  <si>
    <t>ADQUISICION CONSTRUCCION SEDE DESPACHOS JUDICIALES BOGOTA D.C.</t>
  </si>
  <si>
    <t>19</t>
  </si>
  <si>
    <t>ADQUISICION Y CONSTRUCCION DESPACHOS JUDICIALES DE EL BANCO MAGDALENA.</t>
  </si>
  <si>
    <t>2</t>
  </si>
  <si>
    <t>ADQUISICION Y ADECUACION DE INMUEBLE PARA EL CENTRO DE ARCHIVO GENERAL E INFORMACION DOCUMENTAL DE BOGOTA D.C.</t>
  </si>
  <si>
    <t>1</t>
  </si>
  <si>
    <t>MEJORAMIENTO Y MANTENIMIENTO DE INFRAESTRUCTURA PROPIA DEL SECTOR.</t>
  </si>
  <si>
    <t>113</t>
  </si>
  <si>
    <t>6</t>
  </si>
  <si>
    <t>ADQUISICION Y/O ADECUACION Y DOTACION SALAS DE AUDIENCIAS PARA SISTEMA PENAL ACUSATORIO A NIVEL NACIONAL-[PREVIO CONCEPTO DNP]</t>
  </si>
  <si>
    <t>8</t>
  </si>
  <si>
    <t>REHABILITACION PALACIO DE JUSTICIA PEDRO ELIAS SERRANO ABADIA CALI.</t>
  </si>
  <si>
    <t>9</t>
  </si>
  <si>
    <t>REHABILITACION ESTRUCTURAL EDIFICIO PLAZA 85 DE BOGOTA , D.C.</t>
  </si>
  <si>
    <t>SISTEMATIZACION DE DESPACHOS JUDICIALES A NIVEL NACIONAL</t>
  </si>
  <si>
    <t>211</t>
  </si>
  <si>
    <t>7</t>
  </si>
  <si>
    <t>PROTECCION Y FORTALECIMIENTO DE LA SEGURIDAD DE LOS FUNCIONARIOS JUDICIALES A NIVEL NACIONAL</t>
  </si>
  <si>
    <t>IMPLEMENTACION Y FORTALECIMIENTO DE LA UNIDAD DE REGISTRO NACIONAL DE ABOGADOS - AUXILIARES DE LA JUSTICIA SISTEMAS DE CONTROL INFORMACION Y PUBLICACIONES A NIVEL NACIONAL</t>
  </si>
  <si>
    <t>CAPACITACIÓN  FORMACIÓN DE FUNCIONARIOS Y EMPLEADOS JUDICIALES Y DEL PERSONAL ADMINISTRATIVO _ PAGO PASIVOS  VIGENCIAS EXPIRADAS</t>
  </si>
  <si>
    <t>310</t>
  </si>
  <si>
    <t>5</t>
  </si>
  <si>
    <t>CAPACITACION FORMACION DE FUNCIONARIOS Y EMPLEADOS JUDICIALES Y DELPERSONAL ADMINISTRATIVO.</t>
  </si>
  <si>
    <t>CAPACITACION ,FORMULACION, IMPLEMENTACION Y FORTALECIMIENTO DE PROGRAMAS DE BIENESTAR SOCIAL PARA LOS SERVIDORES JUDICIALES A NIVEL NACIONAL</t>
  </si>
  <si>
    <t>320</t>
  </si>
  <si>
    <t>12</t>
  </si>
  <si>
    <t>MEJORAMIENTO DE LOS PROCESOS DE ADMINISTRACION DE LA CARRERA JUDICIAL</t>
  </si>
  <si>
    <t>410</t>
  </si>
  <si>
    <t>INVESTIGACION FORMULACION Y DISENO DEL SISTEMA DE ARCHIVO JUDICIAL Y RECUPERACION DE LA MEMORIA HISTORICO JUDICIAL COMO PATRIMONIO NACIONAL</t>
  </si>
  <si>
    <t>3</t>
  </si>
  <si>
    <t>APLICACION DE UN SISTEMA DE INFORMACION ESTADISTICO DE GESTION DE LA RAMA JUDICIAL</t>
  </si>
  <si>
    <t>31</t>
  </si>
  <si>
    <t>DIVULGACION E IMPLANTACION DE UN SISTEMA DE COMUNICACIONES A NIVELNACIONAL QUE PERMITA LA DIFUSION SOCIAL DE RESULTADOS DE GESTION Y ORGANIZACION DE LA RAMA JUDICIAL</t>
  </si>
  <si>
    <t>34</t>
  </si>
  <si>
    <t>ESTUDIOS E INVESTIGACIONES SOCIOJURIDICAS A NIVEL NACIONAL-[PREVIO CONCEPTO DNP]</t>
  </si>
  <si>
    <t>37</t>
  </si>
  <si>
    <t>IMPLEMENTACION DE UN SISTEMA DE GESTION INTEGRADO DEL CONSEJO SUPERIOR DE LA JUDICATURA A NIVEL NACIONAL</t>
  </si>
  <si>
    <t>38</t>
  </si>
  <si>
    <t>DIVULGACION Y CONSOLIDACION DE UN SISTEMA DE INFORMACION DOCUMENTALINTERNO Y EXTERNO DE LA RAMA JUDICIAL NACIONAL.</t>
  </si>
  <si>
    <t>APOYO AL FORTALECIMIENTO DE LOS SERVICIOS DE JUSTICIA A NIVEL NACIONAL</t>
  </si>
  <si>
    <t>530</t>
  </si>
  <si>
    <t>1000</t>
  </si>
  <si>
    <t>14</t>
  </si>
  <si>
    <t>18</t>
  </si>
  <si>
    <t>Total  Inversión ordnaria</t>
  </si>
  <si>
    <t>Total  Inversión Específica</t>
  </si>
  <si>
    <t>VALORES ACUMULADOS</t>
  </si>
  <si>
    <t>Conceptos</t>
  </si>
  <si>
    <t xml:space="preserve">Compromisos </t>
  </si>
  <si>
    <t xml:space="preserve">Obligación </t>
  </si>
  <si>
    <t xml:space="preserve">Pago </t>
  </si>
  <si>
    <t xml:space="preserve">Reintegro </t>
  </si>
  <si>
    <t>A</t>
  </si>
  <si>
    <t>0</t>
  </si>
  <si>
    <t>10</t>
  </si>
  <si>
    <t>SUELDOS DE PERSONAL DE NOMINA</t>
  </si>
  <si>
    <t>SUELDOS</t>
  </si>
  <si>
    <t>SUELDO DE VACACIONES</t>
  </si>
  <si>
    <t>4</t>
  </si>
  <si>
    <t>INCAPACIDADES Y LICENCIA DE MATERNIDAD</t>
  </si>
  <si>
    <t>OTROS</t>
  </si>
  <si>
    <t>GASTOS DE REPRESENTACION</t>
  </si>
  <si>
    <t>SUBSIDIO DE ALIMENTACI+N</t>
  </si>
  <si>
    <t>AUXILIO DE TRANSPORTE</t>
  </si>
  <si>
    <t>PRIMA DE SERVICIO</t>
  </si>
  <si>
    <t>15</t>
  </si>
  <si>
    <t>PRIMA DE VACACIONES</t>
  </si>
  <si>
    <t>PRIMA DE NAVIDAD</t>
  </si>
  <si>
    <t>17</t>
  </si>
  <si>
    <t>PRIMAS EXTRAORDINARIAS</t>
  </si>
  <si>
    <t>BONIFICACION POR SERVICIOS PRESTADOS</t>
  </si>
  <si>
    <t>22</t>
  </si>
  <si>
    <t>PRIMA ESPECIAL DE SERVICIOS</t>
  </si>
  <si>
    <t>30</t>
  </si>
  <si>
    <t>PRIMA ASCENSIONAL</t>
  </si>
  <si>
    <t>PRIMA DE CAPACITACION</t>
  </si>
  <si>
    <t>BONIFICACION ESPECIAL DE RECREACION</t>
  </si>
  <si>
    <t>61</t>
  </si>
  <si>
    <t>OTRAS PRIMAS NO PROVISIONADAS</t>
  </si>
  <si>
    <t>OTROS GASTOS SERV PERSONALES DECRETO 4040  DE 2004</t>
  </si>
  <si>
    <t>69</t>
  </si>
  <si>
    <t>SERVICIOS PRESTADOS POR VACACIONES PERSONAL TITULAR RAMA JURISDICCIONAL Y FISCALIA</t>
  </si>
  <si>
    <t>BONIFICACION POR COMPENSACION</t>
  </si>
  <si>
    <t>90</t>
  </si>
  <si>
    <t>OTROS CONCEPTOS DE SERVICIOS PERSONALES AUTORIZADOS POR LEY</t>
  </si>
  <si>
    <t>91</t>
  </si>
  <si>
    <t>BONIFICACION DE ACTIVIDAD JUDICIAL</t>
  </si>
  <si>
    <t>OTROS GASTOS PERSONALES-DISTRIBUCION PREVIO CONCEPTO DGPPN</t>
  </si>
  <si>
    <t>HORAS EXTRAS, DIAS FESTIVOS E INDEMNIZACION POR VACACIONES</t>
  </si>
  <si>
    <t>HORAS EXTRAS, DIAS FESTIVOS</t>
  </si>
  <si>
    <t>INDEMNIZACION DE VACACIONES</t>
  </si>
  <si>
    <t>999</t>
  </si>
  <si>
    <t>PAGO PASIVOS EXIGIBLES VIGENCIAS EXPIRADAS</t>
  </si>
  <si>
    <t>SERVICIOS PERSONALES INDIRECTOS</t>
  </si>
  <si>
    <t>HONORARIOS</t>
  </si>
  <si>
    <t>REMUNERACION DE SERVICIOS TECNICOS</t>
  </si>
  <si>
    <t>CONTRIBUCIONES INHERENTES A LA NOMINA SECTOR PRIVADO Y PUBLICO</t>
  </si>
  <si>
    <t>CAJAS DE COMPENSACION PRIVADAS</t>
  </si>
  <si>
    <t>FONDOS ADMINISTRADORES DE CESANTIAS PRIVADOS</t>
  </si>
  <si>
    <t>FONDOS ADMINISTRADORES DE PENSIONES PRIVADOS</t>
  </si>
  <si>
    <t>EMPRESAS PRIVADAS PROMOTORAS DE SALUD</t>
  </si>
  <si>
    <t>ADMINISTRADORAS PRIVADAS DE APORTES PARA ACCIDENTES DE TRABAJO Y ENFERMEDADES PROFESIONALES</t>
  </si>
  <si>
    <t>CAJAS DE COMPENSACION PUBLICAS</t>
  </si>
  <si>
    <t>FONDO NACIONAL DEL AHORRO</t>
  </si>
  <si>
    <t>FONDOS ADMINISTRADORES DE PENSIONES PUBLICOS</t>
  </si>
  <si>
    <t>EMPRESAS PUBLICAS PROMOTORAS DE SALUD</t>
  </si>
  <si>
    <t>ADMINISTRADORAS PUBLICAS DE APORTES PARA ACCIDENTES DE TRABAJO Y ENFERMEDADES PROFESIONALES</t>
  </si>
  <si>
    <t>APORTES AL ICBF</t>
  </si>
  <si>
    <t>APORTES AL SENA</t>
  </si>
  <si>
    <t>APORTES A LA ESAP</t>
  </si>
  <si>
    <t>APORTES A ESCUELAS INDUSTRIALES E INSTITUTOS TECNICOS</t>
  </si>
  <si>
    <t>Total General</t>
  </si>
  <si>
    <t>IMPUESTOS Y MULTAS</t>
  </si>
  <si>
    <t>50</t>
  </si>
  <si>
    <t>VALORIZACION EDIFICACIONES</t>
  </si>
  <si>
    <t>IMPUESTO DE VEHICULO</t>
  </si>
  <si>
    <t>IMPUESTO PREDIAL</t>
  </si>
  <si>
    <t>CONTRIBUCIONES</t>
  </si>
  <si>
    <t>NOTARIADO</t>
  </si>
  <si>
    <t>OTROS IMPUESTOS</t>
  </si>
  <si>
    <t>51</t>
  </si>
  <si>
    <t>MULTAS</t>
  </si>
  <si>
    <t>SANCIONES</t>
  </si>
  <si>
    <t>ARRENDAMIENTOS BIENES MUEBLES</t>
  </si>
  <si>
    <t>ARRENDAMIENTOS BIENES INMUEBLES</t>
  </si>
  <si>
    <t>ADQUISICIËN DE BIENES Y SERVICIOS</t>
  </si>
  <si>
    <t>EQUIPO DE MUSICA Y ACCESORIOS</t>
  </si>
  <si>
    <t>VIATICOS Y GASTOS DE VIAJE AL EXTERIOR</t>
  </si>
  <si>
    <t>VIATICOS Y GASTOS DE VIAJE AL INTERIOR</t>
  </si>
  <si>
    <t>VEHICULOS</t>
  </si>
  <si>
    <t>25</t>
  </si>
  <si>
    <t>OTRAS COMPRAS DE EQUIPOS</t>
  </si>
  <si>
    <t>26</t>
  </si>
  <si>
    <t>EQUIPO DE COMUNICACIONES</t>
  </si>
  <si>
    <t>HERRAMIENTAS</t>
  </si>
  <si>
    <t>AUDIOVISUALES Y ACCESORIOS</t>
  </si>
  <si>
    <t>EQUIPO DE SISTEMAS</t>
  </si>
  <si>
    <t>EQUIPO DE CAFETERIA</t>
  </si>
  <si>
    <t>OTROS ENSERES Y EQUIPO DE OFICINA</t>
  </si>
  <si>
    <t>EQUIPOS Y MAQUINAS PARA OFICINA</t>
  </si>
  <si>
    <t>21</t>
  </si>
  <si>
    <t>ELEMENTOS PARA CAPACITACION</t>
  </si>
  <si>
    <t>SERVICIOS DE CAPACITACION</t>
  </si>
  <si>
    <t>MOBILIARIO Y ENSERES</t>
  </si>
  <si>
    <t>COMISIONES BANCARIAS</t>
  </si>
  <si>
    <t>COMBUSTIBLES Y LUBRICANTES</t>
  </si>
  <si>
    <t>MEDICAMENTOS Y PRODUCTOS FARMACÉUTICOS</t>
  </si>
  <si>
    <t>PAPELERIA,UTILES DE ESCRITORIO Y OFICINA</t>
  </si>
  <si>
    <t>PRODUCTOS DE ASEO Y LIMPIEZA</t>
  </si>
  <si>
    <t>PRODUCTOS DE CAFETERIA Y RESTAURANTE</t>
  </si>
  <si>
    <t>20</t>
  </si>
  <si>
    <t>REPUESTOS</t>
  </si>
  <si>
    <t>DOTACION</t>
  </si>
  <si>
    <t>UTENSILIOS DE CAFETERIA</t>
  </si>
  <si>
    <t>23</t>
  </si>
  <si>
    <t>OTROS MATERIALES Y SUMINISTROS</t>
  </si>
  <si>
    <t>ELEMENTOS DE ALOJAMIENTO Y CAMPAÑA</t>
  </si>
  <si>
    <t>INSECTICIDAS, FUNGICIDAS Y OTROS INSUMOS AGRICOLAS</t>
  </si>
  <si>
    <t>LLANTAS Y ACCESORIOS</t>
  </si>
  <si>
    <t>MATERIALES DE CONSTRUCCION</t>
  </si>
  <si>
    <t>SERVICIO DE SEGURIDAD Y VIGILANCIA</t>
  </si>
  <si>
    <t>MANTENIMIENTO DE BIENES INMUEBLES</t>
  </si>
  <si>
    <t>ADMINISTRACION OPERACIÓN Y MANTENIMIENTO DE PLANTAS DE ENERGIA</t>
  </si>
  <si>
    <t>MANTENIMIENTO DE OTROS BIENES</t>
  </si>
  <si>
    <t>MANTENIMIENTO DE BIENES MUEBLES, EQUIPOS Y ENSERES</t>
  </si>
  <si>
    <t>MANTENIMIENTO DE VÍAS, ESTRUCTURAS Y REDES</t>
  </si>
  <si>
    <t>MANTENIMIENTO EQUIPO COMUNICACION Y COMPUTACION</t>
  </si>
  <si>
    <t>MANTENIMIENTO EQUIPO DE NAVEGACION Y TRANSPORTE</t>
  </si>
  <si>
    <t>SERVICIO DE ASEO</t>
  </si>
  <si>
    <t>SERVICIO DE CAFETERIA Y RESTAURANTE</t>
  </si>
  <si>
    <t>CORREO</t>
  </si>
  <si>
    <t>EMBALAJE Y ACARREO</t>
  </si>
  <si>
    <t>TRANSPORTE</t>
  </si>
  <si>
    <t>OTROS COMUNICACIONES Y TRANSPORTE</t>
  </si>
  <si>
    <t>ADQUISICION DE LIBROS Y REVISTAS</t>
  </si>
  <si>
    <t>CAMPAÑAS</t>
  </si>
  <si>
    <t>EDICION DE LIBROS,REVISTAS,ESCRITOS Y TRABAJOS TIPOGRAFICOS</t>
  </si>
  <si>
    <t>PUBLICIDAD Y PROPAGANDA</t>
  </si>
  <si>
    <t>SUSCRIPCIONES</t>
  </si>
  <si>
    <t>OTROS GASTOS POR IMPRESOS Y PUBLICACIONES</t>
  </si>
  <si>
    <t>ACUEDUCTO ALCANTARILLADO Y ASEO</t>
  </si>
  <si>
    <t>ENERGIA</t>
  </si>
  <si>
    <t>GAS NATURAL</t>
  </si>
  <si>
    <t>TELEFONIA MOVIL CELULAR</t>
  </si>
  <si>
    <t>TELEFONO, FAX Y OTROS</t>
  </si>
  <si>
    <t>OTROS SERVICIOS PÚBLICOS</t>
  </si>
  <si>
    <t>OTROS SEGUROS</t>
  </si>
  <si>
    <t>SEGUROS DE INCENDIOS</t>
  </si>
  <si>
    <t>SEGURO DE INFIDILIDAD Y RIESGOS FINANCIEROS</t>
  </si>
  <si>
    <t>SEGURO EQUIPOS ELECTRICOS</t>
  </si>
  <si>
    <t>SEGURO RESPONSABILIDAD CIVIL</t>
  </si>
  <si>
    <t>SEGURO SUSTRACCION Y HURTO</t>
  </si>
  <si>
    <t>SECCION 2701 RAMA JUDICIAL, UNIDAD 270102 CONSEJO SUPERIOR DE LA JUDICATURA</t>
  </si>
  <si>
    <t>137</t>
  </si>
  <si>
    <t>ASOCIACIÓN IBEROAMERICANA  DE TRIBUNALES DE JUSTICIA FISCAL Y ADMINISTRATIVA Y LA ASOCIACIÓN INTERNACIONAL DE ALTAS JURISDICCIONES ADMINISTRATIVAS. LEY 1331 DE 2009</t>
  </si>
  <si>
    <t>CESANTIAS DEFINITIVAS</t>
  </si>
  <si>
    <t>CESANTIAS PARCIALES</t>
  </si>
  <si>
    <t>44</t>
  </si>
  <si>
    <t>SEGURO DE VIDA (LEY 16/88)</t>
  </si>
  <si>
    <t>SENTENCIAS Y CONCILIACIONES</t>
  </si>
  <si>
    <t>OTRAS TRANSFERENCIAS</t>
  </si>
  <si>
    <t xml:space="preserve">RAMA JUDICIAL - EJECUCION PRESUPUESTAL GASTOS DE FUNCIONAMIENTO AÑO 2010 </t>
  </si>
  <si>
    <t xml:space="preserve">RAMA JUDICIAL - EJECUCION PRESUPUESTAL INVERSION AÑO 2010 </t>
  </si>
  <si>
    <t>sistema</t>
  </si>
  <si>
    <t xml:space="preserve"> Unidad de Infraestructura </t>
  </si>
  <si>
    <t xml:space="preserve"> Unidad de Informática </t>
  </si>
  <si>
    <t xml:space="preserve"> Escuela Judicial Rodrigo Lara </t>
  </si>
  <si>
    <t xml:space="preserve"> Registro Nacional Abogados </t>
  </si>
  <si>
    <t xml:space="preserve"> Oficina  Asesora de Seguridad </t>
  </si>
  <si>
    <t xml:space="preserve"> Unidad  de Recursos Humanos </t>
  </si>
  <si>
    <t xml:space="preserve"> UDAE </t>
  </si>
  <si>
    <t xml:space="preserve"> Unidad de Carrera Judicial </t>
  </si>
  <si>
    <t xml:space="preserve"> CENDOJ </t>
  </si>
  <si>
    <t xml:space="preserve"> Proyectos BID </t>
  </si>
  <si>
    <t xml:space="preserve"> Proyectos BM </t>
  </si>
  <si>
    <t>Subtotal Inversión</t>
  </si>
  <si>
    <t>Apropiacion disponible</t>
  </si>
  <si>
    <t>Obligaciones</t>
  </si>
  <si>
    <t>Pagos</t>
  </si>
  <si>
    <t>Unidad de Infraestructura</t>
  </si>
  <si>
    <t>Inidad Informatica</t>
  </si>
  <si>
    <t>Escuela Judicial Rodrigo Lara</t>
  </si>
  <si>
    <t>Registro Nal Abogados</t>
  </si>
  <si>
    <t>Of Seguridad</t>
  </si>
  <si>
    <t>Unidad  Recursos Humanos</t>
  </si>
  <si>
    <t>UDAE</t>
  </si>
  <si>
    <t>Unidad de Carrera Judicial</t>
  </si>
  <si>
    <t>CENDOJ</t>
  </si>
  <si>
    <t>Proyectos BID</t>
  </si>
  <si>
    <t>Otros</t>
  </si>
  <si>
    <t>Aplazamiento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</si>
</sst>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);\-#,##0"/>
    <numFmt numFmtId="165" formatCode="#,##0.00_);\-#,##0.00"/>
  </numFmts>
  <fonts count="21" x14ac:knownFonts="1">
    <font>
      <sz val="10"/>
      <color indexed="8"/>
      <name val="MS Sans Serif"/>
    </font>
    <font>
      <b/>
      <u/>
      <sz val="4.5"/>
      <color indexed="8"/>
      <name val="Times New Roman"/>
      <family val="1"/>
    </font>
    <font>
      <b/>
      <sz val="4.9000000000000004"/>
      <color indexed="8"/>
      <name val="Times New Roman"/>
      <family val="1"/>
    </font>
    <font>
      <sz val="4.9000000000000004"/>
      <color indexed="8"/>
      <name val="Times New Roman"/>
      <family val="1"/>
    </font>
    <font>
      <sz val="4.9000000000000004"/>
      <color indexed="8"/>
      <name val="Times New Roman"/>
      <family val="1"/>
    </font>
    <font>
      <sz val="4.9000000000000004"/>
      <color indexed="8"/>
      <name val="Times New Roman"/>
      <family val="1"/>
    </font>
    <font>
      <b/>
      <sz val="5.4"/>
      <color indexed="8"/>
      <name val="Times New Roman"/>
      <family val="1"/>
    </font>
    <font>
      <b/>
      <sz val="4.9000000000000004"/>
      <color indexed="8"/>
      <name val="Times New Roman"/>
      <family val="1"/>
    </font>
    <font>
      <sz val="4.9000000000000004"/>
      <color indexed="8"/>
      <name val="Times New Roman"/>
      <family val="1"/>
    </font>
    <font>
      <sz val="8"/>
      <color indexed="8"/>
      <name val="Times New Roman"/>
      <family val="1"/>
    </font>
    <font>
      <b/>
      <sz val="5.4"/>
      <color indexed="8"/>
      <name val="Times New Roman"/>
      <family val="1"/>
    </font>
    <font>
      <b/>
      <sz val="4.9000000000000004"/>
      <color indexed="8"/>
      <name val="Times New Roman"/>
      <family val="1"/>
    </font>
    <font>
      <b/>
      <sz val="10"/>
      <color indexed="8"/>
      <name val="MS Sans Serif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4.9000000000000004"/>
      <color indexed="8"/>
      <name val="Arial"/>
      <family val="2"/>
    </font>
    <font>
      <sz val="3.95"/>
      <color indexed="8"/>
      <name val="Arial"/>
      <family val="2"/>
    </font>
    <font>
      <b/>
      <sz val="5.05"/>
      <color indexed="8"/>
      <name val="Arial"/>
      <family val="2"/>
    </font>
    <font>
      <b/>
      <u/>
      <sz val="10"/>
      <color indexed="8"/>
      <name val="Times New Roman"/>
      <family val="1"/>
    </font>
    <font>
      <sz val="10"/>
      <color indexed="8"/>
      <name val="MS Sans Serif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53">
    <xf numFmtId="0" fontId="0" fillId="0" borderId="0" xfId="0" applyNumberFormat="1" applyFill="1" applyBorder="1" applyAlignment="1" applyProtection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0" fillId="0" borderId="1" xfId="0" applyNumberFormat="1" applyFill="1" applyBorder="1" applyAlignment="1" applyProtection="1"/>
    <xf numFmtId="3" fontId="7" fillId="0" borderId="0" xfId="0" applyNumberFormat="1" applyFont="1" applyBorder="1" applyAlignment="1">
      <alignment horizontal="right" vertical="center"/>
    </xf>
    <xf numFmtId="0" fontId="0" fillId="0" borderId="0" xfId="0" applyNumberFormat="1" applyFill="1" applyBorder="1" applyAlignment="1" applyProtection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3" fontId="9" fillId="0" borderId="0" xfId="0" applyNumberFormat="1" applyFont="1" applyFill="1" applyBorder="1" applyAlignment="1" applyProtection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/>
    <xf numFmtId="3" fontId="12" fillId="0" borderId="0" xfId="0" applyNumberFormat="1" applyFont="1" applyFill="1" applyBorder="1" applyAlignment="1" applyProtection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5" fillId="0" borderId="0" xfId="0" applyNumberFormat="1" applyFont="1" applyFill="1" applyBorder="1" applyAlignment="1" applyProtection="1"/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164" fontId="16" fillId="0" borderId="0" xfId="0" applyNumberFormat="1" applyFont="1" applyAlignment="1">
      <alignment horizontal="right" vertical="center"/>
    </xf>
    <xf numFmtId="164" fontId="0" fillId="0" borderId="0" xfId="0" applyNumberFormat="1" applyFill="1" applyBorder="1" applyAlignment="1" applyProtection="1"/>
    <xf numFmtId="0" fontId="18" fillId="0" borderId="0" xfId="0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3" fontId="3" fillId="2" borderId="0" xfId="0" applyNumberFormat="1" applyFont="1" applyFill="1" applyAlignment="1">
      <alignment horizontal="right" vertical="center"/>
    </xf>
    <xf numFmtId="0" fontId="0" fillId="2" borderId="0" xfId="0" applyNumberFormat="1" applyFill="1" applyBorder="1" applyAlignment="1" applyProtection="1"/>
    <xf numFmtId="0" fontId="6" fillId="2" borderId="0" xfId="0" applyFont="1" applyFill="1" applyAlignment="1">
      <alignment horizontal="left" vertical="center"/>
    </xf>
    <xf numFmtId="3" fontId="9" fillId="2" borderId="0" xfId="0" applyNumberFormat="1" applyFont="1" applyFill="1" applyBorder="1" applyAlignment="1" applyProtection="1"/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wrapText="1"/>
    </xf>
    <xf numFmtId="3" fontId="0" fillId="0" borderId="0" xfId="0" applyNumberFormat="1" applyFill="1" applyBorder="1" applyAlignment="1" applyProtection="1"/>
    <xf numFmtId="0" fontId="3" fillId="3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0" fillId="4" borderId="0" xfId="0" applyNumberFormat="1" applyFill="1" applyBorder="1" applyAlignment="1" applyProtection="1"/>
    <xf numFmtId="0" fontId="0" fillId="3" borderId="0" xfId="0" applyNumberFormat="1" applyFill="1" applyBorder="1" applyAlignment="1" applyProtection="1"/>
    <xf numFmtId="43" fontId="0" fillId="0" borderId="0" xfId="1" applyFont="1" applyFill="1" applyBorder="1" applyAlignment="1" applyProtection="1"/>
    <xf numFmtId="0" fontId="0" fillId="5" borderId="0" xfId="0" applyNumberFormat="1" applyFill="1" applyBorder="1" applyAlignment="1" applyProtection="1"/>
    <xf numFmtId="0" fontId="0" fillId="5" borderId="0" xfId="0" applyNumberFormat="1" applyFill="1" applyBorder="1" applyAlignment="1" applyProtection="1">
      <alignment horizontal="center"/>
    </xf>
    <xf numFmtId="3" fontId="0" fillId="5" borderId="0" xfId="0" applyNumberFormat="1" applyFill="1" applyBorder="1" applyAlignment="1" applyProtection="1"/>
    <xf numFmtId="43" fontId="0" fillId="5" borderId="0" xfId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1"/>
  <sheetViews>
    <sheetView tabSelected="1" zoomScale="120" zoomScaleNormal="120" workbookViewId="0">
      <pane xSplit="7" ySplit="4" topLeftCell="M57" activePane="bottomRight" state="frozen"/>
      <selection pane="topRight" activeCell="H1" sqref="H1"/>
      <selection pane="bottomLeft" activeCell="A5" sqref="A5"/>
      <selection pane="bottomRight" activeCell="M60" sqref="M60"/>
    </sheetView>
  </sheetViews>
  <sheetFormatPr baseColWidth="10" defaultRowHeight="12.75" x14ac:dyDescent="0.2"/>
  <cols>
    <col min="1" max="1" width="3.85546875" customWidth="1"/>
    <col min="2" max="2" width="4.140625" style="13" customWidth="1"/>
    <col min="3" max="3" width="5.42578125" bestFit="1" customWidth="1"/>
    <col min="4" max="4" width="4.7109375" customWidth="1"/>
    <col min="5" max="5" width="2.28515625" customWidth="1"/>
    <col min="6" max="6" width="1.7109375" customWidth="1"/>
    <col min="7" max="7" width="56" customWidth="1"/>
    <col min="8" max="8" width="18.28515625" bestFit="1" customWidth="1"/>
    <col min="9" max="9" width="16.85546875" bestFit="1" customWidth="1"/>
    <col min="10" max="10" width="16.42578125" bestFit="1" customWidth="1"/>
    <col min="11" max="11" width="16.85546875" bestFit="1" customWidth="1"/>
    <col min="12" max="12" width="19.85546875" bestFit="1" customWidth="1"/>
    <col min="13" max="13" width="15.5703125" bestFit="1" customWidth="1"/>
    <col min="14" max="14" width="21.7109375" bestFit="1" customWidth="1"/>
    <col min="15" max="15" width="15.5703125" bestFit="1" customWidth="1"/>
    <col min="16" max="16" width="26.42578125" bestFit="1" customWidth="1"/>
    <col min="17" max="17" width="15.5703125" bestFit="1" customWidth="1"/>
    <col min="20" max="20" width="19.28515625" bestFit="1" customWidth="1"/>
    <col min="21" max="21" width="15.28515625" customWidth="1"/>
  </cols>
  <sheetData>
    <row r="1" spans="1:17" x14ac:dyDescent="0.2">
      <c r="A1" s="52" t="s">
        <v>258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4" spans="1:17" s="41" customFormat="1" ht="51" x14ac:dyDescent="0.2">
      <c r="A4" s="39" t="s">
        <v>0</v>
      </c>
      <c r="B4" s="39" t="s">
        <v>2</v>
      </c>
      <c r="C4" s="39" t="s">
        <v>3</v>
      </c>
      <c r="D4" s="39" t="s">
        <v>4</v>
      </c>
      <c r="E4" s="39" t="s">
        <v>5</v>
      </c>
      <c r="F4" s="40" t="s">
        <v>6</v>
      </c>
      <c r="G4" s="39" t="s">
        <v>7</v>
      </c>
      <c r="H4" s="39" t="s">
        <v>8</v>
      </c>
      <c r="I4" s="39" t="s">
        <v>9</v>
      </c>
      <c r="J4" s="39" t="s">
        <v>10</v>
      </c>
      <c r="K4" s="39" t="s">
        <v>11</v>
      </c>
      <c r="L4" s="39" t="s">
        <v>12</v>
      </c>
      <c r="M4" s="39" t="s">
        <v>13</v>
      </c>
      <c r="N4" s="39" t="s">
        <v>14</v>
      </c>
      <c r="O4" s="39" t="s">
        <v>15</v>
      </c>
      <c r="P4" s="39" t="s">
        <v>16</v>
      </c>
      <c r="Q4" s="39" t="s">
        <v>17</v>
      </c>
    </row>
    <row r="5" spans="1:17" x14ac:dyDescent="0.2">
      <c r="A5" s="1" t="s">
        <v>1</v>
      </c>
    </row>
    <row r="7" spans="1:17" x14ac:dyDescent="0.2">
      <c r="A7" s="2" t="s">
        <v>18</v>
      </c>
      <c r="B7" s="14" t="s">
        <v>22</v>
      </c>
      <c r="C7" s="3" t="s">
        <v>23</v>
      </c>
      <c r="D7" s="3" t="s">
        <v>47</v>
      </c>
      <c r="E7" s="3" t="s">
        <v>20</v>
      </c>
      <c r="F7" s="4" t="s">
        <v>18</v>
      </c>
      <c r="G7" s="3" t="s">
        <v>48</v>
      </c>
      <c r="H7" s="5">
        <v>1800000000</v>
      </c>
      <c r="I7" s="5">
        <v>1800000000</v>
      </c>
      <c r="J7" s="5">
        <v>0</v>
      </c>
      <c r="K7" s="5">
        <v>1800000000</v>
      </c>
      <c r="L7" s="5">
        <v>0</v>
      </c>
      <c r="M7" s="5">
        <v>1778072678</v>
      </c>
      <c r="N7" s="5">
        <v>21927322</v>
      </c>
      <c r="O7" s="5">
        <v>1778072678</v>
      </c>
      <c r="P7" s="5">
        <v>0</v>
      </c>
      <c r="Q7" s="5">
        <v>1778072678</v>
      </c>
    </row>
    <row r="8" spans="1:17" x14ac:dyDescent="0.2">
      <c r="A8" s="2" t="s">
        <v>18</v>
      </c>
      <c r="B8" s="14" t="s">
        <v>22</v>
      </c>
      <c r="C8" s="3" t="s">
        <v>23</v>
      </c>
      <c r="D8" s="3" t="s">
        <v>49</v>
      </c>
      <c r="E8" s="3" t="s">
        <v>20</v>
      </c>
      <c r="F8" s="4" t="s">
        <v>18</v>
      </c>
      <c r="G8" s="3" t="s">
        <v>50</v>
      </c>
      <c r="H8" s="5">
        <v>704000000</v>
      </c>
      <c r="I8" s="5">
        <v>704000000</v>
      </c>
      <c r="J8" s="5">
        <v>0</v>
      </c>
      <c r="K8" s="5">
        <v>673791152</v>
      </c>
      <c r="L8" s="5">
        <v>30208848</v>
      </c>
      <c r="M8" s="5">
        <v>0</v>
      </c>
      <c r="N8" s="5">
        <v>673791152</v>
      </c>
      <c r="O8" s="5">
        <v>0</v>
      </c>
      <c r="P8" s="5">
        <v>0</v>
      </c>
      <c r="Q8" s="5">
        <v>0</v>
      </c>
    </row>
    <row r="9" spans="1:17" x14ac:dyDescent="0.2">
      <c r="A9" s="2" t="s">
        <v>18</v>
      </c>
      <c r="B9" s="14" t="s">
        <v>22</v>
      </c>
      <c r="C9" s="3" t="s">
        <v>23</v>
      </c>
      <c r="D9" s="3" t="s">
        <v>19</v>
      </c>
      <c r="E9" s="3" t="s">
        <v>20</v>
      </c>
      <c r="F9" s="4" t="s">
        <v>18</v>
      </c>
      <c r="G9" s="3" t="s">
        <v>21</v>
      </c>
      <c r="H9" s="5">
        <v>6000000000</v>
      </c>
      <c r="I9" s="5">
        <v>6000000000</v>
      </c>
      <c r="J9" s="5">
        <v>0</v>
      </c>
      <c r="K9" s="5">
        <v>6000000000</v>
      </c>
      <c r="L9" s="5">
        <v>0</v>
      </c>
      <c r="M9" s="5">
        <v>3478506016</v>
      </c>
      <c r="N9" s="5">
        <v>2521493984</v>
      </c>
      <c r="O9" s="5">
        <v>3478506016</v>
      </c>
      <c r="P9" s="5">
        <v>0</v>
      </c>
      <c r="Q9" s="5">
        <v>3478506016</v>
      </c>
    </row>
    <row r="10" spans="1:17" x14ac:dyDescent="0.2">
      <c r="A10" s="2" t="s">
        <v>18</v>
      </c>
      <c r="B10" s="14" t="s">
        <v>22</v>
      </c>
      <c r="C10" s="3" t="s">
        <v>23</v>
      </c>
      <c r="D10" s="3" t="s">
        <v>24</v>
      </c>
      <c r="E10" s="3" t="s">
        <v>20</v>
      </c>
      <c r="F10" s="4" t="s">
        <v>18</v>
      </c>
      <c r="G10" s="3" t="s">
        <v>25</v>
      </c>
      <c r="H10" s="5">
        <v>985000000</v>
      </c>
      <c r="I10" s="5">
        <v>985000000</v>
      </c>
      <c r="J10" s="5">
        <v>0</v>
      </c>
      <c r="K10" s="5">
        <v>947026631.60000002</v>
      </c>
      <c r="L10" s="5">
        <v>37973368.399999999</v>
      </c>
      <c r="M10" s="5">
        <v>0</v>
      </c>
      <c r="N10" s="5">
        <v>947026631.60000002</v>
      </c>
      <c r="O10" s="5">
        <v>0</v>
      </c>
      <c r="P10" s="5">
        <v>0</v>
      </c>
      <c r="Q10" s="5">
        <v>0</v>
      </c>
    </row>
    <row r="11" spans="1:17" x14ac:dyDescent="0.2">
      <c r="A11" s="2" t="s">
        <v>18</v>
      </c>
      <c r="B11" s="14" t="s">
        <v>22</v>
      </c>
      <c r="C11" s="3" t="s">
        <v>23</v>
      </c>
      <c r="D11" s="3" t="s">
        <v>26</v>
      </c>
      <c r="E11" s="3" t="s">
        <v>20</v>
      </c>
      <c r="F11" s="4" t="s">
        <v>18</v>
      </c>
      <c r="G11" s="3" t="s">
        <v>27</v>
      </c>
      <c r="H11" s="5">
        <v>1718000000</v>
      </c>
      <c r="I11" s="5">
        <v>1718000000</v>
      </c>
      <c r="J11" s="5">
        <v>0</v>
      </c>
      <c r="K11" s="5">
        <v>1718000000</v>
      </c>
      <c r="L11" s="5">
        <v>0</v>
      </c>
      <c r="M11" s="5">
        <v>1645270023</v>
      </c>
      <c r="N11" s="5">
        <v>72729977</v>
      </c>
      <c r="O11" s="5">
        <v>1645270023</v>
      </c>
      <c r="P11" s="5">
        <v>0</v>
      </c>
      <c r="Q11" s="5">
        <v>1645270023</v>
      </c>
    </row>
    <row r="12" spans="1:17" x14ac:dyDescent="0.2">
      <c r="A12" s="2" t="s">
        <v>18</v>
      </c>
      <c r="B12" s="14" t="s">
        <v>22</v>
      </c>
      <c r="C12" s="3" t="s">
        <v>23</v>
      </c>
      <c r="D12" s="3" t="s">
        <v>28</v>
      </c>
      <c r="E12" s="3" t="s">
        <v>20</v>
      </c>
      <c r="F12" s="4" t="s">
        <v>18</v>
      </c>
      <c r="G12" s="3" t="s">
        <v>29</v>
      </c>
      <c r="H12" s="5">
        <v>1126000000</v>
      </c>
      <c r="I12" s="5">
        <v>1126000000</v>
      </c>
      <c r="J12" s="5">
        <v>0</v>
      </c>
      <c r="K12" s="5">
        <v>1126000000</v>
      </c>
      <c r="L12" s="5">
        <v>0</v>
      </c>
      <c r="M12" s="5">
        <v>1069169981</v>
      </c>
      <c r="N12" s="5">
        <v>56830019</v>
      </c>
      <c r="O12" s="5">
        <v>1069169981</v>
      </c>
      <c r="P12" s="5">
        <v>0</v>
      </c>
      <c r="Q12" s="5">
        <v>1069169981</v>
      </c>
    </row>
    <row r="13" spans="1:17" x14ac:dyDescent="0.2">
      <c r="A13" s="2" t="s">
        <v>18</v>
      </c>
      <c r="B13" s="14" t="s">
        <v>22</v>
      </c>
      <c r="C13" s="3" t="s">
        <v>23</v>
      </c>
      <c r="D13" s="3" t="s">
        <v>30</v>
      </c>
      <c r="E13" s="3" t="s">
        <v>20</v>
      </c>
      <c r="F13" s="4" t="s">
        <v>18</v>
      </c>
      <c r="G13" s="3" t="s">
        <v>31</v>
      </c>
      <c r="H13" s="5">
        <v>1000000000</v>
      </c>
      <c r="I13" s="5">
        <v>1000000000</v>
      </c>
      <c r="J13" s="5">
        <v>0</v>
      </c>
      <c r="K13" s="5">
        <v>1000000000</v>
      </c>
      <c r="L13" s="5">
        <v>0</v>
      </c>
      <c r="M13" s="5">
        <v>0</v>
      </c>
      <c r="N13" s="5">
        <v>1000000000</v>
      </c>
      <c r="O13" s="5">
        <v>0</v>
      </c>
      <c r="P13" s="5">
        <v>0</v>
      </c>
      <c r="Q13" s="5">
        <v>0</v>
      </c>
    </row>
    <row r="14" spans="1:17" x14ac:dyDescent="0.2">
      <c r="A14" s="2" t="s">
        <v>18</v>
      </c>
      <c r="B14" s="14" t="s">
        <v>22</v>
      </c>
      <c r="C14" s="3" t="s">
        <v>23</v>
      </c>
      <c r="D14" s="3" t="s">
        <v>32</v>
      </c>
      <c r="E14" s="3" t="s">
        <v>20</v>
      </c>
      <c r="F14" s="4" t="s">
        <v>18</v>
      </c>
      <c r="G14" s="3" t="s">
        <v>259</v>
      </c>
      <c r="H14" s="5">
        <v>1850000000</v>
      </c>
      <c r="I14" s="5">
        <v>1850000000</v>
      </c>
      <c r="J14" s="5">
        <v>0</v>
      </c>
      <c r="K14" s="5">
        <v>1850000000</v>
      </c>
      <c r="L14" s="5">
        <v>0</v>
      </c>
      <c r="M14" s="5">
        <v>0</v>
      </c>
      <c r="N14" s="5">
        <v>1850000000</v>
      </c>
      <c r="O14" s="5">
        <v>0</v>
      </c>
      <c r="P14" s="5">
        <v>0</v>
      </c>
      <c r="Q14" s="5">
        <v>0</v>
      </c>
    </row>
    <row r="15" spans="1:17" x14ac:dyDescent="0.2">
      <c r="A15" s="2" t="s">
        <v>18</v>
      </c>
      <c r="B15" s="14" t="s">
        <v>22</v>
      </c>
      <c r="C15" s="3" t="s">
        <v>23</v>
      </c>
      <c r="D15" s="3" t="s">
        <v>33</v>
      </c>
      <c r="E15" s="3" t="s">
        <v>20</v>
      </c>
      <c r="F15" s="4" t="s">
        <v>18</v>
      </c>
      <c r="G15" s="3" t="s">
        <v>34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</row>
    <row r="16" spans="1:17" x14ac:dyDescent="0.2">
      <c r="A16" s="2" t="s">
        <v>18</v>
      </c>
      <c r="B16" s="14" t="s">
        <v>22</v>
      </c>
      <c r="C16" s="3" t="s">
        <v>23</v>
      </c>
      <c r="D16" s="3" t="s">
        <v>35</v>
      </c>
      <c r="E16" s="3" t="s">
        <v>20</v>
      </c>
      <c r="F16" s="4" t="s">
        <v>18</v>
      </c>
      <c r="G16" s="3" t="s">
        <v>36</v>
      </c>
      <c r="H16" s="5">
        <v>3000000000</v>
      </c>
      <c r="I16" s="5">
        <v>3000000000</v>
      </c>
      <c r="J16" s="5">
        <v>0</v>
      </c>
      <c r="K16" s="5">
        <v>3000000000</v>
      </c>
      <c r="L16" s="5">
        <v>0</v>
      </c>
      <c r="M16" s="5">
        <v>425868668</v>
      </c>
      <c r="N16" s="5">
        <v>2574131332</v>
      </c>
      <c r="O16" s="5">
        <v>425868668</v>
      </c>
      <c r="P16" s="5">
        <v>0</v>
      </c>
      <c r="Q16" s="5">
        <v>425868668</v>
      </c>
    </row>
    <row r="17" spans="1:17" x14ac:dyDescent="0.2">
      <c r="A17" s="2" t="s">
        <v>18</v>
      </c>
      <c r="B17" s="14" t="s">
        <v>22</v>
      </c>
      <c r="C17" s="3" t="s">
        <v>23</v>
      </c>
      <c r="D17" s="3" t="s">
        <v>37</v>
      </c>
      <c r="E17" s="3" t="s">
        <v>20</v>
      </c>
      <c r="F17" s="4" t="s">
        <v>18</v>
      </c>
      <c r="G17" s="3" t="s">
        <v>38</v>
      </c>
      <c r="H17" s="5">
        <v>500000000</v>
      </c>
      <c r="I17" s="5">
        <v>500000000</v>
      </c>
      <c r="J17" s="5">
        <v>0</v>
      </c>
      <c r="K17" s="5">
        <v>500000000</v>
      </c>
      <c r="L17" s="5">
        <v>0</v>
      </c>
      <c r="M17" s="5">
        <v>0</v>
      </c>
      <c r="N17" s="5">
        <v>500000000</v>
      </c>
      <c r="O17" s="5">
        <v>0</v>
      </c>
      <c r="P17" s="5">
        <v>0</v>
      </c>
      <c r="Q17" s="5">
        <v>0</v>
      </c>
    </row>
    <row r="18" spans="1:17" x14ac:dyDescent="0.2">
      <c r="A18" s="2" t="s">
        <v>18</v>
      </c>
      <c r="B18" s="14" t="s">
        <v>22</v>
      </c>
      <c r="C18" s="3" t="s">
        <v>23</v>
      </c>
      <c r="D18" s="3" t="s">
        <v>39</v>
      </c>
      <c r="E18" s="3" t="s">
        <v>20</v>
      </c>
      <c r="F18" s="4" t="s">
        <v>18</v>
      </c>
      <c r="G18" s="3" t="s">
        <v>40</v>
      </c>
      <c r="H18" s="5">
        <v>1000000000</v>
      </c>
      <c r="I18" s="5">
        <v>1000000000</v>
      </c>
      <c r="J18" s="5">
        <v>0</v>
      </c>
      <c r="K18" s="5">
        <v>1000000000</v>
      </c>
      <c r="L18" s="5">
        <v>0</v>
      </c>
      <c r="M18" s="5">
        <v>192206479</v>
      </c>
      <c r="N18" s="5">
        <v>807793521</v>
      </c>
      <c r="O18" s="5">
        <v>183470494</v>
      </c>
      <c r="P18" s="5">
        <v>8735985</v>
      </c>
      <c r="Q18" s="5">
        <v>183470494</v>
      </c>
    </row>
    <row r="19" spans="1:17" x14ac:dyDescent="0.2">
      <c r="A19" s="2" t="s">
        <v>18</v>
      </c>
      <c r="B19" s="14" t="s">
        <v>22</v>
      </c>
      <c r="C19" s="3" t="s">
        <v>23</v>
      </c>
      <c r="D19" s="3" t="s">
        <v>41</v>
      </c>
      <c r="E19" s="3" t="s">
        <v>20</v>
      </c>
      <c r="F19" s="4" t="s">
        <v>18</v>
      </c>
      <c r="G19" s="3" t="s">
        <v>42</v>
      </c>
      <c r="H19" s="5">
        <v>15500000000</v>
      </c>
      <c r="I19" s="5">
        <v>15500000000</v>
      </c>
      <c r="J19" s="5">
        <v>0</v>
      </c>
      <c r="K19" s="5">
        <v>15500000000</v>
      </c>
      <c r="L19" s="5">
        <v>0</v>
      </c>
      <c r="M19" s="5">
        <v>9616850903</v>
      </c>
      <c r="N19" s="5">
        <v>5883149097</v>
      </c>
      <c r="O19" s="5">
        <v>9616850903</v>
      </c>
      <c r="P19" s="5">
        <v>0</v>
      </c>
      <c r="Q19" s="5">
        <v>9616850903</v>
      </c>
    </row>
    <row r="20" spans="1:17" x14ac:dyDescent="0.2">
      <c r="A20" s="2" t="s">
        <v>18</v>
      </c>
      <c r="B20" s="14" t="s">
        <v>22</v>
      </c>
      <c r="C20" s="3" t="s">
        <v>23</v>
      </c>
      <c r="D20" s="3" t="s">
        <v>43</v>
      </c>
      <c r="E20" s="3" t="s">
        <v>20</v>
      </c>
      <c r="F20" s="4" t="s">
        <v>18</v>
      </c>
      <c r="G20" s="3" t="s">
        <v>44</v>
      </c>
      <c r="H20" s="5">
        <v>3800000000</v>
      </c>
      <c r="I20" s="5">
        <v>3800000000</v>
      </c>
      <c r="J20" s="5">
        <v>0</v>
      </c>
      <c r="K20" s="5">
        <v>3800000000</v>
      </c>
      <c r="L20" s="5">
        <v>0</v>
      </c>
      <c r="M20" s="5">
        <v>0</v>
      </c>
      <c r="N20" s="5">
        <v>3800000000</v>
      </c>
      <c r="O20" s="5">
        <v>0</v>
      </c>
      <c r="P20" s="5">
        <v>0</v>
      </c>
      <c r="Q20" s="5">
        <v>0</v>
      </c>
    </row>
    <row r="21" spans="1:17" x14ac:dyDescent="0.2">
      <c r="A21" s="2" t="s">
        <v>18</v>
      </c>
      <c r="B21" s="14" t="s">
        <v>22</v>
      </c>
      <c r="C21" s="3" t="s">
        <v>23</v>
      </c>
      <c r="D21" s="3" t="s">
        <v>45</v>
      </c>
      <c r="E21" s="3" t="s">
        <v>20</v>
      </c>
      <c r="F21" s="4" t="s">
        <v>18</v>
      </c>
      <c r="G21" s="3" t="s">
        <v>46</v>
      </c>
      <c r="H21" s="5">
        <v>1136000000</v>
      </c>
      <c r="I21" s="5">
        <v>1136000000</v>
      </c>
      <c r="J21" s="5">
        <v>0</v>
      </c>
      <c r="K21" s="5">
        <v>1135905822</v>
      </c>
      <c r="L21" s="5">
        <v>94178</v>
      </c>
      <c r="M21" s="5">
        <v>0</v>
      </c>
      <c r="N21" s="5">
        <v>1135905822</v>
      </c>
      <c r="O21" s="5">
        <v>0</v>
      </c>
      <c r="P21" s="5">
        <v>0</v>
      </c>
      <c r="Q21" s="5">
        <v>0</v>
      </c>
    </row>
    <row r="22" spans="1:17" x14ac:dyDescent="0.2">
      <c r="A22" s="6" t="s">
        <v>51</v>
      </c>
      <c r="B22" s="14" t="s">
        <v>22</v>
      </c>
      <c r="H22" s="16">
        <f>SUM(H7:H21)</f>
        <v>40119000000</v>
      </c>
      <c r="I22" s="16">
        <f t="shared" ref="I22:Q22" si="0">SUM(I7:I21)</f>
        <v>40119000000</v>
      </c>
      <c r="J22" s="16">
        <f t="shared" si="0"/>
        <v>0</v>
      </c>
      <c r="K22" s="16">
        <f t="shared" si="0"/>
        <v>40050723605.599998</v>
      </c>
      <c r="L22" s="16">
        <f t="shared" si="0"/>
        <v>68276394.400000006</v>
      </c>
      <c r="M22" s="16">
        <f t="shared" si="0"/>
        <v>18205944748</v>
      </c>
      <c r="N22" s="16">
        <f t="shared" si="0"/>
        <v>21844778857.599998</v>
      </c>
      <c r="O22" s="16">
        <f t="shared" si="0"/>
        <v>18197208763</v>
      </c>
      <c r="P22" s="16">
        <f t="shared" si="0"/>
        <v>8735985</v>
      </c>
      <c r="Q22" s="16">
        <f t="shared" si="0"/>
        <v>18197208763</v>
      </c>
    </row>
    <row r="23" spans="1:17" x14ac:dyDescent="0.2">
      <c r="A23" s="6"/>
      <c r="B23" s="14"/>
    </row>
    <row r="24" spans="1:17" x14ac:dyDescent="0.2">
      <c r="A24" s="2" t="s">
        <v>18</v>
      </c>
      <c r="B24" s="14" t="s">
        <v>54</v>
      </c>
      <c r="C24" s="3" t="s">
        <v>23</v>
      </c>
      <c r="D24" s="3" t="s">
        <v>59</v>
      </c>
      <c r="E24" s="3" t="s">
        <v>20</v>
      </c>
      <c r="F24" s="7" t="s">
        <v>18</v>
      </c>
      <c r="G24" s="3" t="s">
        <v>60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</row>
    <row r="25" spans="1:17" x14ac:dyDescent="0.2">
      <c r="A25" s="2" t="s">
        <v>18</v>
      </c>
      <c r="B25" s="14" t="s">
        <v>54</v>
      </c>
      <c r="C25" s="3" t="s">
        <v>23</v>
      </c>
      <c r="D25" s="3" t="s">
        <v>52</v>
      </c>
      <c r="E25" s="3" t="s">
        <v>20</v>
      </c>
      <c r="F25" s="7" t="s">
        <v>18</v>
      </c>
      <c r="G25" s="3" t="s">
        <v>53</v>
      </c>
      <c r="H25" s="8">
        <v>300000000</v>
      </c>
      <c r="I25" s="8">
        <v>300000000</v>
      </c>
      <c r="J25" s="8">
        <v>0</v>
      </c>
      <c r="K25" s="8">
        <v>283871352</v>
      </c>
      <c r="L25" s="8">
        <v>16128648</v>
      </c>
      <c r="M25" s="8">
        <v>0</v>
      </c>
      <c r="N25" s="8">
        <v>283871352</v>
      </c>
      <c r="O25" s="8">
        <v>0</v>
      </c>
      <c r="P25" s="8">
        <v>0</v>
      </c>
      <c r="Q25" s="8">
        <v>0</v>
      </c>
    </row>
    <row r="26" spans="1:17" x14ac:dyDescent="0.2">
      <c r="A26" s="2" t="s">
        <v>18</v>
      </c>
      <c r="B26" s="14" t="s">
        <v>54</v>
      </c>
      <c r="C26" s="3" t="s">
        <v>23</v>
      </c>
      <c r="D26" s="3" t="s">
        <v>55</v>
      </c>
      <c r="E26" s="3" t="s">
        <v>20</v>
      </c>
      <c r="F26" s="7" t="s">
        <v>18</v>
      </c>
      <c r="G26" s="3" t="s">
        <v>56</v>
      </c>
      <c r="H26" s="8">
        <v>9600000000</v>
      </c>
      <c r="I26" s="8">
        <v>9600000000</v>
      </c>
      <c r="J26" s="8">
        <v>0</v>
      </c>
      <c r="K26" s="8">
        <v>9599999794</v>
      </c>
      <c r="L26" s="8">
        <v>206</v>
      </c>
      <c r="M26" s="8">
        <v>9145655000</v>
      </c>
      <c r="N26" s="8">
        <v>454344794</v>
      </c>
      <c r="O26" s="8">
        <v>9145655000</v>
      </c>
      <c r="P26" s="8">
        <v>0</v>
      </c>
      <c r="Q26" s="8">
        <v>9145655000</v>
      </c>
    </row>
    <row r="27" spans="1:17" x14ac:dyDescent="0.2">
      <c r="A27" s="2" t="s">
        <v>18</v>
      </c>
      <c r="B27" s="14" t="s">
        <v>54</v>
      </c>
      <c r="C27" s="3" t="s">
        <v>23</v>
      </c>
      <c r="D27" s="3" t="s">
        <v>57</v>
      </c>
      <c r="E27" s="3" t="s">
        <v>20</v>
      </c>
      <c r="F27" s="7" t="s">
        <v>18</v>
      </c>
      <c r="G27" s="3" t="s">
        <v>58</v>
      </c>
      <c r="H27" s="8">
        <v>1000000000</v>
      </c>
      <c r="I27" s="8">
        <v>1000000000</v>
      </c>
      <c r="J27" s="8">
        <v>0</v>
      </c>
      <c r="K27" s="8">
        <v>958662353</v>
      </c>
      <c r="L27" s="8">
        <v>41337647</v>
      </c>
      <c r="M27" s="8">
        <v>0</v>
      </c>
      <c r="N27" s="8">
        <v>958662353</v>
      </c>
      <c r="O27" s="8">
        <v>0</v>
      </c>
      <c r="P27" s="8">
        <v>0</v>
      </c>
      <c r="Q27" s="8">
        <v>0</v>
      </c>
    </row>
    <row r="28" spans="1:17" x14ac:dyDescent="0.2">
      <c r="A28" s="6" t="s">
        <v>51</v>
      </c>
      <c r="B28" s="14" t="s">
        <v>54</v>
      </c>
      <c r="H28" s="16">
        <f>SUM(H24:H27)</f>
        <v>10900000000</v>
      </c>
      <c r="I28" s="16">
        <f t="shared" ref="I28:Q28" si="1">SUM(I24:I27)</f>
        <v>10900000000</v>
      </c>
      <c r="J28" s="16">
        <f t="shared" si="1"/>
        <v>0</v>
      </c>
      <c r="K28" s="16">
        <f t="shared" si="1"/>
        <v>10842533499</v>
      </c>
      <c r="L28" s="16">
        <f t="shared" si="1"/>
        <v>57466501</v>
      </c>
      <c r="M28" s="16">
        <f t="shared" si="1"/>
        <v>9145655000</v>
      </c>
      <c r="N28" s="16">
        <f t="shared" si="1"/>
        <v>1696878499</v>
      </c>
      <c r="O28" s="16">
        <f t="shared" si="1"/>
        <v>9145655000</v>
      </c>
      <c r="P28" s="16">
        <f t="shared" si="1"/>
        <v>0</v>
      </c>
      <c r="Q28" s="16">
        <f t="shared" si="1"/>
        <v>9145655000</v>
      </c>
    </row>
    <row r="29" spans="1:17" x14ac:dyDescent="0.2">
      <c r="A29" s="6"/>
      <c r="B29" s="14"/>
    </row>
    <row r="30" spans="1:17" x14ac:dyDescent="0.2">
      <c r="A30" s="2" t="s">
        <v>18</v>
      </c>
      <c r="B30" s="14" t="s">
        <v>63</v>
      </c>
      <c r="C30" s="3" t="s">
        <v>23</v>
      </c>
      <c r="D30" s="3" t="s">
        <v>61</v>
      </c>
      <c r="E30" s="3" t="s">
        <v>20</v>
      </c>
      <c r="F30" s="7" t="s">
        <v>18</v>
      </c>
      <c r="G30" s="3" t="s">
        <v>62</v>
      </c>
      <c r="H30" s="8">
        <v>3859000000</v>
      </c>
      <c r="I30" s="8">
        <v>3814974278.98</v>
      </c>
      <c r="J30" s="8">
        <v>44025721.020000003</v>
      </c>
      <c r="K30" s="8">
        <v>3797362932.98</v>
      </c>
      <c r="L30" s="8">
        <v>17611346</v>
      </c>
      <c r="M30" s="8">
        <v>1045825612.61</v>
      </c>
      <c r="N30" s="8">
        <v>2751537320.3699999</v>
      </c>
      <c r="O30" s="8">
        <v>989188209.61000001</v>
      </c>
      <c r="P30" s="8">
        <v>56637403</v>
      </c>
      <c r="Q30" s="8">
        <v>989188209.61000001</v>
      </c>
    </row>
    <row r="31" spans="1:17" x14ac:dyDescent="0.2">
      <c r="A31" s="2" t="s">
        <v>18</v>
      </c>
      <c r="B31" s="14" t="s">
        <v>63</v>
      </c>
      <c r="C31" s="3" t="s">
        <v>23</v>
      </c>
      <c r="D31" s="3" t="s">
        <v>64</v>
      </c>
      <c r="E31" s="3" t="s">
        <v>20</v>
      </c>
      <c r="F31" s="7" t="s">
        <v>18</v>
      </c>
      <c r="G31" s="3" t="s">
        <v>65</v>
      </c>
      <c r="H31" s="8">
        <v>2500000000</v>
      </c>
      <c r="I31" s="8">
        <v>2500000000</v>
      </c>
      <c r="J31" s="8">
        <v>0</v>
      </c>
      <c r="K31" s="8">
        <v>2500000000</v>
      </c>
      <c r="L31" s="8">
        <v>0</v>
      </c>
      <c r="M31" s="8">
        <v>0</v>
      </c>
      <c r="N31" s="8">
        <v>2500000000</v>
      </c>
      <c r="O31" s="8">
        <v>0</v>
      </c>
      <c r="P31" s="8">
        <v>0</v>
      </c>
      <c r="Q31" s="8">
        <v>0</v>
      </c>
    </row>
    <row r="32" spans="1:17" x14ac:dyDescent="0.2">
      <c r="A32" s="2" t="s">
        <v>18</v>
      </c>
      <c r="B32" s="14" t="s">
        <v>63</v>
      </c>
      <c r="C32" s="3" t="s">
        <v>23</v>
      </c>
      <c r="D32" s="3" t="s">
        <v>66</v>
      </c>
      <c r="E32" s="3" t="s">
        <v>20</v>
      </c>
      <c r="F32" s="7" t="s">
        <v>18</v>
      </c>
      <c r="G32" s="3" t="s">
        <v>67</v>
      </c>
      <c r="H32" s="8">
        <v>10340000000</v>
      </c>
      <c r="I32" s="8">
        <v>10340000000</v>
      </c>
      <c r="J32" s="8">
        <v>0</v>
      </c>
      <c r="K32" s="8">
        <v>10340000000</v>
      </c>
      <c r="L32" s="8">
        <v>0</v>
      </c>
      <c r="M32" s="8">
        <v>7325872328</v>
      </c>
      <c r="N32" s="8">
        <v>3014127672</v>
      </c>
      <c r="O32" s="8">
        <v>6913680111</v>
      </c>
      <c r="P32" s="8">
        <v>412192217</v>
      </c>
      <c r="Q32" s="8">
        <v>6913680111</v>
      </c>
    </row>
    <row r="33" spans="1:17" x14ac:dyDescent="0.2">
      <c r="A33" s="2" t="s">
        <v>18</v>
      </c>
      <c r="B33" s="14" t="s">
        <v>63</v>
      </c>
      <c r="C33" s="3" t="s">
        <v>23</v>
      </c>
      <c r="D33" s="3" t="s">
        <v>68</v>
      </c>
      <c r="E33" s="3" t="s">
        <v>20</v>
      </c>
      <c r="F33" s="7" t="s">
        <v>18</v>
      </c>
      <c r="G33" s="3" t="s">
        <v>69</v>
      </c>
      <c r="H33" s="8">
        <v>500000000</v>
      </c>
      <c r="I33" s="8">
        <v>500000000</v>
      </c>
      <c r="J33" s="8">
        <v>0</v>
      </c>
      <c r="K33" s="8">
        <v>0</v>
      </c>
      <c r="L33" s="8">
        <v>500000000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</row>
    <row r="34" spans="1:17" x14ac:dyDescent="0.2">
      <c r="A34" s="6" t="s">
        <v>51</v>
      </c>
      <c r="B34" s="14" t="s">
        <v>63</v>
      </c>
      <c r="H34" s="16">
        <f>SUM(H30:H33)</f>
        <v>17199000000</v>
      </c>
      <c r="I34" s="16">
        <f t="shared" ref="I34:Q34" si="2">SUM(I30:I33)</f>
        <v>17154974278.98</v>
      </c>
      <c r="J34" s="16">
        <f t="shared" si="2"/>
        <v>44025721.020000003</v>
      </c>
      <c r="K34" s="16">
        <f t="shared" si="2"/>
        <v>16637362932.98</v>
      </c>
      <c r="L34" s="16">
        <f t="shared" si="2"/>
        <v>517611346</v>
      </c>
      <c r="M34" s="16">
        <f t="shared" si="2"/>
        <v>8371697940.6099997</v>
      </c>
      <c r="N34" s="16">
        <f t="shared" si="2"/>
        <v>8265664992.3699999</v>
      </c>
      <c r="O34" s="16">
        <f t="shared" si="2"/>
        <v>7902868320.6099997</v>
      </c>
      <c r="P34" s="16">
        <f t="shared" si="2"/>
        <v>468829620</v>
      </c>
      <c r="Q34" s="16">
        <f t="shared" si="2"/>
        <v>7902868320.6099997</v>
      </c>
    </row>
    <row r="35" spans="1:17" x14ac:dyDescent="0.2">
      <c r="A35" s="6"/>
      <c r="B35" s="14"/>
    </row>
    <row r="36" spans="1:17" s="36" customFormat="1" x14ac:dyDescent="0.2">
      <c r="A36" s="31" t="s">
        <v>18</v>
      </c>
      <c r="B36" s="32" t="s">
        <v>71</v>
      </c>
      <c r="C36" s="33" t="s">
        <v>23</v>
      </c>
      <c r="D36" s="33" t="s">
        <v>59</v>
      </c>
      <c r="E36" s="33" t="s">
        <v>20</v>
      </c>
      <c r="F36" s="34" t="s">
        <v>18</v>
      </c>
      <c r="G36" s="33" t="s">
        <v>70</v>
      </c>
      <c r="H36" s="35">
        <v>43347000000</v>
      </c>
      <c r="I36" s="35">
        <v>43346983571</v>
      </c>
      <c r="J36" s="35">
        <v>16429</v>
      </c>
      <c r="K36" s="35">
        <v>43336678189.669998</v>
      </c>
      <c r="L36" s="35">
        <v>10305381.33</v>
      </c>
      <c r="M36" s="35">
        <v>16310362727.4</v>
      </c>
      <c r="N36" s="35">
        <v>27026315462.27</v>
      </c>
      <c r="O36" s="35">
        <v>16310362727.4</v>
      </c>
      <c r="P36" s="35">
        <v>0</v>
      </c>
      <c r="Q36" s="35">
        <v>16310362727.4</v>
      </c>
    </row>
    <row r="37" spans="1:17" s="36" customFormat="1" x14ac:dyDescent="0.2">
      <c r="A37" s="31" t="s">
        <v>18</v>
      </c>
      <c r="B37" s="32" t="s">
        <v>71</v>
      </c>
      <c r="C37" s="33" t="s">
        <v>23</v>
      </c>
      <c r="D37" s="33" t="s">
        <v>72</v>
      </c>
      <c r="E37" s="33" t="s">
        <v>20</v>
      </c>
      <c r="F37" s="34" t="s">
        <v>18</v>
      </c>
      <c r="G37" s="33" t="s">
        <v>73</v>
      </c>
      <c r="H37" s="35">
        <v>1682000000</v>
      </c>
      <c r="I37" s="35">
        <v>1682000000</v>
      </c>
      <c r="J37" s="35">
        <v>0</v>
      </c>
      <c r="K37" s="35">
        <v>1627714663</v>
      </c>
      <c r="L37" s="35">
        <v>54285337</v>
      </c>
      <c r="M37" s="35">
        <v>783984232</v>
      </c>
      <c r="N37" s="35">
        <v>843730431</v>
      </c>
      <c r="O37" s="35">
        <v>783984232</v>
      </c>
      <c r="P37" s="35">
        <v>0</v>
      </c>
      <c r="Q37" s="35">
        <v>783984232</v>
      </c>
    </row>
    <row r="38" spans="1:17" s="36" customFormat="1" x14ac:dyDescent="0.2">
      <c r="A38" s="31" t="s">
        <v>18</v>
      </c>
      <c r="B38" s="32" t="s">
        <v>71</v>
      </c>
      <c r="C38" s="33" t="s">
        <v>23</v>
      </c>
      <c r="D38" s="33" t="s">
        <v>68</v>
      </c>
      <c r="E38" s="33" t="s">
        <v>20</v>
      </c>
      <c r="F38" s="34" t="s">
        <v>18</v>
      </c>
      <c r="G38" s="33" t="s">
        <v>74</v>
      </c>
      <c r="H38" s="35">
        <v>585000000</v>
      </c>
      <c r="I38" s="35">
        <v>364000000</v>
      </c>
      <c r="J38" s="35">
        <v>221000000</v>
      </c>
      <c r="K38" s="35">
        <v>307313317</v>
      </c>
      <c r="L38" s="35">
        <v>56686683</v>
      </c>
      <c r="M38" s="35">
        <v>0</v>
      </c>
      <c r="N38" s="35">
        <v>307313317</v>
      </c>
      <c r="O38" s="35">
        <v>0</v>
      </c>
      <c r="P38" s="35">
        <v>0</v>
      </c>
      <c r="Q38" s="35">
        <v>0</v>
      </c>
    </row>
    <row r="39" spans="1:17" s="36" customFormat="1" x14ac:dyDescent="0.2">
      <c r="A39" s="37" t="s">
        <v>51</v>
      </c>
      <c r="B39" s="32" t="s">
        <v>71</v>
      </c>
      <c r="H39" s="38">
        <f>SUM(H35:H38)</f>
        <v>45614000000</v>
      </c>
      <c r="I39" s="38">
        <f t="shared" ref="I39:Q39" si="3">SUM(I35:I38)</f>
        <v>45392983571</v>
      </c>
      <c r="J39" s="38">
        <f t="shared" si="3"/>
        <v>221016429</v>
      </c>
      <c r="K39" s="38">
        <f t="shared" si="3"/>
        <v>45271706169.669998</v>
      </c>
      <c r="L39" s="38">
        <f t="shared" si="3"/>
        <v>121277401.33</v>
      </c>
      <c r="M39" s="38">
        <f t="shared" si="3"/>
        <v>17094346959.4</v>
      </c>
      <c r="N39" s="38">
        <f t="shared" si="3"/>
        <v>28177359210.27</v>
      </c>
      <c r="O39" s="38">
        <f t="shared" si="3"/>
        <v>17094346959.4</v>
      </c>
      <c r="P39" s="38">
        <f t="shared" si="3"/>
        <v>0</v>
      </c>
      <c r="Q39" s="38">
        <f t="shared" si="3"/>
        <v>17094346959.4</v>
      </c>
    </row>
    <row r="40" spans="1:17" x14ac:dyDescent="0.2">
      <c r="A40" s="6"/>
      <c r="B40" s="14"/>
    </row>
    <row r="41" spans="1:17" x14ac:dyDescent="0.2">
      <c r="A41" s="2" t="s">
        <v>18</v>
      </c>
      <c r="B41" s="14" t="s">
        <v>76</v>
      </c>
      <c r="C41" s="3" t="s">
        <v>23</v>
      </c>
      <c r="D41" s="3" t="s">
        <v>77</v>
      </c>
      <c r="E41" s="3" t="s">
        <v>20</v>
      </c>
      <c r="F41" s="7" t="s">
        <v>18</v>
      </c>
      <c r="G41" s="3" t="s">
        <v>78</v>
      </c>
      <c r="H41" s="8">
        <v>12237498500</v>
      </c>
      <c r="I41" s="8">
        <v>12237498500</v>
      </c>
      <c r="J41" s="8">
        <v>0</v>
      </c>
      <c r="K41" s="8">
        <v>11940552631</v>
      </c>
      <c r="L41" s="8">
        <v>296945869</v>
      </c>
      <c r="M41" s="8">
        <v>2179931991</v>
      </c>
      <c r="N41" s="8">
        <v>9760620640</v>
      </c>
      <c r="O41" s="8">
        <v>2179931991</v>
      </c>
      <c r="P41" s="8">
        <v>0</v>
      </c>
      <c r="Q41" s="8">
        <v>2179931991</v>
      </c>
    </row>
    <row r="42" spans="1:17" x14ac:dyDescent="0.2">
      <c r="A42" s="2" t="s">
        <v>18</v>
      </c>
      <c r="B42" s="14" t="s">
        <v>76</v>
      </c>
      <c r="C42" s="3" t="s">
        <v>23</v>
      </c>
      <c r="D42" s="3" t="s">
        <v>55</v>
      </c>
      <c r="E42" s="3" t="s">
        <v>20</v>
      </c>
      <c r="F42" s="7" t="s">
        <v>18</v>
      </c>
      <c r="G42" s="3" t="s">
        <v>75</v>
      </c>
      <c r="H42" s="8">
        <v>142501500</v>
      </c>
      <c r="I42" s="8">
        <v>142501500</v>
      </c>
      <c r="J42" s="8">
        <v>0</v>
      </c>
      <c r="K42" s="8">
        <v>142153231</v>
      </c>
      <c r="L42" s="8">
        <v>348269</v>
      </c>
      <c r="M42" s="8">
        <v>142153231</v>
      </c>
      <c r="N42" s="8">
        <v>0</v>
      </c>
      <c r="O42" s="8">
        <v>0</v>
      </c>
      <c r="P42" s="8">
        <v>142153231</v>
      </c>
      <c r="Q42" s="8">
        <v>0</v>
      </c>
    </row>
    <row r="43" spans="1:17" x14ac:dyDescent="0.2">
      <c r="A43" s="6" t="s">
        <v>51</v>
      </c>
      <c r="B43" s="14" t="s">
        <v>76</v>
      </c>
      <c r="H43" s="16">
        <f>SUM(H41:H42)</f>
        <v>12380000000</v>
      </c>
      <c r="I43" s="16">
        <f t="shared" ref="I43:Q43" si="4">SUM(I41:I42)</f>
        <v>12380000000</v>
      </c>
      <c r="J43" s="16">
        <f t="shared" si="4"/>
        <v>0</v>
      </c>
      <c r="K43" s="16">
        <f t="shared" si="4"/>
        <v>12082705862</v>
      </c>
      <c r="L43" s="16">
        <f t="shared" si="4"/>
        <v>297294138</v>
      </c>
      <c r="M43" s="16">
        <f t="shared" si="4"/>
        <v>2322085222</v>
      </c>
      <c r="N43" s="16">
        <f t="shared" si="4"/>
        <v>9760620640</v>
      </c>
      <c r="O43" s="16">
        <f t="shared" si="4"/>
        <v>2179931991</v>
      </c>
      <c r="P43" s="16">
        <f t="shared" si="4"/>
        <v>142153231</v>
      </c>
      <c r="Q43" s="16">
        <f t="shared" si="4"/>
        <v>2179931991</v>
      </c>
    </row>
    <row r="44" spans="1:17" x14ac:dyDescent="0.2">
      <c r="A44" s="6"/>
      <c r="B44" s="14"/>
    </row>
    <row r="45" spans="1:17" x14ac:dyDescent="0.2">
      <c r="A45" s="2" t="s">
        <v>18</v>
      </c>
      <c r="B45" s="14">
        <v>320</v>
      </c>
      <c r="C45" s="15">
        <v>803</v>
      </c>
      <c r="D45" s="3" t="s">
        <v>61</v>
      </c>
      <c r="E45" s="3" t="s">
        <v>20</v>
      </c>
      <c r="F45" s="7" t="s">
        <v>18</v>
      </c>
      <c r="G45" s="3" t="s">
        <v>79</v>
      </c>
      <c r="H45" s="8">
        <v>600000000</v>
      </c>
      <c r="I45" s="8">
        <v>600000000</v>
      </c>
      <c r="J45" s="8">
        <v>0</v>
      </c>
      <c r="K45" s="8">
        <v>0</v>
      </c>
      <c r="L45" s="8">
        <v>600000000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</row>
    <row r="46" spans="1:17" x14ac:dyDescent="0.2">
      <c r="A46" s="6" t="s">
        <v>51</v>
      </c>
      <c r="B46" s="14" t="s">
        <v>80</v>
      </c>
      <c r="H46" s="16">
        <f>SUM(H44:H45)</f>
        <v>600000000</v>
      </c>
      <c r="I46" s="16">
        <f t="shared" ref="I46:Q46" si="5">SUM(I44:I45)</f>
        <v>600000000</v>
      </c>
      <c r="J46" s="16">
        <f t="shared" si="5"/>
        <v>0</v>
      </c>
      <c r="K46" s="16">
        <f t="shared" si="5"/>
        <v>0</v>
      </c>
      <c r="L46" s="16">
        <f t="shared" si="5"/>
        <v>600000000</v>
      </c>
      <c r="M46" s="16">
        <f t="shared" si="5"/>
        <v>0</v>
      </c>
      <c r="N46" s="16">
        <f t="shared" si="5"/>
        <v>0</v>
      </c>
      <c r="O46" s="16">
        <f t="shared" si="5"/>
        <v>0</v>
      </c>
      <c r="P46" s="16">
        <f t="shared" si="5"/>
        <v>0</v>
      </c>
      <c r="Q46" s="16">
        <f t="shared" si="5"/>
        <v>0</v>
      </c>
    </row>
    <row r="47" spans="1:17" x14ac:dyDescent="0.2">
      <c r="A47" s="6"/>
      <c r="B47" s="14"/>
    </row>
    <row r="48" spans="1:17" x14ac:dyDescent="0.2">
      <c r="A48" s="2" t="s">
        <v>18</v>
      </c>
      <c r="B48" s="14" t="s">
        <v>83</v>
      </c>
      <c r="C48" s="3" t="s">
        <v>23</v>
      </c>
      <c r="D48" s="3" t="s">
        <v>59</v>
      </c>
      <c r="E48" s="3" t="s">
        <v>20</v>
      </c>
      <c r="F48" s="7" t="s">
        <v>18</v>
      </c>
      <c r="G48" s="43" t="s">
        <v>84</v>
      </c>
      <c r="H48" s="8">
        <v>1259000000</v>
      </c>
      <c r="I48" s="8">
        <v>1259000000</v>
      </c>
      <c r="J48" s="8">
        <v>0</v>
      </c>
      <c r="K48" s="8">
        <v>1133564952</v>
      </c>
      <c r="L48" s="8">
        <v>125435048</v>
      </c>
      <c r="M48" s="8">
        <v>0</v>
      </c>
      <c r="N48" s="8">
        <v>1133564952</v>
      </c>
      <c r="O48" s="8">
        <v>0</v>
      </c>
      <c r="P48" s="8">
        <v>0</v>
      </c>
      <c r="Q48" s="8">
        <v>0</v>
      </c>
    </row>
    <row r="49" spans="1:17" x14ac:dyDescent="0.2">
      <c r="A49" s="2" t="s">
        <v>18</v>
      </c>
      <c r="B49" s="14" t="s">
        <v>83</v>
      </c>
      <c r="C49" s="3" t="s">
        <v>23</v>
      </c>
      <c r="D49" s="3" t="s">
        <v>85</v>
      </c>
      <c r="E49" s="3" t="s">
        <v>20</v>
      </c>
      <c r="F49" s="7" t="s">
        <v>18</v>
      </c>
      <c r="G49" s="43" t="s">
        <v>86</v>
      </c>
      <c r="H49" s="8">
        <v>750000000</v>
      </c>
      <c r="I49" s="8">
        <v>750000000</v>
      </c>
      <c r="J49" s="8">
        <v>0</v>
      </c>
      <c r="K49" s="8">
        <v>349944020</v>
      </c>
      <c r="L49" s="8">
        <v>400055980</v>
      </c>
      <c r="M49" s="8">
        <v>244960814</v>
      </c>
      <c r="N49" s="8">
        <v>104983206</v>
      </c>
      <c r="O49" s="8">
        <v>139977608</v>
      </c>
      <c r="P49" s="8">
        <v>104983206</v>
      </c>
      <c r="Q49" s="8">
        <v>139977608</v>
      </c>
    </row>
    <row r="50" spans="1:17" x14ac:dyDescent="0.2">
      <c r="A50" s="2" t="s">
        <v>18</v>
      </c>
      <c r="B50" s="14" t="s">
        <v>83</v>
      </c>
      <c r="C50" s="3" t="s">
        <v>23</v>
      </c>
      <c r="D50" s="3" t="s">
        <v>81</v>
      </c>
      <c r="E50" s="3" t="s">
        <v>20</v>
      </c>
      <c r="F50" s="7" t="s">
        <v>18</v>
      </c>
      <c r="G50" s="33" t="s">
        <v>82</v>
      </c>
      <c r="H50" s="8">
        <v>647000000</v>
      </c>
      <c r="I50" s="8">
        <v>647000000</v>
      </c>
      <c r="J50" s="8">
        <v>0</v>
      </c>
      <c r="K50" s="8">
        <v>646671300</v>
      </c>
      <c r="L50" s="8">
        <v>328700</v>
      </c>
      <c r="M50" s="8">
        <v>420000000</v>
      </c>
      <c r="N50" s="8">
        <v>226671300</v>
      </c>
      <c r="O50" s="8">
        <v>420000000</v>
      </c>
      <c r="P50" s="8">
        <v>0</v>
      </c>
      <c r="Q50" s="8">
        <v>420000000</v>
      </c>
    </row>
    <row r="51" spans="1:17" x14ac:dyDescent="0.2">
      <c r="A51" s="2" t="s">
        <v>18</v>
      </c>
      <c r="B51" s="14" t="s">
        <v>83</v>
      </c>
      <c r="C51" s="3" t="s">
        <v>23</v>
      </c>
      <c r="D51" s="3" t="s">
        <v>87</v>
      </c>
      <c r="E51" s="3" t="s">
        <v>20</v>
      </c>
      <c r="F51" s="7" t="s">
        <v>18</v>
      </c>
      <c r="G51" s="44" t="s">
        <v>88</v>
      </c>
      <c r="H51" s="8">
        <v>674000000</v>
      </c>
      <c r="I51" s="8">
        <v>674000000</v>
      </c>
      <c r="J51" s="8">
        <v>0</v>
      </c>
      <c r="K51" s="8">
        <v>673753659</v>
      </c>
      <c r="L51" s="8">
        <v>246341</v>
      </c>
      <c r="M51" s="8">
        <v>169573526</v>
      </c>
      <c r="N51" s="8">
        <v>504180133</v>
      </c>
      <c r="O51" s="8">
        <v>169573526</v>
      </c>
      <c r="P51" s="8">
        <v>0</v>
      </c>
      <c r="Q51" s="8">
        <v>169573526</v>
      </c>
    </row>
    <row r="52" spans="1:17" x14ac:dyDescent="0.2">
      <c r="A52" s="2" t="s">
        <v>18</v>
      </c>
      <c r="B52" s="14" t="s">
        <v>83</v>
      </c>
      <c r="C52" s="3" t="s">
        <v>23</v>
      </c>
      <c r="D52" s="3" t="s">
        <v>89</v>
      </c>
      <c r="E52" s="3" t="s">
        <v>20</v>
      </c>
      <c r="F52" s="7" t="s">
        <v>18</v>
      </c>
      <c r="G52" s="43" t="s">
        <v>90</v>
      </c>
      <c r="H52" s="8">
        <v>538750000</v>
      </c>
      <c r="I52" s="8">
        <v>538750000</v>
      </c>
      <c r="J52" s="8">
        <v>0</v>
      </c>
      <c r="K52" s="8">
        <v>538685521</v>
      </c>
      <c r="L52" s="8">
        <v>64479</v>
      </c>
      <c r="M52" s="8">
        <v>78375000</v>
      </c>
      <c r="N52" s="8">
        <v>460310521</v>
      </c>
      <c r="O52" s="8">
        <v>78375000</v>
      </c>
      <c r="P52" s="8">
        <v>0</v>
      </c>
      <c r="Q52" s="8">
        <v>78375000</v>
      </c>
    </row>
    <row r="53" spans="1:17" x14ac:dyDescent="0.2">
      <c r="A53" s="2" t="s">
        <v>18</v>
      </c>
      <c r="B53" s="14" t="s">
        <v>83</v>
      </c>
      <c r="C53" s="3" t="s">
        <v>23</v>
      </c>
      <c r="D53" s="3" t="s">
        <v>91</v>
      </c>
      <c r="E53" s="3" t="s">
        <v>20</v>
      </c>
      <c r="F53" s="7" t="s">
        <v>18</v>
      </c>
      <c r="G53" s="43" t="s">
        <v>92</v>
      </c>
      <c r="H53" s="8">
        <v>1440000000</v>
      </c>
      <c r="I53" s="8">
        <v>1440000000</v>
      </c>
      <c r="J53" s="8">
        <v>0</v>
      </c>
      <c r="K53" s="8">
        <v>1434610284.55</v>
      </c>
      <c r="L53" s="8">
        <v>5389715.4500000002</v>
      </c>
      <c r="M53" s="8">
        <v>343215086</v>
      </c>
      <c r="N53" s="8">
        <v>1091395198.55</v>
      </c>
      <c r="O53" s="8">
        <v>343215086</v>
      </c>
      <c r="P53" s="8">
        <v>0</v>
      </c>
      <c r="Q53" s="8">
        <v>343215086</v>
      </c>
    </row>
    <row r="54" spans="1:17" x14ac:dyDescent="0.2">
      <c r="A54" s="2" t="s">
        <v>18</v>
      </c>
      <c r="B54" s="14" t="s">
        <v>83</v>
      </c>
      <c r="C54" s="3" t="s">
        <v>23</v>
      </c>
      <c r="D54" s="3" t="s">
        <v>93</v>
      </c>
      <c r="E54" s="3" t="s">
        <v>20</v>
      </c>
      <c r="F54" s="7" t="s">
        <v>18</v>
      </c>
      <c r="G54" s="44" t="s">
        <v>94</v>
      </c>
      <c r="H54" s="8">
        <v>2209000000</v>
      </c>
      <c r="I54" s="8">
        <v>2201610627.8699999</v>
      </c>
      <c r="J54" s="8">
        <v>7389372.1299999999</v>
      </c>
      <c r="K54" s="8">
        <v>2196203504.8699999</v>
      </c>
      <c r="L54" s="8">
        <v>5407123</v>
      </c>
      <c r="M54" s="8">
        <v>518487454</v>
      </c>
      <c r="N54" s="8">
        <v>1677716050.8699999</v>
      </c>
      <c r="O54" s="8">
        <v>518487454</v>
      </c>
      <c r="P54" s="8">
        <v>0</v>
      </c>
      <c r="Q54" s="8">
        <v>518487454</v>
      </c>
    </row>
    <row r="55" spans="1:17" x14ac:dyDescent="0.2">
      <c r="A55" s="6" t="s">
        <v>51</v>
      </c>
      <c r="B55" s="14" t="s">
        <v>83</v>
      </c>
      <c r="H55" s="16">
        <f>SUM(H48:H54)</f>
        <v>7517750000</v>
      </c>
      <c r="I55" s="16">
        <f t="shared" ref="I55:Q55" si="6">SUM(I48:I54)</f>
        <v>7510360627.8699999</v>
      </c>
      <c r="J55" s="16">
        <f t="shared" si="6"/>
        <v>7389372.1299999999</v>
      </c>
      <c r="K55" s="16">
        <f t="shared" si="6"/>
        <v>6973433241.4200001</v>
      </c>
      <c r="L55" s="16">
        <f t="shared" si="6"/>
        <v>536927386.45000005</v>
      </c>
      <c r="M55" s="16">
        <f t="shared" si="6"/>
        <v>1774611880</v>
      </c>
      <c r="N55" s="16">
        <f t="shared" si="6"/>
        <v>5198821361.4200001</v>
      </c>
      <c r="O55" s="16">
        <f t="shared" si="6"/>
        <v>1669628674</v>
      </c>
      <c r="P55" s="16">
        <f t="shared" si="6"/>
        <v>104983206</v>
      </c>
      <c r="Q55" s="16">
        <f t="shared" si="6"/>
        <v>1669628674</v>
      </c>
    </row>
    <row r="56" spans="1:17" x14ac:dyDescent="0.2">
      <c r="A56" s="6"/>
      <c r="B56" s="14"/>
    </row>
    <row r="57" spans="1:17" s="19" customFormat="1" x14ac:dyDescent="0.2">
      <c r="A57" s="17" t="s">
        <v>100</v>
      </c>
      <c r="B57" s="18"/>
      <c r="H57" s="20">
        <f>+H55+H46+H43+H39+H34+H28+H22</f>
        <v>134329750000</v>
      </c>
      <c r="I57" s="20">
        <f t="shared" ref="I57:Q57" si="7">+I55+I46+I43+I39+I34+I28+I22</f>
        <v>134057318477.84999</v>
      </c>
      <c r="J57" s="20">
        <f t="shared" si="7"/>
        <v>272431522.14999998</v>
      </c>
      <c r="K57" s="20">
        <f t="shared" si="7"/>
        <v>131858465310.66998</v>
      </c>
      <c r="L57" s="20">
        <f t="shared" si="7"/>
        <v>2198853167.1799998</v>
      </c>
      <c r="M57" s="20">
        <f t="shared" si="7"/>
        <v>56914341750.010002</v>
      </c>
      <c r="N57" s="20">
        <f t="shared" si="7"/>
        <v>74944123560.660004</v>
      </c>
      <c r="O57" s="20">
        <f t="shared" si="7"/>
        <v>56189639708.010002</v>
      </c>
      <c r="P57" s="20">
        <f t="shared" si="7"/>
        <v>724702042</v>
      </c>
      <c r="Q57" s="20">
        <f t="shared" si="7"/>
        <v>56189639708.010002</v>
      </c>
    </row>
    <row r="58" spans="1:17" x14ac:dyDescent="0.2">
      <c r="A58" s="6"/>
      <c r="B58" s="14"/>
    </row>
    <row r="59" spans="1:17" x14ac:dyDescent="0.2">
      <c r="A59" s="2" t="s">
        <v>18</v>
      </c>
      <c r="B59" s="14" t="s">
        <v>96</v>
      </c>
      <c r="C59" s="3" t="s">
        <v>97</v>
      </c>
      <c r="D59" s="3" t="s">
        <v>85</v>
      </c>
      <c r="E59" s="3" t="s">
        <v>55</v>
      </c>
      <c r="F59" s="7" t="s">
        <v>18</v>
      </c>
      <c r="G59" s="3" t="s">
        <v>95</v>
      </c>
      <c r="H59" s="8">
        <v>98000000</v>
      </c>
      <c r="I59" s="8">
        <v>98000000</v>
      </c>
      <c r="J59" s="8">
        <v>0</v>
      </c>
      <c r="K59" s="8">
        <v>88000000</v>
      </c>
      <c r="L59" s="8">
        <v>10000000</v>
      </c>
      <c r="M59" s="8">
        <v>88000000</v>
      </c>
      <c r="N59" s="8">
        <v>0</v>
      </c>
      <c r="O59" s="8">
        <v>88000000</v>
      </c>
      <c r="P59" s="8">
        <v>0</v>
      </c>
      <c r="Q59" s="8">
        <v>88000000</v>
      </c>
    </row>
    <row r="60" spans="1:17" x14ac:dyDescent="0.2">
      <c r="A60" s="2" t="s">
        <v>18</v>
      </c>
      <c r="B60" s="14" t="s">
        <v>96</v>
      </c>
      <c r="C60" s="3" t="s">
        <v>97</v>
      </c>
      <c r="D60" s="3" t="s">
        <v>85</v>
      </c>
      <c r="E60" s="3" t="s">
        <v>98</v>
      </c>
      <c r="F60" s="7" t="s">
        <v>18</v>
      </c>
      <c r="G60" s="3" t="s">
        <v>95</v>
      </c>
      <c r="H60" s="8">
        <v>436833000</v>
      </c>
      <c r="I60" s="8">
        <v>436833000</v>
      </c>
      <c r="J60" s="8">
        <v>0</v>
      </c>
      <c r="K60" s="8">
        <v>376266666</v>
      </c>
      <c r="L60" s="8">
        <v>60566334</v>
      </c>
      <c r="M60" s="8">
        <v>76466666</v>
      </c>
      <c r="N60" s="8">
        <v>299800000</v>
      </c>
      <c r="O60" s="8">
        <v>76466666</v>
      </c>
      <c r="P60" s="8">
        <v>0</v>
      </c>
      <c r="Q60" s="8">
        <v>76466666</v>
      </c>
    </row>
    <row r="61" spans="1:17" x14ac:dyDescent="0.2">
      <c r="A61" s="2" t="s">
        <v>18</v>
      </c>
      <c r="B61" s="14" t="s">
        <v>96</v>
      </c>
      <c r="C61" s="3" t="s">
        <v>97</v>
      </c>
      <c r="D61" s="3" t="s">
        <v>85</v>
      </c>
      <c r="E61" s="3" t="s">
        <v>99</v>
      </c>
      <c r="F61" s="7" t="s">
        <v>18</v>
      </c>
      <c r="G61" s="3" t="s">
        <v>95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</row>
    <row r="62" spans="1:17" x14ac:dyDescent="0.2">
      <c r="A62" s="6" t="s">
        <v>51</v>
      </c>
      <c r="B62" s="14" t="s">
        <v>96</v>
      </c>
      <c r="H62" s="16">
        <f>SUM(H59:H61)</f>
        <v>534833000</v>
      </c>
      <c r="I62" s="16">
        <f t="shared" ref="I62:Q62" si="8">SUM(I59:I61)</f>
        <v>534833000</v>
      </c>
      <c r="J62" s="16">
        <f t="shared" si="8"/>
        <v>0</v>
      </c>
      <c r="K62" s="16">
        <f t="shared" si="8"/>
        <v>464266666</v>
      </c>
      <c r="L62" s="16">
        <f t="shared" si="8"/>
        <v>70566334</v>
      </c>
      <c r="M62" s="16">
        <f t="shared" si="8"/>
        <v>164466666</v>
      </c>
      <c r="N62" s="16">
        <f t="shared" si="8"/>
        <v>299800000</v>
      </c>
      <c r="O62" s="16">
        <f t="shared" si="8"/>
        <v>164466666</v>
      </c>
      <c r="P62" s="16">
        <f t="shared" si="8"/>
        <v>0</v>
      </c>
      <c r="Q62" s="16">
        <f t="shared" si="8"/>
        <v>164466666</v>
      </c>
    </row>
    <row r="64" spans="1:17" x14ac:dyDescent="0.2">
      <c r="A64" s="17" t="s">
        <v>101</v>
      </c>
      <c r="H64" s="20">
        <f>+H62</f>
        <v>534833000</v>
      </c>
      <c r="I64" s="20">
        <f t="shared" ref="I64:Q64" si="9">+I62</f>
        <v>534833000</v>
      </c>
      <c r="J64" s="20">
        <f t="shared" si="9"/>
        <v>0</v>
      </c>
      <c r="K64" s="20">
        <f t="shared" si="9"/>
        <v>464266666</v>
      </c>
      <c r="L64" s="20">
        <f t="shared" si="9"/>
        <v>70566334</v>
      </c>
      <c r="M64" s="20">
        <f t="shared" si="9"/>
        <v>164466666</v>
      </c>
      <c r="N64" s="20">
        <f t="shared" si="9"/>
        <v>299800000</v>
      </c>
      <c r="O64" s="20">
        <f t="shared" si="9"/>
        <v>164466666</v>
      </c>
      <c r="P64" s="20">
        <f t="shared" si="9"/>
        <v>0</v>
      </c>
      <c r="Q64" s="20">
        <f t="shared" si="9"/>
        <v>164466666</v>
      </c>
    </row>
    <row r="65" spans="1:21" x14ac:dyDescent="0.2">
      <c r="A65" s="17"/>
      <c r="H65" s="20"/>
      <c r="I65" s="20"/>
      <c r="J65" s="20"/>
      <c r="K65" s="20"/>
      <c r="L65" s="20"/>
      <c r="M65" s="20"/>
      <c r="N65" s="20"/>
      <c r="O65" s="20"/>
      <c r="P65" s="20"/>
      <c r="Q65" s="20"/>
    </row>
    <row r="66" spans="1:21" x14ac:dyDescent="0.2">
      <c r="H66" t="s">
        <v>272</v>
      </c>
      <c r="K66" t="s">
        <v>11</v>
      </c>
      <c r="M66" t="s">
        <v>273</v>
      </c>
      <c r="Q66" t="s">
        <v>274</v>
      </c>
    </row>
    <row r="67" spans="1:21" x14ac:dyDescent="0.2">
      <c r="G67" t="s">
        <v>260</v>
      </c>
      <c r="H67" s="42">
        <f>+H22+H28+H34</f>
        <v>68218000000</v>
      </c>
      <c r="I67" s="42">
        <f t="shared" ref="I67:Q67" si="10">+I22+I28+I34</f>
        <v>68173974278.979996</v>
      </c>
      <c r="J67" s="42">
        <f t="shared" si="10"/>
        <v>44025721.020000003</v>
      </c>
      <c r="K67" s="42">
        <f t="shared" si="10"/>
        <v>67530620037.580002</v>
      </c>
      <c r="L67" s="42">
        <f t="shared" si="10"/>
        <v>643354241.39999998</v>
      </c>
      <c r="M67" s="42">
        <f t="shared" si="10"/>
        <v>35723297688.610001</v>
      </c>
      <c r="N67" s="42">
        <f t="shared" si="10"/>
        <v>31807322348.969997</v>
      </c>
      <c r="O67" s="42">
        <f t="shared" si="10"/>
        <v>35245732083.610001</v>
      </c>
      <c r="P67" s="42">
        <f t="shared" si="10"/>
        <v>477565605</v>
      </c>
      <c r="Q67" s="42">
        <f t="shared" si="10"/>
        <v>35245732083.610001</v>
      </c>
      <c r="S67" s="47" t="s">
        <v>275</v>
      </c>
      <c r="T67" s="47">
        <v>70151710000</v>
      </c>
      <c r="U67" s="42">
        <f>+T67-H67</f>
        <v>1933710000</v>
      </c>
    </row>
    <row r="68" spans="1:21" x14ac:dyDescent="0.2">
      <c r="G68" t="s">
        <v>261</v>
      </c>
      <c r="H68" s="42">
        <f>+H36</f>
        <v>43347000000</v>
      </c>
      <c r="I68" s="42">
        <f t="shared" ref="I68:Q68" si="11">+I36</f>
        <v>43346983571</v>
      </c>
      <c r="J68" s="42">
        <f t="shared" si="11"/>
        <v>16429</v>
      </c>
      <c r="K68" s="42">
        <f t="shared" si="11"/>
        <v>43336678189.669998</v>
      </c>
      <c r="L68" s="42">
        <f t="shared" si="11"/>
        <v>10305381.33</v>
      </c>
      <c r="M68" s="42">
        <f t="shared" si="11"/>
        <v>16310362727.4</v>
      </c>
      <c r="N68" s="42">
        <f t="shared" si="11"/>
        <v>27026315462.27</v>
      </c>
      <c r="O68" s="42">
        <f t="shared" si="11"/>
        <v>16310362727.4</v>
      </c>
      <c r="P68" s="42">
        <f t="shared" si="11"/>
        <v>0</v>
      </c>
      <c r="Q68" s="42">
        <f t="shared" si="11"/>
        <v>16310362727.4</v>
      </c>
      <c r="S68" s="47" t="s">
        <v>276</v>
      </c>
      <c r="T68" s="47">
        <v>46383000000</v>
      </c>
      <c r="U68" s="42">
        <f t="shared" ref="U68:U78" si="12">+T68-H68</f>
        <v>3036000000</v>
      </c>
    </row>
    <row r="69" spans="1:21" x14ac:dyDescent="0.2">
      <c r="G69" t="s">
        <v>262</v>
      </c>
      <c r="H69" s="42">
        <f>+H43</f>
        <v>12380000000</v>
      </c>
      <c r="I69" s="42">
        <f t="shared" ref="I69:Q69" si="13">+I43</f>
        <v>12380000000</v>
      </c>
      <c r="J69" s="42">
        <f t="shared" si="13"/>
        <v>0</v>
      </c>
      <c r="K69" s="42">
        <f t="shared" si="13"/>
        <v>12082705862</v>
      </c>
      <c r="L69" s="42">
        <f t="shared" si="13"/>
        <v>297294138</v>
      </c>
      <c r="M69" s="42">
        <f t="shared" si="13"/>
        <v>2322085222</v>
      </c>
      <c r="N69" s="42">
        <f t="shared" si="13"/>
        <v>9760620640</v>
      </c>
      <c r="O69" s="42">
        <f t="shared" si="13"/>
        <v>2179931991</v>
      </c>
      <c r="P69" s="42">
        <f t="shared" si="13"/>
        <v>142153231</v>
      </c>
      <c r="Q69" s="42">
        <f t="shared" si="13"/>
        <v>2179931991</v>
      </c>
      <c r="S69" s="47" t="s">
        <v>277</v>
      </c>
      <c r="T69" s="47">
        <v>12380000000</v>
      </c>
      <c r="U69" s="42">
        <f t="shared" si="12"/>
        <v>0</v>
      </c>
    </row>
    <row r="70" spans="1:21" x14ac:dyDescent="0.2">
      <c r="G70" t="s">
        <v>263</v>
      </c>
      <c r="H70" s="42">
        <f>+H38</f>
        <v>585000000</v>
      </c>
      <c r="I70" s="42">
        <f t="shared" ref="I70:Q70" si="14">+I38</f>
        <v>364000000</v>
      </c>
      <c r="J70" s="42">
        <f t="shared" si="14"/>
        <v>221000000</v>
      </c>
      <c r="K70" s="42">
        <f t="shared" si="14"/>
        <v>307313317</v>
      </c>
      <c r="L70" s="42">
        <f t="shared" si="14"/>
        <v>56686683</v>
      </c>
      <c r="M70" s="42">
        <f t="shared" si="14"/>
        <v>0</v>
      </c>
      <c r="N70" s="42">
        <f t="shared" si="14"/>
        <v>307313317</v>
      </c>
      <c r="O70" s="42">
        <f t="shared" si="14"/>
        <v>0</v>
      </c>
      <c r="P70" s="42">
        <f t="shared" si="14"/>
        <v>0</v>
      </c>
      <c r="Q70" s="42">
        <f t="shared" si="14"/>
        <v>0</v>
      </c>
      <c r="S70" s="47" t="s">
        <v>278</v>
      </c>
      <c r="T70" s="47">
        <v>985000000</v>
      </c>
      <c r="U70" s="42">
        <f t="shared" si="12"/>
        <v>400000000</v>
      </c>
    </row>
    <row r="71" spans="1:21" x14ac:dyDescent="0.2">
      <c r="G71" t="s">
        <v>264</v>
      </c>
      <c r="H71" s="42">
        <f>+H37</f>
        <v>1682000000</v>
      </c>
      <c r="I71" s="42">
        <f t="shared" ref="I71:Q71" si="15">+I37</f>
        <v>1682000000</v>
      </c>
      <c r="J71" s="42">
        <f t="shared" si="15"/>
        <v>0</v>
      </c>
      <c r="K71" s="42">
        <f t="shared" si="15"/>
        <v>1627714663</v>
      </c>
      <c r="L71" s="42">
        <f t="shared" si="15"/>
        <v>54285337</v>
      </c>
      <c r="M71" s="42">
        <f t="shared" si="15"/>
        <v>783984232</v>
      </c>
      <c r="N71" s="42">
        <f t="shared" si="15"/>
        <v>843730431</v>
      </c>
      <c r="O71" s="42">
        <f t="shared" si="15"/>
        <v>783984232</v>
      </c>
      <c r="P71" s="42">
        <f t="shared" si="15"/>
        <v>0</v>
      </c>
      <c r="Q71" s="42">
        <f t="shared" si="15"/>
        <v>783984232</v>
      </c>
      <c r="S71" s="47" t="s">
        <v>279</v>
      </c>
      <c r="T71" s="47">
        <v>2111000000</v>
      </c>
      <c r="U71" s="42">
        <f t="shared" si="12"/>
        <v>429000000</v>
      </c>
    </row>
    <row r="72" spans="1:21" x14ac:dyDescent="0.2">
      <c r="G72" t="s">
        <v>265</v>
      </c>
      <c r="H72" s="42">
        <f>+H45</f>
        <v>600000000</v>
      </c>
      <c r="I72" s="42">
        <f t="shared" ref="I72:Q72" si="16">+I45</f>
        <v>600000000</v>
      </c>
      <c r="J72" s="42">
        <f t="shared" si="16"/>
        <v>0</v>
      </c>
      <c r="K72" s="42">
        <f t="shared" si="16"/>
        <v>0</v>
      </c>
      <c r="L72" s="42">
        <f t="shared" si="16"/>
        <v>600000000</v>
      </c>
      <c r="M72" s="42">
        <f t="shared" si="16"/>
        <v>0</v>
      </c>
      <c r="N72" s="42">
        <f t="shared" si="16"/>
        <v>0</v>
      </c>
      <c r="O72" s="42">
        <f t="shared" si="16"/>
        <v>0</v>
      </c>
      <c r="P72" s="42">
        <f t="shared" si="16"/>
        <v>0</v>
      </c>
      <c r="Q72" s="42">
        <f t="shared" si="16"/>
        <v>0</v>
      </c>
      <c r="S72" s="47" t="s">
        <v>280</v>
      </c>
      <c r="T72" s="47">
        <v>600000000</v>
      </c>
      <c r="U72" s="42">
        <f t="shared" si="12"/>
        <v>0</v>
      </c>
    </row>
    <row r="73" spans="1:21" x14ac:dyDescent="0.2">
      <c r="G73" s="46" t="s">
        <v>266</v>
      </c>
      <c r="H73" s="42">
        <f>+H48+H49+H52+H53</f>
        <v>3987750000</v>
      </c>
      <c r="I73" s="42">
        <f t="shared" ref="I73:Q73" si="17">+I48+I49+I52+I53</f>
        <v>3987750000</v>
      </c>
      <c r="J73" s="42">
        <f t="shared" si="17"/>
        <v>0</v>
      </c>
      <c r="K73" s="42">
        <f t="shared" si="17"/>
        <v>3456804777.5500002</v>
      </c>
      <c r="L73" s="42">
        <f t="shared" si="17"/>
        <v>530945222.44999999</v>
      </c>
      <c r="M73" s="42">
        <f t="shared" si="17"/>
        <v>666550900</v>
      </c>
      <c r="N73" s="42">
        <f t="shared" si="17"/>
        <v>2790253877.5500002</v>
      </c>
      <c r="O73" s="42">
        <f t="shared" si="17"/>
        <v>561567694</v>
      </c>
      <c r="P73" s="42">
        <f t="shared" si="17"/>
        <v>104983206</v>
      </c>
      <c r="Q73" s="42">
        <f t="shared" si="17"/>
        <v>561567694</v>
      </c>
      <c r="S73" s="47" t="s">
        <v>281</v>
      </c>
      <c r="T73" s="47">
        <v>4549000000</v>
      </c>
      <c r="U73" s="42">
        <f t="shared" si="12"/>
        <v>561250000</v>
      </c>
    </row>
    <row r="74" spans="1:21" x14ac:dyDescent="0.2">
      <c r="G74" t="s">
        <v>267</v>
      </c>
      <c r="H74" s="42">
        <f>+H50</f>
        <v>647000000</v>
      </c>
      <c r="I74" s="42">
        <f t="shared" ref="I74:Q74" si="18">+I50</f>
        <v>647000000</v>
      </c>
      <c r="J74" s="42">
        <f t="shared" si="18"/>
        <v>0</v>
      </c>
      <c r="K74" s="42">
        <f t="shared" si="18"/>
        <v>646671300</v>
      </c>
      <c r="L74" s="42">
        <f t="shared" si="18"/>
        <v>328700</v>
      </c>
      <c r="M74" s="42">
        <f t="shared" si="18"/>
        <v>420000000</v>
      </c>
      <c r="N74" s="42">
        <f t="shared" si="18"/>
        <v>226671300</v>
      </c>
      <c r="O74" s="42">
        <f t="shared" si="18"/>
        <v>420000000</v>
      </c>
      <c r="P74" s="42">
        <f t="shared" si="18"/>
        <v>0</v>
      </c>
      <c r="Q74" s="42">
        <f t="shared" si="18"/>
        <v>420000000</v>
      </c>
      <c r="S74" s="47" t="s">
        <v>282</v>
      </c>
      <c r="T74" s="47">
        <v>1850000000</v>
      </c>
      <c r="U74" s="42">
        <f t="shared" si="12"/>
        <v>1203000000</v>
      </c>
    </row>
    <row r="75" spans="1:21" x14ac:dyDescent="0.2">
      <c r="G75" s="45" t="s">
        <v>268</v>
      </c>
      <c r="H75" s="42">
        <f>+H51+H54</f>
        <v>2883000000</v>
      </c>
      <c r="I75" s="42">
        <f t="shared" ref="I75:Q75" si="19">+I51+I54</f>
        <v>2875610627.8699999</v>
      </c>
      <c r="J75" s="42">
        <f t="shared" si="19"/>
        <v>7389372.1299999999</v>
      </c>
      <c r="K75" s="42">
        <f t="shared" si="19"/>
        <v>2869957163.8699999</v>
      </c>
      <c r="L75" s="42">
        <f t="shared" si="19"/>
        <v>5653464</v>
      </c>
      <c r="M75" s="42">
        <f t="shared" si="19"/>
        <v>688060980</v>
      </c>
      <c r="N75" s="42">
        <f t="shared" si="19"/>
        <v>2181896183.8699999</v>
      </c>
      <c r="O75" s="42">
        <f t="shared" si="19"/>
        <v>688060980</v>
      </c>
      <c r="P75" s="42">
        <f t="shared" si="19"/>
        <v>0</v>
      </c>
      <c r="Q75" s="42">
        <f t="shared" si="19"/>
        <v>688060980</v>
      </c>
      <c r="S75" s="47" t="s">
        <v>283</v>
      </c>
      <c r="T75" s="47">
        <v>2990000000</v>
      </c>
      <c r="U75" s="42">
        <f t="shared" si="12"/>
        <v>107000000</v>
      </c>
    </row>
    <row r="76" spans="1:21" x14ac:dyDescent="0.2">
      <c r="G76" t="s">
        <v>269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S76" s="47" t="s">
        <v>284</v>
      </c>
      <c r="T76" s="47"/>
      <c r="U76" s="42">
        <f t="shared" si="12"/>
        <v>0</v>
      </c>
    </row>
    <row r="77" spans="1:21" s="48" customFormat="1" x14ac:dyDescent="0.2">
      <c r="B77" s="49"/>
      <c r="G77" s="48" t="s">
        <v>270</v>
      </c>
      <c r="H77" s="50">
        <f>+H62</f>
        <v>534833000</v>
      </c>
      <c r="I77" s="50">
        <f t="shared" ref="I77:Q77" si="20">+I62</f>
        <v>534833000</v>
      </c>
      <c r="J77" s="50">
        <f t="shared" si="20"/>
        <v>0</v>
      </c>
      <c r="K77" s="50">
        <f t="shared" si="20"/>
        <v>464266666</v>
      </c>
      <c r="L77" s="50">
        <f t="shared" si="20"/>
        <v>70566334</v>
      </c>
      <c r="M77" s="50">
        <f t="shared" si="20"/>
        <v>164466666</v>
      </c>
      <c r="N77" s="50">
        <f t="shared" si="20"/>
        <v>299800000</v>
      </c>
      <c r="O77" s="50">
        <f t="shared" si="20"/>
        <v>164466666</v>
      </c>
      <c r="P77" s="50">
        <f t="shared" si="20"/>
        <v>0</v>
      </c>
      <c r="Q77" s="50">
        <f t="shared" si="20"/>
        <v>164466666</v>
      </c>
      <c r="S77" s="51" t="s">
        <v>285</v>
      </c>
      <c r="T77" s="51">
        <v>10000000000</v>
      </c>
      <c r="U77" s="50">
        <f t="shared" si="12"/>
        <v>9465167000</v>
      </c>
    </row>
    <row r="78" spans="1:21" x14ac:dyDescent="0.2">
      <c r="G78" t="s">
        <v>271</v>
      </c>
      <c r="H78" s="42">
        <f>SUM(H67:H77)</f>
        <v>134864583000</v>
      </c>
      <c r="I78" s="42">
        <f t="shared" ref="I78:Q78" si="21">SUM(I67:I77)</f>
        <v>134592151477.84999</v>
      </c>
      <c r="J78" s="42">
        <f t="shared" si="21"/>
        <v>272431522.15000004</v>
      </c>
      <c r="K78" s="42">
        <f t="shared" si="21"/>
        <v>132322731976.67</v>
      </c>
      <c r="L78" s="42">
        <f t="shared" si="21"/>
        <v>2269419501.1799998</v>
      </c>
      <c r="M78" s="42">
        <f t="shared" si="21"/>
        <v>57078808416.010002</v>
      </c>
      <c r="N78" s="42">
        <f t="shared" si="21"/>
        <v>75243923560.659988</v>
      </c>
      <c r="O78" s="42">
        <f t="shared" si="21"/>
        <v>56354106374.010002</v>
      </c>
      <c r="P78" s="42">
        <f t="shared" si="21"/>
        <v>724702042</v>
      </c>
      <c r="Q78" s="42">
        <f t="shared" si="21"/>
        <v>56354106374.010002</v>
      </c>
      <c r="S78" s="47" t="s">
        <v>271</v>
      </c>
      <c r="T78" s="47">
        <v>151999710000</v>
      </c>
      <c r="U78" s="42">
        <f t="shared" si="12"/>
        <v>17135127000</v>
      </c>
    </row>
    <row r="79" spans="1:21" x14ac:dyDescent="0.2">
      <c r="H79" s="42">
        <f>+H78-H64-H57</f>
        <v>0</v>
      </c>
    </row>
    <row r="81" spans="20:21" x14ac:dyDescent="0.2">
      <c r="T81" s="47" t="s">
        <v>286</v>
      </c>
      <c r="U81" s="42">
        <v>17135127000</v>
      </c>
    </row>
    <row r="98" spans="8:17" x14ac:dyDescent="0.2">
      <c r="H98" s="11"/>
      <c r="I98" s="11"/>
      <c r="J98" s="11"/>
      <c r="K98" s="11"/>
      <c r="L98" s="11"/>
      <c r="M98" s="11"/>
      <c r="N98" s="11"/>
      <c r="O98" s="11"/>
      <c r="P98" s="11"/>
      <c r="Q98" s="11"/>
    </row>
    <row r="124" spans="8:17" x14ac:dyDescent="0.2"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9" spans="8:17" x14ac:dyDescent="0.2">
      <c r="H129" s="12">
        <f t="shared" ref="H129:Q129" si="22">SUBTOTAL(9,H46:H125)</f>
        <v>421298915000</v>
      </c>
      <c r="I129" s="12">
        <f t="shared" si="22"/>
        <v>420466841689.28998</v>
      </c>
      <c r="J129" s="12">
        <f t="shared" si="22"/>
        <v>832073310.71000004</v>
      </c>
      <c r="K129" s="12">
        <f t="shared" si="22"/>
        <v>411843595744.84991</v>
      </c>
      <c r="L129" s="12">
        <f t="shared" si="22"/>
        <v>8623245944.4399986</v>
      </c>
      <c r="M129" s="12">
        <f t="shared" si="22"/>
        <v>175114582340.03</v>
      </c>
      <c r="N129" s="12">
        <f t="shared" si="22"/>
        <v>236729013404.81995</v>
      </c>
      <c r="O129" s="12">
        <f t="shared" si="22"/>
        <v>172730509802.03</v>
      </c>
      <c r="P129" s="12">
        <f t="shared" si="22"/>
        <v>2384072538</v>
      </c>
      <c r="Q129" s="12">
        <f t="shared" si="22"/>
        <v>172730509802.03</v>
      </c>
    </row>
    <row r="150" spans="8:17" x14ac:dyDescent="0.2">
      <c r="H150" s="9">
        <f t="shared" ref="H150:Q150" si="23">SUBTOTAL(9,H127:H146)</f>
        <v>0</v>
      </c>
      <c r="I150" s="9">
        <f t="shared" si="23"/>
        <v>0</v>
      </c>
      <c r="J150" s="9">
        <f t="shared" si="23"/>
        <v>0</v>
      </c>
      <c r="K150" s="9">
        <f t="shared" si="23"/>
        <v>0</v>
      </c>
      <c r="L150" s="9">
        <f t="shared" si="23"/>
        <v>0</v>
      </c>
      <c r="M150" s="9">
        <f t="shared" si="23"/>
        <v>0</v>
      </c>
      <c r="N150" s="9">
        <f t="shared" si="23"/>
        <v>0</v>
      </c>
      <c r="O150" s="9">
        <f t="shared" si="23"/>
        <v>0</v>
      </c>
      <c r="P150" s="9">
        <f t="shared" si="23"/>
        <v>0</v>
      </c>
      <c r="Q150" s="9">
        <f t="shared" si="23"/>
        <v>0</v>
      </c>
    </row>
    <row r="171" spans="8:17" x14ac:dyDescent="0.2">
      <c r="H171" s="9">
        <f t="shared" ref="H171:Q171" si="24">SUBTOTAL(9,H148:H167)</f>
        <v>0</v>
      </c>
      <c r="I171" s="9">
        <f t="shared" si="24"/>
        <v>0</v>
      </c>
      <c r="J171" s="9">
        <f t="shared" si="24"/>
        <v>0</v>
      </c>
      <c r="K171" s="9">
        <f t="shared" si="24"/>
        <v>0</v>
      </c>
      <c r="L171" s="9">
        <f t="shared" si="24"/>
        <v>0</v>
      </c>
      <c r="M171" s="9">
        <f t="shared" si="24"/>
        <v>0</v>
      </c>
      <c r="N171" s="9">
        <f t="shared" si="24"/>
        <v>0</v>
      </c>
      <c r="O171" s="9">
        <f t="shared" si="24"/>
        <v>0</v>
      </c>
      <c r="P171" s="9">
        <f t="shared" si="24"/>
        <v>0</v>
      </c>
      <c r="Q171" s="9">
        <f t="shared" si="24"/>
        <v>0</v>
      </c>
    </row>
    <row r="187" spans="8:17" x14ac:dyDescent="0.2"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8:17" x14ac:dyDescent="0.2">
      <c r="H188" s="10">
        <f t="shared" ref="H188:Q188" si="25">SUBTOTAL(9,H170:H184)</f>
        <v>0</v>
      </c>
      <c r="I188" s="10">
        <f t="shared" si="25"/>
        <v>0</v>
      </c>
      <c r="J188" s="10">
        <f t="shared" si="25"/>
        <v>0</v>
      </c>
      <c r="K188" s="10">
        <f t="shared" si="25"/>
        <v>0</v>
      </c>
      <c r="L188" s="10">
        <f t="shared" si="25"/>
        <v>0</v>
      </c>
      <c r="M188" s="10">
        <f t="shared" si="25"/>
        <v>0</v>
      </c>
      <c r="N188" s="10">
        <f t="shared" si="25"/>
        <v>0</v>
      </c>
      <c r="O188" s="10">
        <f t="shared" si="25"/>
        <v>0</v>
      </c>
      <c r="P188" s="10">
        <f t="shared" si="25"/>
        <v>0</v>
      </c>
      <c r="Q188" s="10">
        <f t="shared" si="25"/>
        <v>0</v>
      </c>
    </row>
    <row r="199" spans="8:17" x14ac:dyDescent="0.2"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1" spans="8:17" x14ac:dyDescent="0.2">
      <c r="H201" s="10">
        <f t="shared" ref="H201:Q201" si="26">SUBTOTAL(9,H188:H197)</f>
        <v>0</v>
      </c>
      <c r="I201" s="10">
        <f t="shared" si="26"/>
        <v>0</v>
      </c>
      <c r="J201" s="10">
        <f t="shared" si="26"/>
        <v>0</v>
      </c>
      <c r="K201" s="10">
        <f t="shared" si="26"/>
        <v>0</v>
      </c>
      <c r="L201" s="10">
        <f t="shared" si="26"/>
        <v>0</v>
      </c>
      <c r="M201" s="10">
        <f t="shared" si="26"/>
        <v>0</v>
      </c>
      <c r="N201" s="10">
        <f t="shared" si="26"/>
        <v>0</v>
      </c>
      <c r="O201" s="10">
        <f t="shared" si="26"/>
        <v>0</v>
      </c>
      <c r="P201" s="10">
        <f t="shared" si="26"/>
        <v>0</v>
      </c>
      <c r="Q201" s="10">
        <f t="shared" si="26"/>
        <v>0</v>
      </c>
    </row>
    <row r="211" spans="8:17" x14ac:dyDescent="0.2">
      <c r="H211" s="10">
        <f t="shared" ref="H211:Q211" si="27">SUBTOTAL(9,H203:H207)</f>
        <v>0</v>
      </c>
      <c r="I211" s="10">
        <f t="shared" si="27"/>
        <v>0</v>
      </c>
      <c r="J211" s="10">
        <f t="shared" si="27"/>
        <v>0</v>
      </c>
      <c r="K211" s="10">
        <f t="shared" si="27"/>
        <v>0</v>
      </c>
      <c r="L211" s="10">
        <f t="shared" si="27"/>
        <v>0</v>
      </c>
      <c r="M211" s="10">
        <f t="shared" si="27"/>
        <v>0</v>
      </c>
      <c r="N211" s="10">
        <f t="shared" si="27"/>
        <v>0</v>
      </c>
      <c r="O211" s="10">
        <f t="shared" si="27"/>
        <v>0</v>
      </c>
      <c r="P211" s="10">
        <f t="shared" si="27"/>
        <v>0</v>
      </c>
      <c r="Q211" s="10">
        <f t="shared" si="27"/>
        <v>0</v>
      </c>
    </row>
    <row r="240" spans="8:17" x14ac:dyDescent="0.2"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4" spans="8:17" x14ac:dyDescent="0.2">
      <c r="H244" s="10">
        <f t="shared" ref="H244:Q244" si="28">SUBTOTAL(9,H206:H240)</f>
        <v>0</v>
      </c>
      <c r="I244" s="10">
        <f t="shared" si="28"/>
        <v>0</v>
      </c>
      <c r="J244" s="10">
        <f t="shared" si="28"/>
        <v>0</v>
      </c>
      <c r="K244" s="10">
        <f t="shared" si="28"/>
        <v>0</v>
      </c>
      <c r="L244" s="10">
        <f t="shared" si="28"/>
        <v>0</v>
      </c>
      <c r="M244" s="10">
        <f t="shared" si="28"/>
        <v>0</v>
      </c>
      <c r="N244" s="10">
        <f t="shared" si="28"/>
        <v>0</v>
      </c>
      <c r="O244" s="10">
        <f t="shared" si="28"/>
        <v>0</v>
      </c>
      <c r="P244" s="10">
        <f t="shared" si="28"/>
        <v>0</v>
      </c>
      <c r="Q244" s="10">
        <f t="shared" si="28"/>
        <v>0</v>
      </c>
    </row>
    <row r="261" spans="8:17" x14ac:dyDescent="0.2">
      <c r="H261" s="9">
        <f t="shared" ref="H261:Q261" si="29">SUBTOTAL(9,H243:H257)</f>
        <v>0</v>
      </c>
      <c r="I261" s="9">
        <f t="shared" si="29"/>
        <v>0</v>
      </c>
      <c r="J261" s="9">
        <f t="shared" si="29"/>
        <v>0</v>
      </c>
      <c r="K261" s="9">
        <f t="shared" si="29"/>
        <v>0</v>
      </c>
      <c r="L261" s="9">
        <f t="shared" si="29"/>
        <v>0</v>
      </c>
      <c r="M261" s="9">
        <f t="shared" si="29"/>
        <v>0</v>
      </c>
      <c r="N261" s="9">
        <f t="shared" si="29"/>
        <v>0</v>
      </c>
      <c r="O261" s="9">
        <f t="shared" si="29"/>
        <v>0</v>
      </c>
      <c r="P261" s="9">
        <f t="shared" si="29"/>
        <v>0</v>
      </c>
      <c r="Q261" s="9">
        <f t="shared" si="29"/>
        <v>0</v>
      </c>
    </row>
  </sheetData>
  <sortState xmlns:xlrd2="http://schemas.microsoft.com/office/spreadsheetml/2017/richdata2" ref="A5:W250">
    <sortCondition ref="B5:B250"/>
    <sortCondition ref="C5:C250"/>
    <sortCondition ref="D5:D250"/>
  </sortState>
  <mergeCells count="1">
    <mergeCell ref="A1:M1"/>
  </mergeCells>
  <pageMargins left="0.98459914732880616" right="0.15761918649057757" top="0.31523837298115515" bottom="0.25205182685497646" header="1.1126239316638538E-308" footer="0.25205182685497646"/>
  <pageSetup paperSize="5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61"/>
  <sheetViews>
    <sheetView topLeftCell="A148" workbookViewId="0">
      <selection activeCell="I26" sqref="I26"/>
    </sheetView>
  </sheetViews>
  <sheetFormatPr baseColWidth="10" defaultRowHeight="12.75" x14ac:dyDescent="0.2"/>
  <cols>
    <col min="1" max="1" width="4" customWidth="1"/>
    <col min="2" max="2" width="5" customWidth="1"/>
    <col min="3" max="3" width="4.85546875" customWidth="1"/>
    <col min="4" max="4" width="5.28515625" customWidth="1"/>
    <col min="5" max="5" width="3.28515625" customWidth="1"/>
    <col min="6" max="6" width="3.85546875" customWidth="1"/>
    <col min="7" max="7" width="6.28515625" customWidth="1"/>
    <col min="8" max="8" width="5.140625" customWidth="1"/>
    <col min="9" max="9" width="48.85546875" customWidth="1"/>
    <col min="10" max="11" width="14.5703125" bestFit="1" customWidth="1"/>
    <col min="12" max="12" width="12.7109375" bestFit="1" customWidth="1"/>
  </cols>
  <sheetData>
    <row r="1" spans="1:13" ht="22.5" customHeight="1" x14ac:dyDescent="0.2">
      <c r="A1" s="52" t="s">
        <v>257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3" spans="1:13" x14ac:dyDescent="0.2">
      <c r="A3" s="21" t="s">
        <v>102</v>
      </c>
    </row>
    <row r="4" spans="1:13" x14ac:dyDescent="0.2">
      <c r="A4" s="21"/>
      <c r="J4" s="22"/>
      <c r="K4" s="22"/>
      <c r="L4" s="22"/>
      <c r="M4" s="22"/>
    </row>
    <row r="5" spans="1:13" x14ac:dyDescent="0.2">
      <c r="A5" s="21"/>
      <c r="I5" s="23" t="s">
        <v>103</v>
      </c>
      <c r="J5" s="22" t="s">
        <v>104</v>
      </c>
      <c r="K5" s="22" t="s">
        <v>105</v>
      </c>
      <c r="L5" s="22" t="s">
        <v>106</v>
      </c>
      <c r="M5" s="22" t="s">
        <v>107</v>
      </c>
    </row>
    <row r="6" spans="1:13" x14ac:dyDescent="0.2">
      <c r="A6" s="24" t="s">
        <v>108</v>
      </c>
      <c r="B6" s="24" t="s">
        <v>61</v>
      </c>
      <c r="C6" s="24" t="s">
        <v>109</v>
      </c>
      <c r="D6" s="24" t="s">
        <v>61</v>
      </c>
      <c r="E6" s="24" t="s">
        <v>61</v>
      </c>
      <c r="G6" s="24" t="s">
        <v>110</v>
      </c>
      <c r="H6" s="24" t="s">
        <v>18</v>
      </c>
      <c r="I6" s="25" t="s">
        <v>111</v>
      </c>
      <c r="J6" s="26">
        <v>0</v>
      </c>
      <c r="K6" s="26">
        <v>0</v>
      </c>
      <c r="L6" s="26">
        <v>0</v>
      </c>
      <c r="M6" s="26">
        <v>0</v>
      </c>
    </row>
    <row r="7" spans="1:13" x14ac:dyDescent="0.2">
      <c r="A7" s="24" t="s">
        <v>108</v>
      </c>
      <c r="B7" s="24" t="s">
        <v>61</v>
      </c>
      <c r="C7" s="24" t="s">
        <v>109</v>
      </c>
      <c r="D7" s="24" t="s">
        <v>61</v>
      </c>
      <c r="E7" s="24" t="s">
        <v>61</v>
      </c>
      <c r="F7" s="24" t="s">
        <v>61</v>
      </c>
      <c r="G7" s="24" t="s">
        <v>110</v>
      </c>
      <c r="H7" s="24" t="s">
        <v>18</v>
      </c>
      <c r="I7" s="25" t="s">
        <v>112</v>
      </c>
      <c r="J7" s="26">
        <v>649011923658.98999</v>
      </c>
      <c r="K7" s="26">
        <v>648826317327.56006</v>
      </c>
      <c r="L7" s="26">
        <v>648731029054.56006</v>
      </c>
      <c r="M7" s="26">
        <v>3120081470.4400001</v>
      </c>
    </row>
    <row r="8" spans="1:13" x14ac:dyDescent="0.2">
      <c r="A8" s="24" t="s">
        <v>108</v>
      </c>
      <c r="B8" s="24" t="s">
        <v>61</v>
      </c>
      <c r="C8" s="24" t="s">
        <v>109</v>
      </c>
      <c r="D8" s="24" t="s">
        <v>61</v>
      </c>
      <c r="E8" s="24" t="s">
        <v>61</v>
      </c>
      <c r="F8" s="24" t="s">
        <v>59</v>
      </c>
      <c r="G8" s="24" t="s">
        <v>110</v>
      </c>
      <c r="H8" s="24" t="s">
        <v>18</v>
      </c>
      <c r="I8" s="25" t="s">
        <v>113</v>
      </c>
      <c r="J8" s="26">
        <v>42821257537</v>
      </c>
      <c r="K8" s="26">
        <v>42717691874.870003</v>
      </c>
      <c r="L8" s="26">
        <v>42681485678.870003</v>
      </c>
      <c r="M8" s="26">
        <v>98148634.129999995</v>
      </c>
    </row>
    <row r="9" spans="1:13" x14ac:dyDescent="0.2">
      <c r="A9" s="24" t="s">
        <v>108</v>
      </c>
      <c r="B9" s="24" t="s">
        <v>61</v>
      </c>
      <c r="C9" s="24" t="s">
        <v>109</v>
      </c>
      <c r="D9" s="24" t="s">
        <v>61</v>
      </c>
      <c r="E9" s="24" t="s">
        <v>61</v>
      </c>
      <c r="F9" s="24" t="s">
        <v>114</v>
      </c>
      <c r="G9" s="24" t="s">
        <v>110</v>
      </c>
      <c r="H9" s="24" t="s">
        <v>18</v>
      </c>
      <c r="I9" s="25" t="s">
        <v>115</v>
      </c>
      <c r="J9" s="26">
        <v>4066540569</v>
      </c>
      <c r="K9" s="26">
        <v>4058275717</v>
      </c>
      <c r="L9" s="26">
        <v>4057174341</v>
      </c>
      <c r="M9" s="26">
        <v>195931985</v>
      </c>
    </row>
    <row r="10" spans="1:13" x14ac:dyDescent="0.2">
      <c r="A10" s="24" t="s">
        <v>108</v>
      </c>
      <c r="B10" s="24" t="s">
        <v>61</v>
      </c>
      <c r="C10" s="24" t="s">
        <v>109</v>
      </c>
      <c r="D10" s="24" t="s">
        <v>61</v>
      </c>
      <c r="E10" s="24" t="s">
        <v>77</v>
      </c>
      <c r="G10" s="24" t="s">
        <v>110</v>
      </c>
      <c r="H10" s="24" t="s">
        <v>18</v>
      </c>
      <c r="I10" s="25" t="s">
        <v>116</v>
      </c>
      <c r="J10" s="26">
        <v>0</v>
      </c>
      <c r="K10" s="26">
        <v>0</v>
      </c>
      <c r="L10" s="26">
        <v>0</v>
      </c>
      <c r="M10" s="26">
        <v>0</v>
      </c>
    </row>
    <row r="11" spans="1:13" x14ac:dyDescent="0.2">
      <c r="A11" s="24" t="s">
        <v>108</v>
      </c>
      <c r="B11" s="24" t="s">
        <v>61</v>
      </c>
      <c r="C11" s="24" t="s">
        <v>109</v>
      </c>
      <c r="D11" s="24" t="s">
        <v>61</v>
      </c>
      <c r="E11" s="24" t="s">
        <v>77</v>
      </c>
      <c r="F11" s="24" t="s">
        <v>61</v>
      </c>
      <c r="G11" s="24" t="s">
        <v>110</v>
      </c>
      <c r="H11" s="24" t="s">
        <v>18</v>
      </c>
      <c r="I11" s="25" t="s">
        <v>117</v>
      </c>
      <c r="J11" s="26">
        <v>4706002537</v>
      </c>
      <c r="K11" s="26">
        <v>4706002537</v>
      </c>
      <c r="L11" s="26">
        <v>4706002537</v>
      </c>
      <c r="M11" s="26">
        <v>0</v>
      </c>
    </row>
    <row r="12" spans="1:13" x14ac:dyDescent="0.2">
      <c r="A12" s="24" t="s">
        <v>108</v>
      </c>
      <c r="B12" s="24" t="s">
        <v>61</v>
      </c>
      <c r="C12" s="24" t="s">
        <v>109</v>
      </c>
      <c r="D12" s="24" t="s">
        <v>61</v>
      </c>
      <c r="E12" s="24" t="s">
        <v>77</v>
      </c>
      <c r="F12" s="24" t="s">
        <v>81</v>
      </c>
      <c r="G12" s="24" t="s">
        <v>110</v>
      </c>
      <c r="H12" s="24" t="s">
        <v>18</v>
      </c>
      <c r="I12" s="25" t="s">
        <v>118</v>
      </c>
      <c r="J12" s="26">
        <v>3646374769</v>
      </c>
      <c r="K12" s="26">
        <v>3646253012</v>
      </c>
      <c r="L12" s="26">
        <v>3643965156</v>
      </c>
      <c r="M12" s="26">
        <v>20267935</v>
      </c>
    </row>
    <row r="13" spans="1:13" x14ac:dyDescent="0.2">
      <c r="A13" s="24" t="s">
        <v>108</v>
      </c>
      <c r="B13" s="24" t="s">
        <v>61</v>
      </c>
      <c r="C13" s="24" t="s">
        <v>109</v>
      </c>
      <c r="D13" s="24" t="s">
        <v>61</v>
      </c>
      <c r="E13" s="24" t="s">
        <v>77</v>
      </c>
      <c r="F13" s="24" t="s">
        <v>55</v>
      </c>
      <c r="G13" s="24" t="s">
        <v>110</v>
      </c>
      <c r="H13" s="24" t="s">
        <v>18</v>
      </c>
      <c r="I13" s="25" t="s">
        <v>119</v>
      </c>
      <c r="J13" s="26">
        <v>3421925099</v>
      </c>
      <c r="K13" s="26">
        <v>3418579077</v>
      </c>
      <c r="L13" s="26">
        <v>3417899444</v>
      </c>
      <c r="M13" s="26">
        <v>26009235</v>
      </c>
    </row>
    <row r="14" spans="1:13" x14ac:dyDescent="0.2">
      <c r="A14" s="24" t="s">
        <v>108</v>
      </c>
      <c r="B14" s="24" t="s">
        <v>61</v>
      </c>
      <c r="C14" s="24" t="s">
        <v>109</v>
      </c>
      <c r="D14" s="24" t="s">
        <v>61</v>
      </c>
      <c r="E14" s="24" t="s">
        <v>77</v>
      </c>
      <c r="F14" s="24" t="s">
        <v>98</v>
      </c>
      <c r="G14" s="24" t="s">
        <v>110</v>
      </c>
      <c r="H14" s="24" t="s">
        <v>18</v>
      </c>
      <c r="I14" s="25" t="s">
        <v>120</v>
      </c>
      <c r="J14" s="26">
        <v>27611389430</v>
      </c>
      <c r="K14" s="26">
        <v>27610169713</v>
      </c>
      <c r="L14" s="26">
        <v>27597981018</v>
      </c>
      <c r="M14" s="26">
        <v>14170890</v>
      </c>
    </row>
    <row r="15" spans="1:13" x14ac:dyDescent="0.2">
      <c r="A15" s="24" t="s">
        <v>108</v>
      </c>
      <c r="B15" s="24" t="s">
        <v>61</v>
      </c>
      <c r="C15" s="24" t="s">
        <v>109</v>
      </c>
      <c r="D15" s="24" t="s">
        <v>61</v>
      </c>
      <c r="E15" s="24" t="s">
        <v>77</v>
      </c>
      <c r="F15" s="24" t="s">
        <v>121</v>
      </c>
      <c r="G15" s="24" t="s">
        <v>110</v>
      </c>
      <c r="H15" s="24" t="s">
        <v>18</v>
      </c>
      <c r="I15" s="25" t="s">
        <v>122</v>
      </c>
      <c r="J15" s="26">
        <v>31117778070</v>
      </c>
      <c r="K15" s="26">
        <v>31092462644</v>
      </c>
      <c r="L15" s="26">
        <v>30993598663</v>
      </c>
      <c r="M15" s="26">
        <v>70565889</v>
      </c>
    </row>
    <row r="16" spans="1:13" x14ac:dyDescent="0.2">
      <c r="A16" s="24" t="s">
        <v>108</v>
      </c>
      <c r="B16" s="24" t="s">
        <v>61</v>
      </c>
      <c r="C16" s="24" t="s">
        <v>109</v>
      </c>
      <c r="D16" s="24" t="s">
        <v>61</v>
      </c>
      <c r="E16" s="24" t="s">
        <v>77</v>
      </c>
      <c r="F16" s="24" t="s">
        <v>20</v>
      </c>
      <c r="G16" s="24" t="s">
        <v>110</v>
      </c>
      <c r="H16" s="24" t="s">
        <v>18</v>
      </c>
      <c r="I16" s="25" t="s">
        <v>123</v>
      </c>
      <c r="J16" s="26">
        <v>66098620602</v>
      </c>
      <c r="K16" s="26">
        <v>66088550362</v>
      </c>
      <c r="L16" s="26">
        <v>66079143175</v>
      </c>
      <c r="M16" s="26">
        <v>6073254</v>
      </c>
    </row>
    <row r="17" spans="1:13" x14ac:dyDescent="0.2">
      <c r="A17" s="24" t="s">
        <v>108</v>
      </c>
      <c r="B17" s="24" t="s">
        <v>61</v>
      </c>
      <c r="C17" s="24" t="s">
        <v>109</v>
      </c>
      <c r="D17" s="24" t="s">
        <v>61</v>
      </c>
      <c r="E17" s="24" t="s">
        <v>77</v>
      </c>
      <c r="F17" s="24" t="s">
        <v>124</v>
      </c>
      <c r="G17" s="24" t="s">
        <v>110</v>
      </c>
      <c r="H17" s="24" t="s">
        <v>18</v>
      </c>
      <c r="I17" s="25" t="s">
        <v>125</v>
      </c>
      <c r="J17" s="26">
        <v>37034895395</v>
      </c>
      <c r="K17" s="26">
        <v>37006070446</v>
      </c>
      <c r="L17" s="26">
        <v>36971485996</v>
      </c>
      <c r="M17" s="26">
        <v>19112389</v>
      </c>
    </row>
    <row r="18" spans="1:13" x14ac:dyDescent="0.2">
      <c r="A18" s="24" t="s">
        <v>108</v>
      </c>
      <c r="B18" s="24" t="s">
        <v>61</v>
      </c>
      <c r="C18" s="24" t="s">
        <v>109</v>
      </c>
      <c r="D18" s="24" t="s">
        <v>61</v>
      </c>
      <c r="E18" s="24" t="s">
        <v>77</v>
      </c>
      <c r="F18" s="24" t="s">
        <v>59</v>
      </c>
      <c r="G18" s="24" t="s">
        <v>110</v>
      </c>
      <c r="H18" s="24" t="s">
        <v>18</v>
      </c>
      <c r="I18" s="25" t="s">
        <v>126</v>
      </c>
      <c r="J18" s="26">
        <v>20305121931</v>
      </c>
      <c r="K18" s="26">
        <v>20297371375</v>
      </c>
      <c r="L18" s="26">
        <v>20284701661</v>
      </c>
      <c r="M18" s="26">
        <v>52087405</v>
      </c>
    </row>
    <row r="19" spans="1:13" x14ac:dyDescent="0.2">
      <c r="A19" s="24" t="s">
        <v>108</v>
      </c>
      <c r="B19" s="24" t="s">
        <v>61</v>
      </c>
      <c r="C19" s="24" t="s">
        <v>109</v>
      </c>
      <c r="D19" s="24" t="s">
        <v>61</v>
      </c>
      <c r="E19" s="24" t="s">
        <v>77</v>
      </c>
      <c r="F19" s="24" t="s">
        <v>127</v>
      </c>
      <c r="G19" s="24" t="s">
        <v>110</v>
      </c>
      <c r="H19" s="24" t="s">
        <v>18</v>
      </c>
      <c r="I19" s="25" t="s">
        <v>128</v>
      </c>
      <c r="J19" s="26">
        <v>85308781180</v>
      </c>
      <c r="K19" s="26">
        <v>85303868524</v>
      </c>
      <c r="L19" s="26">
        <v>85286201406</v>
      </c>
      <c r="M19" s="26">
        <v>74632625</v>
      </c>
    </row>
    <row r="20" spans="1:13" x14ac:dyDescent="0.2">
      <c r="A20" s="24" t="s">
        <v>108</v>
      </c>
      <c r="B20" s="24" t="s">
        <v>61</v>
      </c>
      <c r="C20" s="24" t="s">
        <v>109</v>
      </c>
      <c r="D20" s="24" t="s">
        <v>61</v>
      </c>
      <c r="E20" s="24" t="s">
        <v>77</v>
      </c>
      <c r="F20" s="24" t="s">
        <v>129</v>
      </c>
      <c r="G20" s="24" t="s">
        <v>110</v>
      </c>
      <c r="H20" s="24" t="s">
        <v>18</v>
      </c>
      <c r="I20" s="25" t="s">
        <v>130</v>
      </c>
      <c r="J20" s="26">
        <v>6635736</v>
      </c>
      <c r="K20" s="26">
        <v>6635736</v>
      </c>
      <c r="L20" s="26">
        <v>6635736</v>
      </c>
      <c r="M20" s="26">
        <v>0</v>
      </c>
    </row>
    <row r="21" spans="1:13" x14ac:dyDescent="0.2">
      <c r="A21" s="24" t="s">
        <v>108</v>
      </c>
      <c r="B21" s="24" t="s">
        <v>61</v>
      </c>
      <c r="C21" s="24" t="s">
        <v>109</v>
      </c>
      <c r="D21" s="24" t="s">
        <v>61</v>
      </c>
      <c r="E21" s="24" t="s">
        <v>77</v>
      </c>
      <c r="F21" s="24" t="s">
        <v>87</v>
      </c>
      <c r="G21" s="24" t="s">
        <v>110</v>
      </c>
      <c r="H21" s="24" t="s">
        <v>18</v>
      </c>
      <c r="I21" s="25" t="s">
        <v>131</v>
      </c>
      <c r="J21" s="26">
        <v>6494521</v>
      </c>
      <c r="K21" s="26">
        <v>6494521</v>
      </c>
      <c r="L21" s="26">
        <v>6494521</v>
      </c>
      <c r="M21" s="26">
        <v>0</v>
      </c>
    </row>
    <row r="22" spans="1:13" x14ac:dyDescent="0.2">
      <c r="A22" s="24" t="s">
        <v>108</v>
      </c>
      <c r="B22" s="24" t="s">
        <v>61</v>
      </c>
      <c r="C22" s="24" t="s">
        <v>109</v>
      </c>
      <c r="D22" s="24" t="s">
        <v>61</v>
      </c>
      <c r="E22" s="24" t="s">
        <v>77</v>
      </c>
      <c r="F22" s="24" t="s">
        <v>77</v>
      </c>
      <c r="G22" s="24" t="s">
        <v>110</v>
      </c>
      <c r="H22" s="24" t="s">
        <v>18</v>
      </c>
      <c r="I22" s="25" t="s">
        <v>132</v>
      </c>
      <c r="J22" s="26">
        <v>111661112</v>
      </c>
      <c r="K22" s="26">
        <v>111013909</v>
      </c>
      <c r="L22" s="26">
        <v>111013909</v>
      </c>
      <c r="M22" s="26">
        <v>411174</v>
      </c>
    </row>
    <row r="23" spans="1:13" x14ac:dyDescent="0.2">
      <c r="A23" s="24" t="s">
        <v>108</v>
      </c>
      <c r="B23" s="24" t="s">
        <v>61</v>
      </c>
      <c r="C23" s="24" t="s">
        <v>109</v>
      </c>
      <c r="D23" s="24" t="s">
        <v>61</v>
      </c>
      <c r="E23" s="24" t="s">
        <v>77</v>
      </c>
      <c r="F23" s="24" t="s">
        <v>133</v>
      </c>
      <c r="G23" s="24" t="s">
        <v>110</v>
      </c>
      <c r="H23" s="24" t="s">
        <v>18</v>
      </c>
      <c r="I23" s="25" t="s">
        <v>134</v>
      </c>
      <c r="J23" s="26">
        <v>10823663231</v>
      </c>
      <c r="K23" s="26">
        <v>10823444445</v>
      </c>
      <c r="L23" s="26">
        <v>10823444445</v>
      </c>
      <c r="M23" s="26">
        <v>6055427</v>
      </c>
    </row>
    <row r="24" spans="1:13" x14ac:dyDescent="0.2">
      <c r="A24" s="24" t="s">
        <v>108</v>
      </c>
      <c r="B24" s="24" t="s">
        <v>61</v>
      </c>
      <c r="C24" s="24" t="s">
        <v>109</v>
      </c>
      <c r="D24" s="24" t="s">
        <v>61</v>
      </c>
      <c r="E24" s="24" t="s">
        <v>77</v>
      </c>
      <c r="F24" s="24" t="s">
        <v>49</v>
      </c>
      <c r="G24" s="24" t="s">
        <v>110</v>
      </c>
      <c r="H24" s="24" t="s">
        <v>18</v>
      </c>
      <c r="I24" s="25" t="s">
        <v>135</v>
      </c>
      <c r="J24" s="26">
        <v>81636260339</v>
      </c>
      <c r="K24" s="26">
        <v>81516767074</v>
      </c>
      <c r="L24" s="26">
        <v>81501489813</v>
      </c>
      <c r="M24" s="26">
        <v>30522044</v>
      </c>
    </row>
    <row r="25" spans="1:13" x14ac:dyDescent="0.2">
      <c r="A25" s="24" t="s">
        <v>108</v>
      </c>
      <c r="B25" s="24" t="s">
        <v>61</v>
      </c>
      <c r="C25" s="24" t="s">
        <v>109</v>
      </c>
      <c r="D25" s="24" t="s">
        <v>61</v>
      </c>
      <c r="E25" s="24" t="s">
        <v>77</v>
      </c>
      <c r="F25" s="24" t="s">
        <v>136</v>
      </c>
      <c r="G25" s="24" t="s">
        <v>110</v>
      </c>
      <c r="H25" s="24" t="s">
        <v>18</v>
      </c>
      <c r="I25" s="25" t="s">
        <v>137</v>
      </c>
      <c r="J25" s="26">
        <v>1151963815</v>
      </c>
      <c r="K25" s="26">
        <v>1129192313</v>
      </c>
      <c r="L25" s="26">
        <v>1069861819</v>
      </c>
      <c r="M25" s="26">
        <v>0</v>
      </c>
    </row>
    <row r="26" spans="1:13" x14ac:dyDescent="0.2">
      <c r="A26" s="24" t="s">
        <v>108</v>
      </c>
      <c r="B26" s="24" t="s">
        <v>61</v>
      </c>
      <c r="C26" s="24" t="s">
        <v>109</v>
      </c>
      <c r="D26" s="24" t="s">
        <v>61</v>
      </c>
      <c r="E26" s="24" t="s">
        <v>77</v>
      </c>
      <c r="F26" s="24" t="s">
        <v>72</v>
      </c>
      <c r="G26" s="24" t="s">
        <v>110</v>
      </c>
      <c r="H26" s="24" t="s">
        <v>18</v>
      </c>
      <c r="I26" s="25" t="s">
        <v>138</v>
      </c>
      <c r="J26" s="26">
        <v>3634665253</v>
      </c>
      <c r="K26" s="26">
        <v>3634665253</v>
      </c>
      <c r="L26" s="26">
        <v>3634665253</v>
      </c>
      <c r="M26" s="26">
        <v>1078174</v>
      </c>
    </row>
    <row r="27" spans="1:13" x14ac:dyDescent="0.2">
      <c r="A27" s="24" t="s">
        <v>108</v>
      </c>
      <c r="B27" s="24" t="s">
        <v>61</v>
      </c>
      <c r="C27" s="24" t="s">
        <v>109</v>
      </c>
      <c r="D27" s="24" t="s">
        <v>61</v>
      </c>
      <c r="E27" s="24" t="s">
        <v>77</v>
      </c>
      <c r="F27" s="24" t="s">
        <v>139</v>
      </c>
      <c r="G27" s="24" t="s">
        <v>110</v>
      </c>
      <c r="H27" s="24" t="s">
        <v>18</v>
      </c>
      <c r="I27" s="25" t="s">
        <v>140</v>
      </c>
      <c r="J27" s="26">
        <v>598174351</v>
      </c>
      <c r="K27" s="26">
        <v>598172543</v>
      </c>
      <c r="L27" s="26">
        <v>597987486</v>
      </c>
      <c r="M27" s="26">
        <v>4763631</v>
      </c>
    </row>
    <row r="28" spans="1:13" x14ac:dyDescent="0.2">
      <c r="A28" s="24" t="s">
        <v>108</v>
      </c>
      <c r="B28" s="24" t="s">
        <v>61</v>
      </c>
      <c r="C28" s="24" t="s">
        <v>109</v>
      </c>
      <c r="D28" s="24" t="s">
        <v>61</v>
      </c>
      <c r="E28" s="24" t="s">
        <v>77</v>
      </c>
      <c r="F28" s="24" t="s">
        <v>141</v>
      </c>
      <c r="G28" s="24" t="s">
        <v>110</v>
      </c>
      <c r="H28" s="24" t="s">
        <v>18</v>
      </c>
      <c r="I28" s="25" t="s">
        <v>142</v>
      </c>
      <c r="J28" s="26">
        <v>53596046740</v>
      </c>
      <c r="K28" s="26">
        <v>53589322109</v>
      </c>
      <c r="L28" s="26">
        <v>53554506779</v>
      </c>
      <c r="M28" s="26">
        <v>1149176</v>
      </c>
    </row>
    <row r="29" spans="1:13" x14ac:dyDescent="0.2">
      <c r="A29" s="24" t="s">
        <v>108</v>
      </c>
      <c r="B29" s="24" t="s">
        <v>61</v>
      </c>
      <c r="C29" s="24" t="s">
        <v>109</v>
      </c>
      <c r="D29" s="24" t="s">
        <v>61</v>
      </c>
      <c r="E29" s="24" t="s">
        <v>66</v>
      </c>
      <c r="G29" s="24" t="s">
        <v>110</v>
      </c>
      <c r="H29" s="24" t="s">
        <v>18</v>
      </c>
      <c r="I29" s="25" t="s">
        <v>143</v>
      </c>
      <c r="J29" s="26">
        <v>0</v>
      </c>
      <c r="K29" s="26">
        <v>0</v>
      </c>
      <c r="L29" s="26">
        <v>0</v>
      </c>
      <c r="M29" s="26">
        <v>0</v>
      </c>
    </row>
    <row r="30" spans="1:13" x14ac:dyDescent="0.2">
      <c r="A30" s="24" t="s">
        <v>108</v>
      </c>
      <c r="B30" s="24" t="s">
        <v>61</v>
      </c>
      <c r="C30" s="24" t="s">
        <v>109</v>
      </c>
      <c r="D30" s="24" t="s">
        <v>61</v>
      </c>
      <c r="E30" s="24" t="s">
        <v>68</v>
      </c>
      <c r="G30" s="24" t="s">
        <v>110</v>
      </c>
      <c r="H30" s="24" t="s">
        <v>18</v>
      </c>
      <c r="I30" s="25" t="s">
        <v>144</v>
      </c>
      <c r="J30" s="26">
        <v>0</v>
      </c>
      <c r="K30" s="26">
        <v>0</v>
      </c>
      <c r="L30" s="26">
        <v>0</v>
      </c>
      <c r="M30" s="26">
        <v>0</v>
      </c>
    </row>
    <row r="31" spans="1:13" x14ac:dyDescent="0.2">
      <c r="A31" s="24" t="s">
        <v>108</v>
      </c>
      <c r="B31" s="24" t="s">
        <v>61</v>
      </c>
      <c r="C31" s="24" t="s">
        <v>109</v>
      </c>
      <c r="D31" s="24" t="s">
        <v>61</v>
      </c>
      <c r="E31" s="24" t="s">
        <v>68</v>
      </c>
      <c r="F31" s="24" t="s">
        <v>61</v>
      </c>
      <c r="G31" s="24" t="s">
        <v>110</v>
      </c>
      <c r="H31" s="24" t="s">
        <v>18</v>
      </c>
      <c r="I31" s="25" t="s">
        <v>145</v>
      </c>
      <c r="J31" s="26">
        <v>520123839</v>
      </c>
      <c r="K31" s="26">
        <v>520123839</v>
      </c>
      <c r="L31" s="26">
        <v>520123839</v>
      </c>
      <c r="M31" s="26">
        <v>0</v>
      </c>
    </row>
    <row r="32" spans="1:13" x14ac:dyDescent="0.2">
      <c r="A32" s="24" t="s">
        <v>108</v>
      </c>
      <c r="B32" s="24" t="s">
        <v>61</v>
      </c>
      <c r="C32" s="24" t="s">
        <v>109</v>
      </c>
      <c r="D32" s="24" t="s">
        <v>61</v>
      </c>
      <c r="E32" s="24" t="s">
        <v>68</v>
      </c>
      <c r="F32" s="24" t="s">
        <v>85</v>
      </c>
      <c r="G32" s="24" t="s">
        <v>110</v>
      </c>
      <c r="H32" s="24" t="s">
        <v>18</v>
      </c>
      <c r="I32" s="25" t="s">
        <v>146</v>
      </c>
      <c r="J32" s="26">
        <v>5114224099</v>
      </c>
      <c r="K32" s="26">
        <v>5107474518</v>
      </c>
      <c r="L32" s="26">
        <v>5083744990</v>
      </c>
      <c r="M32" s="26">
        <v>16084286</v>
      </c>
    </row>
    <row r="33" spans="1:13" x14ac:dyDescent="0.2">
      <c r="A33" s="24" t="s">
        <v>108</v>
      </c>
      <c r="B33" s="24" t="s">
        <v>61</v>
      </c>
      <c r="C33" s="24" t="s">
        <v>109</v>
      </c>
      <c r="D33" s="24" t="s">
        <v>61</v>
      </c>
      <c r="E33" s="24" t="s">
        <v>147</v>
      </c>
      <c r="G33" s="24" t="s">
        <v>110</v>
      </c>
      <c r="H33" s="24" t="s">
        <v>18</v>
      </c>
      <c r="I33" s="25" t="s">
        <v>148</v>
      </c>
      <c r="J33" s="26">
        <v>438389140</v>
      </c>
      <c r="K33" s="26">
        <v>438389140</v>
      </c>
      <c r="L33" s="26">
        <v>438389140</v>
      </c>
      <c r="M33" s="26">
        <v>0</v>
      </c>
    </row>
    <row r="34" spans="1:13" x14ac:dyDescent="0.2">
      <c r="A34" s="24" t="s">
        <v>108</v>
      </c>
      <c r="B34" s="24" t="s">
        <v>61</v>
      </c>
      <c r="C34" s="24" t="s">
        <v>109</v>
      </c>
      <c r="D34" s="24" t="s">
        <v>59</v>
      </c>
      <c r="G34" s="24" t="s">
        <v>110</v>
      </c>
      <c r="H34" s="24" t="s">
        <v>18</v>
      </c>
      <c r="I34" s="25" t="s">
        <v>149</v>
      </c>
      <c r="J34" s="26">
        <v>0</v>
      </c>
      <c r="K34" s="26">
        <v>0</v>
      </c>
      <c r="L34" s="26">
        <v>0</v>
      </c>
      <c r="M34" s="26">
        <v>0</v>
      </c>
    </row>
    <row r="35" spans="1:13" x14ac:dyDescent="0.2">
      <c r="A35" s="24" t="s">
        <v>108</v>
      </c>
      <c r="B35" s="24" t="s">
        <v>61</v>
      </c>
      <c r="C35" s="24" t="s">
        <v>109</v>
      </c>
      <c r="D35" s="24" t="s">
        <v>59</v>
      </c>
      <c r="E35" s="24" t="s">
        <v>81</v>
      </c>
      <c r="G35" s="24" t="s">
        <v>110</v>
      </c>
      <c r="H35" s="24" t="s">
        <v>18</v>
      </c>
      <c r="I35" s="25" t="s">
        <v>150</v>
      </c>
      <c r="J35" s="26">
        <v>65955000</v>
      </c>
      <c r="K35" s="26">
        <v>32086179</v>
      </c>
      <c r="L35" s="26">
        <v>28586179</v>
      </c>
      <c r="M35" s="26">
        <v>0</v>
      </c>
    </row>
    <row r="36" spans="1:13" x14ac:dyDescent="0.2">
      <c r="A36" s="24" t="s">
        <v>108</v>
      </c>
      <c r="B36" s="24" t="s">
        <v>61</v>
      </c>
      <c r="C36" s="24" t="s">
        <v>109</v>
      </c>
      <c r="D36" s="24" t="s">
        <v>59</v>
      </c>
      <c r="E36" s="24" t="s">
        <v>98</v>
      </c>
      <c r="G36" s="24" t="s">
        <v>110</v>
      </c>
      <c r="H36" s="24" t="s">
        <v>18</v>
      </c>
      <c r="I36" s="25" t="s">
        <v>151</v>
      </c>
      <c r="J36" s="26">
        <v>0</v>
      </c>
      <c r="K36" s="26">
        <v>0</v>
      </c>
      <c r="L36" s="26">
        <v>0</v>
      </c>
      <c r="M36" s="26">
        <v>0</v>
      </c>
    </row>
    <row r="37" spans="1:13" x14ac:dyDescent="0.2">
      <c r="A37" s="24" t="s">
        <v>108</v>
      </c>
      <c r="B37" s="24" t="s">
        <v>61</v>
      </c>
      <c r="C37" s="24" t="s">
        <v>109</v>
      </c>
      <c r="D37" s="24" t="s">
        <v>77</v>
      </c>
      <c r="G37" s="24" t="s">
        <v>110</v>
      </c>
      <c r="H37" s="24" t="s">
        <v>18</v>
      </c>
      <c r="I37" s="25" t="s">
        <v>152</v>
      </c>
      <c r="J37" s="26">
        <v>0</v>
      </c>
      <c r="K37" s="26">
        <v>0</v>
      </c>
      <c r="L37" s="26">
        <v>0</v>
      </c>
      <c r="M37" s="26">
        <v>0</v>
      </c>
    </row>
    <row r="38" spans="1:13" x14ac:dyDescent="0.2">
      <c r="A38" s="24" t="s">
        <v>108</v>
      </c>
      <c r="B38" s="24" t="s">
        <v>61</v>
      </c>
      <c r="C38" s="24" t="s">
        <v>109</v>
      </c>
      <c r="D38" s="24" t="s">
        <v>77</v>
      </c>
      <c r="E38" s="24" t="s">
        <v>61</v>
      </c>
      <c r="F38" s="24" t="s">
        <v>61</v>
      </c>
      <c r="G38" s="24" t="s">
        <v>110</v>
      </c>
      <c r="H38" s="24" t="s">
        <v>18</v>
      </c>
      <c r="I38" s="25" t="s">
        <v>153</v>
      </c>
      <c r="J38" s="26">
        <v>32439207251.459999</v>
      </c>
      <c r="K38" s="26">
        <v>32307334587.459999</v>
      </c>
      <c r="L38" s="26">
        <v>32307334587.459999</v>
      </c>
      <c r="M38" s="26">
        <v>164130933.53999999</v>
      </c>
    </row>
    <row r="39" spans="1:13" x14ac:dyDescent="0.2">
      <c r="A39" s="24" t="s">
        <v>108</v>
      </c>
      <c r="B39" s="24" t="s">
        <v>61</v>
      </c>
      <c r="C39" s="24" t="s">
        <v>109</v>
      </c>
      <c r="D39" s="24" t="s">
        <v>77</v>
      </c>
      <c r="E39" s="24" t="s">
        <v>61</v>
      </c>
      <c r="F39" s="24" t="s">
        <v>59</v>
      </c>
      <c r="G39" s="24" t="s">
        <v>110</v>
      </c>
      <c r="H39" s="24" t="s">
        <v>18</v>
      </c>
      <c r="I39" s="25" t="s">
        <v>154</v>
      </c>
      <c r="J39" s="26">
        <v>53868718873</v>
      </c>
      <c r="K39" s="26">
        <v>53868718873</v>
      </c>
      <c r="L39" s="26">
        <v>50903702544</v>
      </c>
      <c r="M39" s="26">
        <v>0</v>
      </c>
    </row>
    <row r="40" spans="1:13" x14ac:dyDescent="0.2">
      <c r="A40" s="24" t="s">
        <v>108</v>
      </c>
      <c r="B40" s="24" t="s">
        <v>61</v>
      </c>
      <c r="C40" s="24" t="s">
        <v>109</v>
      </c>
      <c r="D40" s="24" t="s">
        <v>77</v>
      </c>
      <c r="E40" s="24" t="s">
        <v>61</v>
      </c>
      <c r="F40" s="24" t="s">
        <v>85</v>
      </c>
      <c r="G40" s="24" t="s">
        <v>110</v>
      </c>
      <c r="H40" s="24" t="s">
        <v>18</v>
      </c>
      <c r="I40" s="25" t="s">
        <v>155</v>
      </c>
      <c r="J40" s="26">
        <v>50590700894.379997</v>
      </c>
      <c r="K40" s="26">
        <v>50590700894.379997</v>
      </c>
      <c r="L40" s="26">
        <v>50590700894.379997</v>
      </c>
      <c r="M40" s="26">
        <v>194173879.62</v>
      </c>
    </row>
    <row r="41" spans="1:13" x14ac:dyDescent="0.2">
      <c r="A41" s="24" t="s">
        <v>108</v>
      </c>
      <c r="B41" s="24" t="s">
        <v>61</v>
      </c>
      <c r="C41" s="24" t="s">
        <v>109</v>
      </c>
      <c r="D41" s="24" t="s">
        <v>77</v>
      </c>
      <c r="E41" s="24" t="s">
        <v>61</v>
      </c>
      <c r="F41" s="24" t="s">
        <v>114</v>
      </c>
      <c r="G41" s="24" t="s">
        <v>110</v>
      </c>
      <c r="H41" s="24" t="s">
        <v>18</v>
      </c>
      <c r="I41" s="25" t="s">
        <v>156</v>
      </c>
      <c r="J41" s="26">
        <v>77849028572</v>
      </c>
      <c r="K41" s="26">
        <v>76788603830</v>
      </c>
      <c r="L41" s="26">
        <v>76788603830</v>
      </c>
      <c r="M41" s="26">
        <v>98802391</v>
      </c>
    </row>
    <row r="42" spans="1:13" x14ac:dyDescent="0.2">
      <c r="A42" s="24" t="s">
        <v>108</v>
      </c>
      <c r="B42" s="24" t="s">
        <v>61</v>
      </c>
      <c r="C42" s="24" t="s">
        <v>109</v>
      </c>
      <c r="D42" s="24" t="s">
        <v>77</v>
      </c>
      <c r="E42" s="24" t="s">
        <v>61</v>
      </c>
      <c r="F42" s="24" t="s">
        <v>77</v>
      </c>
      <c r="G42" s="24" t="s">
        <v>110</v>
      </c>
      <c r="H42" s="24" t="s">
        <v>18</v>
      </c>
      <c r="I42" s="25" t="s">
        <v>157</v>
      </c>
      <c r="J42" s="26">
        <v>7608459698</v>
      </c>
      <c r="K42" s="26">
        <v>7580489176</v>
      </c>
      <c r="L42" s="26">
        <v>7580489176</v>
      </c>
      <c r="M42" s="26">
        <v>44575452</v>
      </c>
    </row>
    <row r="43" spans="1:13" x14ac:dyDescent="0.2">
      <c r="A43" s="24" t="s">
        <v>108</v>
      </c>
      <c r="B43" s="24" t="s">
        <v>61</v>
      </c>
      <c r="C43" s="24" t="s">
        <v>109</v>
      </c>
      <c r="D43" s="24" t="s">
        <v>77</v>
      </c>
      <c r="E43" s="24" t="s">
        <v>59</v>
      </c>
      <c r="F43" s="24" t="s">
        <v>61</v>
      </c>
      <c r="G43" s="24" t="s">
        <v>110</v>
      </c>
      <c r="H43" s="24" t="s">
        <v>18</v>
      </c>
      <c r="I43" s="25" t="s">
        <v>158</v>
      </c>
      <c r="J43" s="26">
        <v>12100</v>
      </c>
      <c r="K43" s="26">
        <v>12100</v>
      </c>
      <c r="L43" s="26">
        <v>12100</v>
      </c>
      <c r="M43" s="26">
        <v>0</v>
      </c>
    </row>
    <row r="44" spans="1:13" x14ac:dyDescent="0.2">
      <c r="A44" s="24" t="s">
        <v>108</v>
      </c>
      <c r="B44" s="24" t="s">
        <v>61</v>
      </c>
      <c r="C44" s="24" t="s">
        <v>109</v>
      </c>
      <c r="D44" s="24" t="s">
        <v>77</v>
      </c>
      <c r="E44" s="24" t="s">
        <v>59</v>
      </c>
      <c r="F44" s="24" t="s">
        <v>59</v>
      </c>
      <c r="G44" s="24" t="s">
        <v>110</v>
      </c>
      <c r="H44" s="24" t="s">
        <v>18</v>
      </c>
      <c r="I44" s="25" t="s">
        <v>159</v>
      </c>
      <c r="J44" s="26">
        <v>21824523136</v>
      </c>
      <c r="K44" s="26">
        <v>21824523136</v>
      </c>
      <c r="L44" s="26">
        <v>21824523136</v>
      </c>
      <c r="M44" s="26">
        <v>0</v>
      </c>
    </row>
    <row r="45" spans="1:13" x14ac:dyDescent="0.2">
      <c r="A45" s="24" t="s">
        <v>108</v>
      </c>
      <c r="B45" s="24" t="s">
        <v>61</v>
      </c>
      <c r="C45" s="24" t="s">
        <v>109</v>
      </c>
      <c r="D45" s="24" t="s">
        <v>77</v>
      </c>
      <c r="E45" s="24" t="s">
        <v>59</v>
      </c>
      <c r="F45" s="24" t="s">
        <v>85</v>
      </c>
      <c r="G45" s="24" t="s">
        <v>110</v>
      </c>
      <c r="H45" s="24" t="s">
        <v>18</v>
      </c>
      <c r="I45" s="25" t="s">
        <v>160</v>
      </c>
      <c r="J45" s="26">
        <v>61587154825</v>
      </c>
      <c r="K45" s="26">
        <v>61577034033</v>
      </c>
      <c r="L45" s="26">
        <v>61577034033</v>
      </c>
      <c r="M45" s="26">
        <v>36884214</v>
      </c>
    </row>
    <row r="46" spans="1:13" x14ac:dyDescent="0.2">
      <c r="A46" s="24" t="s">
        <v>108</v>
      </c>
      <c r="B46" s="24" t="s">
        <v>61</v>
      </c>
      <c r="C46" s="24" t="s">
        <v>109</v>
      </c>
      <c r="D46" s="24" t="s">
        <v>77</v>
      </c>
      <c r="E46" s="24" t="s">
        <v>59</v>
      </c>
      <c r="F46" s="24" t="s">
        <v>64</v>
      </c>
      <c r="G46" s="24" t="s">
        <v>110</v>
      </c>
      <c r="H46" s="24" t="s">
        <v>18</v>
      </c>
      <c r="I46" s="25" t="s">
        <v>161</v>
      </c>
      <c r="J46" s="26">
        <v>1476815787</v>
      </c>
      <c r="K46" s="26">
        <v>1476815787</v>
      </c>
      <c r="L46" s="26">
        <v>1476815787</v>
      </c>
      <c r="M46" s="26">
        <v>0</v>
      </c>
    </row>
    <row r="47" spans="1:13" x14ac:dyDescent="0.2">
      <c r="A47" s="24" t="s">
        <v>108</v>
      </c>
      <c r="B47" s="24" t="s">
        <v>61</v>
      </c>
      <c r="C47" s="24" t="s">
        <v>109</v>
      </c>
      <c r="D47" s="24" t="s">
        <v>77</v>
      </c>
      <c r="E47" s="24" t="s">
        <v>59</v>
      </c>
      <c r="F47" s="24" t="s">
        <v>72</v>
      </c>
      <c r="G47" s="24" t="s">
        <v>110</v>
      </c>
      <c r="H47" s="24" t="s">
        <v>18</v>
      </c>
      <c r="I47" s="25" t="s">
        <v>162</v>
      </c>
      <c r="J47" s="26">
        <v>0</v>
      </c>
      <c r="K47" s="26">
        <v>0</v>
      </c>
      <c r="L47" s="26">
        <v>0</v>
      </c>
      <c r="M47" s="26">
        <v>0</v>
      </c>
    </row>
    <row r="48" spans="1:13" x14ac:dyDescent="0.2">
      <c r="A48" s="24" t="s">
        <v>108</v>
      </c>
      <c r="B48" s="24" t="s">
        <v>61</v>
      </c>
      <c r="C48" s="24" t="s">
        <v>109</v>
      </c>
      <c r="D48" s="24" t="s">
        <v>77</v>
      </c>
      <c r="E48" s="24" t="s">
        <v>64</v>
      </c>
      <c r="G48" s="24" t="s">
        <v>110</v>
      </c>
      <c r="H48" s="24" t="s">
        <v>18</v>
      </c>
      <c r="I48" s="25" t="s">
        <v>163</v>
      </c>
      <c r="J48" s="26">
        <v>24481980654</v>
      </c>
      <c r="K48" s="26">
        <v>24374398951</v>
      </c>
      <c r="L48" s="26">
        <v>24374398951</v>
      </c>
      <c r="M48" s="26">
        <v>10050405</v>
      </c>
    </row>
    <row r="49" spans="1:13" x14ac:dyDescent="0.2">
      <c r="A49" s="24" t="s">
        <v>108</v>
      </c>
      <c r="B49" s="24" t="s">
        <v>61</v>
      </c>
      <c r="C49" s="24" t="s">
        <v>109</v>
      </c>
      <c r="D49" s="24" t="s">
        <v>77</v>
      </c>
      <c r="E49" s="24" t="s">
        <v>72</v>
      </c>
      <c r="G49" s="24" t="s">
        <v>110</v>
      </c>
      <c r="H49" s="24" t="s">
        <v>18</v>
      </c>
      <c r="I49" s="25" t="s">
        <v>164</v>
      </c>
      <c r="J49" s="26">
        <v>4069368082</v>
      </c>
      <c r="K49" s="26">
        <v>4051387212</v>
      </c>
      <c r="L49" s="26">
        <v>4051387212</v>
      </c>
      <c r="M49" s="26">
        <v>1341765</v>
      </c>
    </row>
    <row r="50" spans="1:13" x14ac:dyDescent="0.2">
      <c r="A50" s="24" t="s">
        <v>108</v>
      </c>
      <c r="B50" s="24" t="s">
        <v>61</v>
      </c>
      <c r="C50" s="24" t="s">
        <v>109</v>
      </c>
      <c r="D50" s="24" t="s">
        <v>77</v>
      </c>
      <c r="E50" s="24" t="s">
        <v>66</v>
      </c>
      <c r="G50" s="24" t="s">
        <v>110</v>
      </c>
      <c r="H50" s="24" t="s">
        <v>18</v>
      </c>
      <c r="I50" s="25" t="s">
        <v>165</v>
      </c>
      <c r="J50" s="26">
        <v>4069255672</v>
      </c>
      <c r="K50" s="26">
        <v>4051208444</v>
      </c>
      <c r="L50" s="26">
        <v>4051208444</v>
      </c>
      <c r="M50" s="26">
        <v>1341765</v>
      </c>
    </row>
    <row r="51" spans="1:13" x14ac:dyDescent="0.2">
      <c r="A51" s="24" t="s">
        <v>108</v>
      </c>
      <c r="B51" s="24" t="s">
        <v>61</v>
      </c>
      <c r="C51" s="24" t="s">
        <v>109</v>
      </c>
      <c r="D51" s="24" t="s">
        <v>77</v>
      </c>
      <c r="E51" s="24" t="s">
        <v>68</v>
      </c>
      <c r="G51" s="24" t="s">
        <v>110</v>
      </c>
      <c r="H51" s="24" t="s">
        <v>18</v>
      </c>
      <c r="I51" s="25" t="s">
        <v>166</v>
      </c>
      <c r="J51" s="26">
        <v>8165546727</v>
      </c>
      <c r="K51" s="26">
        <v>8091785486</v>
      </c>
      <c r="L51" s="26">
        <v>8091785486</v>
      </c>
      <c r="M51" s="26">
        <v>2684695</v>
      </c>
    </row>
    <row r="52" spans="1:13" x14ac:dyDescent="0.2">
      <c r="J52" s="27"/>
      <c r="K52" s="27"/>
      <c r="L52" s="27"/>
      <c r="M52" s="27"/>
    </row>
    <row r="53" spans="1:13" x14ac:dyDescent="0.2">
      <c r="I53" s="28" t="s">
        <v>167</v>
      </c>
      <c r="J53" s="29">
        <v>1480885640225.8301</v>
      </c>
      <c r="K53" s="29">
        <v>1478868406698.27</v>
      </c>
      <c r="L53" s="30">
        <v>1475445608220.27</v>
      </c>
      <c r="M53" s="30">
        <v>4311131123.7299995</v>
      </c>
    </row>
    <row r="55" spans="1:13" x14ac:dyDescent="0.2">
      <c r="A55" s="21" t="s">
        <v>102</v>
      </c>
      <c r="J55" s="27"/>
      <c r="K55" s="27"/>
      <c r="L55" s="27"/>
      <c r="M55" s="27"/>
    </row>
    <row r="56" spans="1:13" x14ac:dyDescent="0.2">
      <c r="A56" s="24" t="s">
        <v>108</v>
      </c>
      <c r="B56" s="24" t="s">
        <v>59</v>
      </c>
      <c r="C56" s="24" t="s">
        <v>109</v>
      </c>
      <c r="D56" s="24" t="s">
        <v>85</v>
      </c>
      <c r="G56" s="24" t="s">
        <v>110</v>
      </c>
      <c r="H56" s="24" t="s">
        <v>18</v>
      </c>
      <c r="I56" s="25" t="s">
        <v>168</v>
      </c>
      <c r="J56" s="26">
        <v>0</v>
      </c>
      <c r="K56" s="26">
        <v>0</v>
      </c>
      <c r="L56" s="26">
        <v>0</v>
      </c>
      <c r="M56" s="26">
        <v>0</v>
      </c>
    </row>
    <row r="57" spans="1:13" x14ac:dyDescent="0.2">
      <c r="A57" s="24" t="s">
        <v>108</v>
      </c>
      <c r="B57" s="24" t="s">
        <v>59</v>
      </c>
      <c r="C57" s="24" t="s">
        <v>109</v>
      </c>
      <c r="D57" s="24" t="s">
        <v>85</v>
      </c>
      <c r="E57" s="24" t="s">
        <v>169</v>
      </c>
      <c r="F57" s="24" t="s">
        <v>20</v>
      </c>
      <c r="G57" s="24" t="s">
        <v>110</v>
      </c>
      <c r="H57" s="24" t="s">
        <v>18</v>
      </c>
      <c r="I57" s="25" t="s">
        <v>170</v>
      </c>
      <c r="J57" s="26">
        <v>951962</v>
      </c>
      <c r="K57" s="26">
        <v>951962</v>
      </c>
      <c r="L57" s="26">
        <v>951962</v>
      </c>
      <c r="M57" s="26">
        <v>0</v>
      </c>
    </row>
    <row r="58" spans="1:13" x14ac:dyDescent="0.2">
      <c r="A58" s="24" t="s">
        <v>108</v>
      </c>
      <c r="B58" s="24" t="s">
        <v>59</v>
      </c>
      <c r="C58" s="24" t="s">
        <v>109</v>
      </c>
      <c r="D58" s="24" t="s">
        <v>85</v>
      </c>
      <c r="E58" s="24" t="s">
        <v>169</v>
      </c>
      <c r="F58" s="24" t="s">
        <v>59</v>
      </c>
      <c r="G58" s="24" t="s">
        <v>110</v>
      </c>
      <c r="H58" s="24" t="s">
        <v>18</v>
      </c>
      <c r="I58" s="25" t="s">
        <v>171</v>
      </c>
      <c r="J58" s="26">
        <v>359722731</v>
      </c>
      <c r="K58" s="26">
        <v>359722731</v>
      </c>
      <c r="L58" s="26">
        <v>359722731</v>
      </c>
      <c r="M58" s="26">
        <v>0</v>
      </c>
    </row>
    <row r="59" spans="1:13" x14ac:dyDescent="0.2">
      <c r="A59" s="24" t="s">
        <v>108</v>
      </c>
      <c r="B59" s="24" t="s">
        <v>59</v>
      </c>
      <c r="C59" s="24" t="s">
        <v>109</v>
      </c>
      <c r="D59" s="24" t="s">
        <v>85</v>
      </c>
      <c r="E59" s="24" t="s">
        <v>169</v>
      </c>
      <c r="F59" s="24" t="s">
        <v>85</v>
      </c>
      <c r="G59" s="24" t="s">
        <v>110</v>
      </c>
      <c r="H59" s="24" t="s">
        <v>18</v>
      </c>
      <c r="I59" s="25" t="s">
        <v>172</v>
      </c>
      <c r="J59" s="26">
        <v>2206248016</v>
      </c>
      <c r="K59" s="26">
        <v>2179107873</v>
      </c>
      <c r="L59" s="26">
        <v>2179107873</v>
      </c>
      <c r="M59" s="26">
        <v>44460706</v>
      </c>
    </row>
    <row r="60" spans="1:13" x14ac:dyDescent="0.2">
      <c r="A60" s="24" t="s">
        <v>108</v>
      </c>
      <c r="B60" s="24" t="s">
        <v>59</v>
      </c>
      <c r="C60" s="24" t="s">
        <v>109</v>
      </c>
      <c r="D60" s="24" t="s">
        <v>85</v>
      </c>
      <c r="E60" s="24" t="s">
        <v>169</v>
      </c>
      <c r="F60" s="24" t="s">
        <v>77</v>
      </c>
      <c r="G60" s="24" t="s">
        <v>110</v>
      </c>
      <c r="H60" s="24" t="s">
        <v>18</v>
      </c>
      <c r="I60" s="25" t="s">
        <v>173</v>
      </c>
      <c r="J60" s="26">
        <v>3910127</v>
      </c>
      <c r="K60" s="26">
        <v>3910127</v>
      </c>
      <c r="L60" s="26">
        <v>3910127</v>
      </c>
      <c r="M60" s="26">
        <v>0</v>
      </c>
    </row>
    <row r="61" spans="1:13" x14ac:dyDescent="0.2">
      <c r="A61" s="24" t="s">
        <v>108</v>
      </c>
      <c r="B61" s="24" t="s">
        <v>59</v>
      </c>
      <c r="C61" s="24" t="s">
        <v>109</v>
      </c>
      <c r="D61" s="24" t="s">
        <v>85</v>
      </c>
      <c r="E61" s="24" t="s">
        <v>169</v>
      </c>
      <c r="F61" s="24" t="s">
        <v>66</v>
      </c>
      <c r="G61" s="24" t="s">
        <v>110</v>
      </c>
      <c r="H61" s="24" t="s">
        <v>18</v>
      </c>
      <c r="I61" s="25" t="s">
        <v>174</v>
      </c>
      <c r="J61" s="26">
        <v>72986</v>
      </c>
      <c r="K61" s="26">
        <v>72986</v>
      </c>
      <c r="L61" s="26">
        <v>72986</v>
      </c>
      <c r="M61" s="26">
        <v>0</v>
      </c>
    </row>
    <row r="62" spans="1:13" x14ac:dyDescent="0.2">
      <c r="A62" s="24" t="s">
        <v>108</v>
      </c>
      <c r="B62" s="24" t="s">
        <v>59</v>
      </c>
      <c r="C62" s="24" t="s">
        <v>109</v>
      </c>
      <c r="D62" s="24" t="s">
        <v>85</v>
      </c>
      <c r="E62" s="24" t="s">
        <v>169</v>
      </c>
      <c r="F62" s="24" t="s">
        <v>139</v>
      </c>
      <c r="G62" s="24" t="s">
        <v>110</v>
      </c>
      <c r="H62" s="24" t="s">
        <v>18</v>
      </c>
      <c r="I62" s="25" t="s">
        <v>175</v>
      </c>
      <c r="J62" s="26">
        <v>39794092</v>
      </c>
      <c r="K62" s="26">
        <v>39794092</v>
      </c>
      <c r="L62" s="26">
        <v>39794092</v>
      </c>
      <c r="M62" s="26">
        <v>0</v>
      </c>
    </row>
    <row r="63" spans="1:13" x14ac:dyDescent="0.2">
      <c r="A63" s="24" t="s">
        <v>108</v>
      </c>
      <c r="B63" s="24" t="s">
        <v>59</v>
      </c>
      <c r="C63" s="24" t="s">
        <v>109</v>
      </c>
      <c r="D63" s="24" t="s">
        <v>85</v>
      </c>
      <c r="E63" s="24" t="s">
        <v>176</v>
      </c>
      <c r="F63" s="24" t="s">
        <v>61</v>
      </c>
      <c r="G63" s="24" t="s">
        <v>110</v>
      </c>
      <c r="H63" s="24" t="s">
        <v>18</v>
      </c>
      <c r="I63" s="25" t="s">
        <v>177</v>
      </c>
      <c r="J63" s="26">
        <v>227779834</v>
      </c>
      <c r="K63" s="26">
        <v>227779834</v>
      </c>
      <c r="L63" s="26">
        <v>227779834</v>
      </c>
      <c r="M63" s="26">
        <v>1797363</v>
      </c>
    </row>
    <row r="64" spans="1:13" x14ac:dyDescent="0.2">
      <c r="A64" s="24" t="s">
        <v>108</v>
      </c>
      <c r="B64" s="24" t="s">
        <v>59</v>
      </c>
      <c r="C64" s="24" t="s">
        <v>109</v>
      </c>
      <c r="D64" s="24" t="s">
        <v>85</v>
      </c>
      <c r="E64" s="24" t="s">
        <v>176</v>
      </c>
      <c r="F64" s="24" t="s">
        <v>59</v>
      </c>
      <c r="G64" s="24" t="s">
        <v>110</v>
      </c>
      <c r="H64" s="24" t="s">
        <v>18</v>
      </c>
      <c r="I64" s="25" t="s">
        <v>178</v>
      </c>
      <c r="J64" s="26">
        <v>3136000</v>
      </c>
      <c r="K64" s="26">
        <v>3136000</v>
      </c>
      <c r="L64" s="26">
        <v>3136000</v>
      </c>
      <c r="M64" s="26">
        <v>0</v>
      </c>
    </row>
    <row r="65" spans="1:13" x14ac:dyDescent="0.2">
      <c r="A65" s="24" t="s">
        <v>108</v>
      </c>
      <c r="B65" s="24" t="s">
        <v>59</v>
      </c>
      <c r="C65" s="24" t="s">
        <v>109</v>
      </c>
      <c r="D65" s="24" t="s">
        <v>114</v>
      </c>
      <c r="E65" s="24" t="s">
        <v>110</v>
      </c>
      <c r="F65" s="24" t="s">
        <v>61</v>
      </c>
      <c r="G65" s="24" t="s">
        <v>110</v>
      </c>
      <c r="H65" s="24" t="s">
        <v>18</v>
      </c>
      <c r="I65" s="25" t="s">
        <v>179</v>
      </c>
      <c r="J65" s="26">
        <v>7216963168.9200001</v>
      </c>
      <c r="K65" s="26">
        <v>6397751061.9200001</v>
      </c>
      <c r="L65" s="26">
        <v>6137838368.9200001</v>
      </c>
      <c r="M65" s="26">
        <v>0</v>
      </c>
    </row>
    <row r="66" spans="1:13" x14ac:dyDescent="0.2">
      <c r="A66" s="24" t="s">
        <v>108</v>
      </c>
      <c r="B66" s="24" t="s">
        <v>59</v>
      </c>
      <c r="C66" s="24" t="s">
        <v>109</v>
      </c>
      <c r="D66" s="24" t="s">
        <v>114</v>
      </c>
      <c r="E66" s="24" t="s">
        <v>110</v>
      </c>
      <c r="F66" s="24" t="s">
        <v>61</v>
      </c>
      <c r="G66" s="24" t="s">
        <v>20</v>
      </c>
      <c r="H66" s="24" t="s">
        <v>18</v>
      </c>
      <c r="I66" s="25" t="s">
        <v>179</v>
      </c>
      <c r="J66" s="26">
        <v>24473187</v>
      </c>
      <c r="K66" s="26">
        <v>23200987</v>
      </c>
      <c r="L66" s="26">
        <v>23200987</v>
      </c>
      <c r="M66" s="26">
        <v>0</v>
      </c>
    </row>
    <row r="67" spans="1:13" x14ac:dyDescent="0.2">
      <c r="A67" s="24" t="s">
        <v>108</v>
      </c>
      <c r="B67" s="24" t="s">
        <v>59</v>
      </c>
      <c r="C67" s="24" t="s">
        <v>109</v>
      </c>
      <c r="D67" s="24" t="s">
        <v>114</v>
      </c>
      <c r="E67" s="24" t="s">
        <v>110</v>
      </c>
      <c r="F67" s="24" t="s">
        <v>59</v>
      </c>
      <c r="G67" s="24" t="s">
        <v>110</v>
      </c>
      <c r="H67" s="24" t="s">
        <v>18</v>
      </c>
      <c r="I67" s="25" t="s">
        <v>180</v>
      </c>
      <c r="J67" s="26">
        <v>26319283693</v>
      </c>
      <c r="K67" s="26">
        <v>25749020162</v>
      </c>
      <c r="L67" s="26">
        <v>24963785440</v>
      </c>
      <c r="M67" s="26">
        <v>9172060</v>
      </c>
    </row>
    <row r="68" spans="1:13" x14ac:dyDescent="0.2">
      <c r="A68" s="24" t="s">
        <v>108</v>
      </c>
      <c r="B68" s="24" t="s">
        <v>59</v>
      </c>
      <c r="C68" s="24" t="s">
        <v>109</v>
      </c>
      <c r="D68" s="24" t="s">
        <v>114</v>
      </c>
      <c r="E68" s="24" t="s">
        <v>110</v>
      </c>
      <c r="F68" s="24" t="s">
        <v>59</v>
      </c>
      <c r="G68" s="24" t="s">
        <v>20</v>
      </c>
      <c r="H68" s="24" t="s">
        <v>18</v>
      </c>
      <c r="I68" s="25" t="s">
        <v>180</v>
      </c>
      <c r="J68" s="26">
        <v>49149984</v>
      </c>
      <c r="K68" s="26">
        <v>49149984</v>
      </c>
      <c r="L68" s="26">
        <v>49149984</v>
      </c>
      <c r="M68" s="26">
        <v>0</v>
      </c>
    </row>
    <row r="69" spans="1:13" x14ac:dyDescent="0.2">
      <c r="A69" s="24" t="s">
        <v>108</v>
      </c>
      <c r="B69" s="24" t="s">
        <v>59</v>
      </c>
      <c r="C69" s="24" t="s">
        <v>109</v>
      </c>
      <c r="D69" s="24" t="s">
        <v>114</v>
      </c>
      <c r="G69" s="24" t="s">
        <v>110</v>
      </c>
      <c r="H69" s="24" t="s">
        <v>18</v>
      </c>
      <c r="I69" s="25" t="s">
        <v>181</v>
      </c>
      <c r="J69" s="26">
        <v>0</v>
      </c>
      <c r="K69" s="26">
        <v>0</v>
      </c>
      <c r="L69" s="26">
        <v>0</v>
      </c>
      <c r="M69" s="26">
        <v>0</v>
      </c>
    </row>
    <row r="70" spans="1:13" x14ac:dyDescent="0.2">
      <c r="A70" s="24" t="s">
        <v>108</v>
      </c>
      <c r="B70" s="24" t="s">
        <v>59</v>
      </c>
      <c r="C70" s="24" t="s">
        <v>109</v>
      </c>
      <c r="D70" s="24" t="s">
        <v>114</v>
      </c>
      <c r="E70" s="24" t="s">
        <v>61</v>
      </c>
      <c r="F70" s="24" t="s">
        <v>61</v>
      </c>
      <c r="G70" s="24" t="s">
        <v>110</v>
      </c>
      <c r="H70" s="24" t="s">
        <v>18</v>
      </c>
      <c r="I70" s="25" t="s">
        <v>182</v>
      </c>
      <c r="J70" s="26">
        <v>247000</v>
      </c>
      <c r="K70" s="26">
        <v>247000</v>
      </c>
      <c r="L70" s="26">
        <v>247000</v>
      </c>
      <c r="M70" s="26">
        <v>0</v>
      </c>
    </row>
    <row r="71" spans="1:13" x14ac:dyDescent="0.2">
      <c r="A71" s="24" t="s">
        <v>108</v>
      </c>
      <c r="B71" s="24" t="s">
        <v>59</v>
      </c>
      <c r="C71" s="24" t="s">
        <v>109</v>
      </c>
      <c r="D71" s="24" t="s">
        <v>114</v>
      </c>
      <c r="E71" s="24" t="s">
        <v>52</v>
      </c>
      <c r="F71" s="24" t="s">
        <v>61</v>
      </c>
      <c r="G71" s="24" t="s">
        <v>110</v>
      </c>
      <c r="H71" s="24" t="s">
        <v>18</v>
      </c>
      <c r="I71" s="25" t="s">
        <v>183</v>
      </c>
      <c r="J71" s="26">
        <v>723705016.10000002</v>
      </c>
      <c r="K71" s="26">
        <v>482406762.23000002</v>
      </c>
      <c r="L71" s="26">
        <v>482406762.23000002</v>
      </c>
      <c r="M71" s="26">
        <v>64000</v>
      </c>
    </row>
    <row r="72" spans="1:13" x14ac:dyDescent="0.2">
      <c r="A72" s="24" t="s">
        <v>108</v>
      </c>
      <c r="B72" s="24" t="s">
        <v>59</v>
      </c>
      <c r="C72" s="24" t="s">
        <v>109</v>
      </c>
      <c r="D72" s="24" t="s">
        <v>114</v>
      </c>
      <c r="E72" s="24" t="s">
        <v>52</v>
      </c>
      <c r="F72" s="24" t="s">
        <v>59</v>
      </c>
      <c r="G72" s="24" t="s">
        <v>110</v>
      </c>
      <c r="H72" s="24" t="s">
        <v>18</v>
      </c>
      <c r="I72" s="25" t="s">
        <v>184</v>
      </c>
      <c r="J72" s="26">
        <v>1751986020.5</v>
      </c>
      <c r="K72" s="26">
        <v>1473473669</v>
      </c>
      <c r="L72" s="26">
        <v>1451162732</v>
      </c>
      <c r="M72" s="26">
        <v>1384090</v>
      </c>
    </row>
    <row r="73" spans="1:13" x14ac:dyDescent="0.2">
      <c r="A73" s="24" t="s">
        <v>108</v>
      </c>
      <c r="B73" s="24" t="s">
        <v>59</v>
      </c>
      <c r="C73" s="24" t="s">
        <v>109</v>
      </c>
      <c r="D73" s="24" t="s">
        <v>114</v>
      </c>
      <c r="E73" s="24" t="s">
        <v>52</v>
      </c>
      <c r="F73" s="24" t="s">
        <v>59</v>
      </c>
      <c r="G73" s="24" t="s">
        <v>20</v>
      </c>
      <c r="H73" s="24" t="s">
        <v>18</v>
      </c>
      <c r="I73" s="25" t="s">
        <v>184</v>
      </c>
      <c r="J73" s="26">
        <v>37571499</v>
      </c>
      <c r="K73" s="26">
        <v>34414168</v>
      </c>
      <c r="L73" s="26">
        <v>34414168</v>
      </c>
      <c r="M73" s="26">
        <v>0</v>
      </c>
    </row>
    <row r="74" spans="1:13" x14ac:dyDescent="0.2">
      <c r="A74" s="24" t="s">
        <v>108</v>
      </c>
      <c r="B74" s="24" t="s">
        <v>59</v>
      </c>
      <c r="C74" s="24" t="s">
        <v>109</v>
      </c>
      <c r="D74" s="24" t="s">
        <v>114</v>
      </c>
      <c r="E74" s="24" t="s">
        <v>61</v>
      </c>
      <c r="F74" s="24" t="s">
        <v>20</v>
      </c>
      <c r="G74" s="24" t="s">
        <v>110</v>
      </c>
      <c r="H74" s="24" t="s">
        <v>18</v>
      </c>
      <c r="I74" s="25" t="s">
        <v>185</v>
      </c>
      <c r="J74" s="26">
        <v>10460236379</v>
      </c>
      <c r="K74" s="26">
        <v>0</v>
      </c>
      <c r="L74" s="26">
        <v>0</v>
      </c>
      <c r="M74" s="26">
        <v>0</v>
      </c>
    </row>
    <row r="75" spans="1:13" x14ac:dyDescent="0.2">
      <c r="A75" s="24" t="s">
        <v>108</v>
      </c>
      <c r="B75" s="24" t="s">
        <v>59</v>
      </c>
      <c r="C75" s="24" t="s">
        <v>109</v>
      </c>
      <c r="D75" s="24" t="s">
        <v>114</v>
      </c>
      <c r="E75" s="24" t="s">
        <v>61</v>
      </c>
      <c r="F75" s="24" t="s">
        <v>186</v>
      </c>
      <c r="G75" s="24" t="s">
        <v>110</v>
      </c>
      <c r="H75" s="24" t="s">
        <v>18</v>
      </c>
      <c r="I75" s="25" t="s">
        <v>187</v>
      </c>
      <c r="J75" s="26">
        <v>1538121459</v>
      </c>
      <c r="K75" s="26">
        <v>1229811867</v>
      </c>
      <c r="L75" s="26">
        <v>1205039867</v>
      </c>
      <c r="M75" s="26">
        <v>0</v>
      </c>
    </row>
    <row r="76" spans="1:13" x14ac:dyDescent="0.2">
      <c r="A76" s="24" t="s">
        <v>108</v>
      </c>
      <c r="B76" s="24" t="s">
        <v>59</v>
      </c>
      <c r="C76" s="24" t="s">
        <v>109</v>
      </c>
      <c r="D76" s="24" t="s">
        <v>114</v>
      </c>
      <c r="E76" s="24" t="s">
        <v>61</v>
      </c>
      <c r="F76" s="24" t="s">
        <v>186</v>
      </c>
      <c r="G76" s="24" t="s">
        <v>20</v>
      </c>
      <c r="H76" s="24" t="s">
        <v>18</v>
      </c>
      <c r="I76" s="25" t="s">
        <v>187</v>
      </c>
      <c r="J76" s="26">
        <v>400832870</v>
      </c>
      <c r="K76" s="26">
        <v>392598663</v>
      </c>
      <c r="L76" s="26">
        <v>392598663</v>
      </c>
      <c r="M76" s="26">
        <v>0</v>
      </c>
    </row>
    <row r="77" spans="1:13" x14ac:dyDescent="0.2">
      <c r="A77" s="24" t="s">
        <v>108</v>
      </c>
      <c r="B77" s="24" t="s">
        <v>59</v>
      </c>
      <c r="C77" s="24" t="s">
        <v>109</v>
      </c>
      <c r="D77" s="24" t="s">
        <v>114</v>
      </c>
      <c r="E77" s="24" t="s">
        <v>61</v>
      </c>
      <c r="F77" s="24" t="s">
        <v>188</v>
      </c>
      <c r="G77" s="24" t="s">
        <v>110</v>
      </c>
      <c r="H77" s="24" t="s">
        <v>18</v>
      </c>
      <c r="I77" s="25" t="s">
        <v>189</v>
      </c>
      <c r="J77" s="26">
        <v>40938361</v>
      </c>
      <c r="K77" s="26">
        <v>29639978</v>
      </c>
      <c r="L77" s="26">
        <v>29639978</v>
      </c>
      <c r="M77" s="26">
        <v>0</v>
      </c>
    </row>
    <row r="78" spans="1:13" x14ac:dyDescent="0.2">
      <c r="A78" s="24" t="s">
        <v>108</v>
      </c>
      <c r="B78" s="24" t="s">
        <v>59</v>
      </c>
      <c r="C78" s="24" t="s">
        <v>109</v>
      </c>
      <c r="D78" s="24" t="s">
        <v>114</v>
      </c>
      <c r="E78" s="24" t="s">
        <v>61</v>
      </c>
      <c r="F78" s="24" t="s">
        <v>85</v>
      </c>
      <c r="G78" s="24" t="s">
        <v>110</v>
      </c>
      <c r="H78" s="24" t="s">
        <v>18</v>
      </c>
      <c r="I78" s="25" t="s">
        <v>190</v>
      </c>
      <c r="J78" s="26">
        <v>41347899</v>
      </c>
      <c r="K78" s="26">
        <v>38701069</v>
      </c>
      <c r="L78" s="26">
        <v>38701069</v>
      </c>
      <c r="M78" s="26">
        <v>0</v>
      </c>
    </row>
    <row r="79" spans="1:13" x14ac:dyDescent="0.2">
      <c r="A79" s="24" t="s">
        <v>108</v>
      </c>
      <c r="B79" s="24" t="s">
        <v>59</v>
      </c>
      <c r="C79" s="24" t="s">
        <v>109</v>
      </c>
      <c r="D79" s="24" t="s">
        <v>114</v>
      </c>
      <c r="E79" s="24" t="s">
        <v>61</v>
      </c>
      <c r="F79" s="24" t="s">
        <v>114</v>
      </c>
      <c r="G79" s="24" t="s">
        <v>110</v>
      </c>
      <c r="H79" s="24" t="s">
        <v>18</v>
      </c>
      <c r="I79" s="25" t="s">
        <v>191</v>
      </c>
      <c r="J79" s="26">
        <v>120606893</v>
      </c>
      <c r="K79" s="26">
        <v>55622828</v>
      </c>
      <c r="L79" s="26">
        <v>55622828</v>
      </c>
      <c r="M79" s="26">
        <v>0</v>
      </c>
    </row>
    <row r="80" spans="1:13" x14ac:dyDescent="0.2">
      <c r="A80" s="24" t="s">
        <v>108</v>
      </c>
      <c r="B80" s="24" t="s">
        <v>59</v>
      </c>
      <c r="C80" s="24" t="s">
        <v>109</v>
      </c>
      <c r="D80" s="24" t="s">
        <v>114</v>
      </c>
      <c r="E80" s="24" t="s">
        <v>61</v>
      </c>
      <c r="F80" s="24" t="s">
        <v>64</v>
      </c>
      <c r="G80" s="24" t="s">
        <v>110</v>
      </c>
      <c r="H80" s="24" t="s">
        <v>18</v>
      </c>
      <c r="I80" s="25" t="s">
        <v>192</v>
      </c>
      <c r="J80" s="26">
        <v>370322592</v>
      </c>
      <c r="K80" s="26">
        <v>1798000</v>
      </c>
      <c r="L80" s="26">
        <v>1798000</v>
      </c>
      <c r="M80" s="26">
        <v>0</v>
      </c>
    </row>
    <row r="81" spans="1:13" x14ac:dyDescent="0.2">
      <c r="A81" s="24" t="s">
        <v>108</v>
      </c>
      <c r="B81" s="24" t="s">
        <v>59</v>
      </c>
      <c r="C81" s="24" t="s">
        <v>109</v>
      </c>
      <c r="D81" s="24" t="s">
        <v>114</v>
      </c>
      <c r="G81" s="24" t="s">
        <v>20</v>
      </c>
      <c r="H81" s="24" t="s">
        <v>18</v>
      </c>
      <c r="I81" s="25" t="s">
        <v>181</v>
      </c>
      <c r="J81" s="26">
        <v>0</v>
      </c>
      <c r="K81" s="26">
        <v>0</v>
      </c>
      <c r="L81" s="26">
        <v>0</v>
      </c>
      <c r="M81" s="26">
        <v>0</v>
      </c>
    </row>
    <row r="82" spans="1:13" x14ac:dyDescent="0.2">
      <c r="A82" s="24" t="s">
        <v>108</v>
      </c>
      <c r="B82" s="24" t="s">
        <v>59</v>
      </c>
      <c r="C82" s="24" t="s">
        <v>109</v>
      </c>
      <c r="D82" s="24" t="s">
        <v>114</v>
      </c>
      <c r="E82" s="24" t="s">
        <v>61</v>
      </c>
      <c r="F82" s="24" t="s">
        <v>68</v>
      </c>
      <c r="G82" s="24" t="s">
        <v>110</v>
      </c>
      <c r="H82" s="24" t="s">
        <v>18</v>
      </c>
      <c r="I82" s="25" t="s">
        <v>193</v>
      </c>
      <c r="J82" s="26">
        <v>574566</v>
      </c>
      <c r="K82" s="26">
        <v>574566</v>
      </c>
      <c r="L82" s="26">
        <v>574566</v>
      </c>
      <c r="M82" s="26">
        <v>0</v>
      </c>
    </row>
    <row r="83" spans="1:13" x14ac:dyDescent="0.2">
      <c r="A83" s="24" t="s">
        <v>108</v>
      </c>
      <c r="B83" s="24" t="s">
        <v>59</v>
      </c>
      <c r="C83" s="24" t="s">
        <v>109</v>
      </c>
      <c r="D83" s="24" t="s">
        <v>114</v>
      </c>
      <c r="E83" s="24" t="s">
        <v>61</v>
      </c>
      <c r="F83" s="24" t="s">
        <v>68</v>
      </c>
      <c r="G83" s="24" t="s">
        <v>20</v>
      </c>
      <c r="H83" s="24" t="s">
        <v>18</v>
      </c>
      <c r="I83" s="25" t="s">
        <v>193</v>
      </c>
      <c r="J83" s="26">
        <v>434</v>
      </c>
      <c r="K83" s="26">
        <v>434</v>
      </c>
      <c r="L83" s="26">
        <v>434</v>
      </c>
      <c r="M83" s="26">
        <v>0</v>
      </c>
    </row>
    <row r="84" spans="1:13" x14ac:dyDescent="0.2">
      <c r="A84" s="24" t="s">
        <v>108</v>
      </c>
      <c r="B84" s="24" t="s">
        <v>59</v>
      </c>
      <c r="C84" s="24" t="s">
        <v>109</v>
      </c>
      <c r="D84" s="24" t="s">
        <v>114</v>
      </c>
      <c r="E84" s="24" t="s">
        <v>59</v>
      </c>
      <c r="F84" s="24" t="s">
        <v>110</v>
      </c>
      <c r="G84" s="24" t="s">
        <v>110</v>
      </c>
      <c r="H84" s="24" t="s">
        <v>18</v>
      </c>
      <c r="I84" s="25" t="s">
        <v>194</v>
      </c>
      <c r="J84" s="26">
        <v>92083241</v>
      </c>
      <c r="K84" s="26">
        <v>15912608</v>
      </c>
      <c r="L84" s="26">
        <v>15912608</v>
      </c>
      <c r="M84" s="26">
        <v>0</v>
      </c>
    </row>
    <row r="85" spans="1:13" x14ac:dyDescent="0.2">
      <c r="A85" s="24" t="s">
        <v>108</v>
      </c>
      <c r="B85" s="24" t="s">
        <v>59</v>
      </c>
      <c r="C85" s="24" t="s">
        <v>109</v>
      </c>
      <c r="D85" s="24" t="s">
        <v>114</v>
      </c>
      <c r="E85" s="24" t="s">
        <v>59</v>
      </c>
      <c r="F85" s="24" t="s">
        <v>61</v>
      </c>
      <c r="G85" s="24" t="s">
        <v>110</v>
      </c>
      <c r="H85" s="24" t="s">
        <v>18</v>
      </c>
      <c r="I85" s="25" t="s">
        <v>195</v>
      </c>
      <c r="J85" s="26">
        <v>290534114</v>
      </c>
      <c r="K85" s="26">
        <v>202324342</v>
      </c>
      <c r="L85" s="26">
        <v>188724342</v>
      </c>
      <c r="M85" s="26">
        <v>0</v>
      </c>
    </row>
    <row r="86" spans="1:13" x14ac:dyDescent="0.2">
      <c r="A86" s="24" t="s">
        <v>108</v>
      </c>
      <c r="B86" s="24" t="s">
        <v>59</v>
      </c>
      <c r="C86" s="24" t="s">
        <v>109</v>
      </c>
      <c r="D86" s="24" t="s">
        <v>114</v>
      </c>
      <c r="E86" s="24" t="s">
        <v>59</v>
      </c>
      <c r="F86" s="24" t="s">
        <v>61</v>
      </c>
      <c r="G86" s="24" t="s">
        <v>20</v>
      </c>
      <c r="H86" s="24" t="s">
        <v>18</v>
      </c>
      <c r="I86" s="25" t="s">
        <v>195</v>
      </c>
      <c r="J86" s="26">
        <v>8921560</v>
      </c>
      <c r="K86" s="26">
        <v>8921560</v>
      </c>
      <c r="L86" s="26">
        <v>8921560</v>
      </c>
      <c r="M86" s="26">
        <v>0</v>
      </c>
    </row>
    <row r="87" spans="1:13" x14ac:dyDescent="0.2">
      <c r="A87" s="24" t="s">
        <v>108</v>
      </c>
      <c r="B87" s="24" t="s">
        <v>59</v>
      </c>
      <c r="C87" s="24" t="s">
        <v>109</v>
      </c>
      <c r="D87" s="24" t="s">
        <v>114</v>
      </c>
      <c r="E87" s="24" t="s">
        <v>196</v>
      </c>
      <c r="F87" s="24" t="s">
        <v>59</v>
      </c>
      <c r="G87" s="24" t="s">
        <v>110</v>
      </c>
      <c r="H87" s="24" t="s">
        <v>18</v>
      </c>
      <c r="I87" s="25" t="s">
        <v>197</v>
      </c>
      <c r="J87" s="26">
        <v>23962500</v>
      </c>
      <c r="K87" s="26">
        <v>23962500</v>
      </c>
      <c r="L87" s="26">
        <v>23962500</v>
      </c>
      <c r="M87" s="26">
        <v>0</v>
      </c>
    </row>
    <row r="88" spans="1:13" x14ac:dyDescent="0.2">
      <c r="A88" s="24" t="s">
        <v>108</v>
      </c>
      <c r="B88" s="24" t="s">
        <v>59</v>
      </c>
      <c r="C88" s="24" t="s">
        <v>109</v>
      </c>
      <c r="D88" s="24" t="s">
        <v>114</v>
      </c>
      <c r="E88" s="24" t="s">
        <v>196</v>
      </c>
      <c r="F88" s="24" t="s">
        <v>77</v>
      </c>
      <c r="G88" s="24" t="s">
        <v>110</v>
      </c>
      <c r="H88" s="24" t="s">
        <v>18</v>
      </c>
      <c r="I88" s="25" t="s">
        <v>198</v>
      </c>
      <c r="J88" s="26">
        <v>1043477091</v>
      </c>
      <c r="K88" s="26">
        <v>542692629</v>
      </c>
      <c r="L88" s="26">
        <v>542692629</v>
      </c>
      <c r="M88" s="26">
        <v>0</v>
      </c>
    </row>
    <row r="89" spans="1:13" x14ac:dyDescent="0.2">
      <c r="A89" s="24" t="s">
        <v>108</v>
      </c>
      <c r="B89" s="24" t="s">
        <v>59</v>
      </c>
      <c r="C89" s="24" t="s">
        <v>109</v>
      </c>
      <c r="D89" s="24" t="s">
        <v>114</v>
      </c>
      <c r="E89" s="24" t="s">
        <v>59</v>
      </c>
      <c r="F89" s="24" t="s">
        <v>59</v>
      </c>
      <c r="G89" s="24" t="s">
        <v>110</v>
      </c>
      <c r="H89" s="24" t="s">
        <v>18</v>
      </c>
      <c r="I89" s="25" t="s">
        <v>199</v>
      </c>
      <c r="J89" s="26">
        <v>3075036317.5300002</v>
      </c>
      <c r="K89" s="26">
        <v>2174389805.5300002</v>
      </c>
      <c r="L89" s="26">
        <v>1809185748.53</v>
      </c>
      <c r="M89" s="26">
        <v>0</v>
      </c>
    </row>
    <row r="90" spans="1:13" x14ac:dyDescent="0.2">
      <c r="A90" s="24" t="s">
        <v>108</v>
      </c>
      <c r="B90" s="24" t="s">
        <v>59</v>
      </c>
      <c r="C90" s="24" t="s">
        <v>109</v>
      </c>
      <c r="D90" s="24" t="s">
        <v>114</v>
      </c>
      <c r="E90" s="24" t="s">
        <v>127</v>
      </c>
      <c r="F90" s="24" t="s">
        <v>61</v>
      </c>
      <c r="G90" s="24" t="s">
        <v>110</v>
      </c>
      <c r="H90" s="24" t="s">
        <v>18</v>
      </c>
      <c r="I90" s="25" t="s">
        <v>200</v>
      </c>
      <c r="J90" s="26">
        <v>100000</v>
      </c>
      <c r="K90" s="26">
        <v>100000</v>
      </c>
      <c r="L90" s="26">
        <v>100000</v>
      </c>
      <c r="M90" s="26">
        <v>0</v>
      </c>
    </row>
    <row r="91" spans="1:13" x14ac:dyDescent="0.2">
      <c r="A91" s="24" t="s">
        <v>108</v>
      </c>
      <c r="B91" s="24" t="s">
        <v>59</v>
      </c>
      <c r="C91" s="24" t="s">
        <v>109</v>
      </c>
      <c r="D91" s="24" t="s">
        <v>114</v>
      </c>
      <c r="E91" s="24" t="s">
        <v>59</v>
      </c>
      <c r="F91" s="24" t="s">
        <v>59</v>
      </c>
      <c r="G91" s="24" t="s">
        <v>20</v>
      </c>
      <c r="H91" s="24" t="s">
        <v>18</v>
      </c>
      <c r="I91" s="25" t="s">
        <v>199</v>
      </c>
      <c r="J91" s="26">
        <v>152614986</v>
      </c>
      <c r="K91" s="26">
        <v>152614986</v>
      </c>
      <c r="L91" s="26">
        <v>152614986</v>
      </c>
      <c r="M91" s="26">
        <v>0</v>
      </c>
    </row>
    <row r="92" spans="1:13" x14ac:dyDescent="0.2">
      <c r="A92" s="24" t="s">
        <v>108</v>
      </c>
      <c r="B92" s="24" t="s">
        <v>59</v>
      </c>
      <c r="C92" s="24" t="s">
        <v>109</v>
      </c>
      <c r="D92" s="24" t="s">
        <v>114</v>
      </c>
      <c r="E92" s="24" t="s">
        <v>114</v>
      </c>
      <c r="F92" s="24" t="s">
        <v>61</v>
      </c>
      <c r="G92" s="24" t="s">
        <v>110</v>
      </c>
      <c r="H92" s="24" t="s">
        <v>18</v>
      </c>
      <c r="I92" s="25" t="s">
        <v>201</v>
      </c>
      <c r="J92" s="26">
        <v>2438863291.1999998</v>
      </c>
      <c r="K92" s="26">
        <v>1886909661.2</v>
      </c>
      <c r="L92" s="26">
        <v>1856700603.2</v>
      </c>
      <c r="M92" s="26">
        <v>0</v>
      </c>
    </row>
    <row r="93" spans="1:13" x14ac:dyDescent="0.2">
      <c r="A93" s="24" t="s">
        <v>108</v>
      </c>
      <c r="B93" s="24" t="s">
        <v>59</v>
      </c>
      <c r="C93" s="24" t="s">
        <v>109</v>
      </c>
      <c r="D93" s="24" t="s">
        <v>114</v>
      </c>
      <c r="E93" s="24" t="s">
        <v>114</v>
      </c>
      <c r="F93" s="24" t="s">
        <v>55</v>
      </c>
      <c r="G93" s="24" t="s">
        <v>110</v>
      </c>
      <c r="H93" s="24" t="s">
        <v>18</v>
      </c>
      <c r="I93" s="25" t="s">
        <v>202</v>
      </c>
      <c r="J93" s="26">
        <v>49880</v>
      </c>
      <c r="K93" s="26">
        <v>49880</v>
      </c>
      <c r="L93" s="26">
        <v>49880</v>
      </c>
      <c r="M93" s="26">
        <v>0</v>
      </c>
    </row>
    <row r="94" spans="1:13" x14ac:dyDescent="0.2">
      <c r="A94" s="24" t="s">
        <v>108</v>
      </c>
      <c r="B94" s="24" t="s">
        <v>59</v>
      </c>
      <c r="C94" s="24" t="s">
        <v>109</v>
      </c>
      <c r="D94" s="24" t="s">
        <v>114</v>
      </c>
      <c r="E94" s="24" t="s">
        <v>114</v>
      </c>
      <c r="F94" s="24" t="s">
        <v>121</v>
      </c>
      <c r="G94" s="24" t="s">
        <v>110</v>
      </c>
      <c r="H94" s="24" t="s">
        <v>18</v>
      </c>
      <c r="I94" s="25" t="s">
        <v>203</v>
      </c>
      <c r="J94" s="26">
        <v>8838682240.0599995</v>
      </c>
      <c r="K94" s="26">
        <v>8621721557.0599995</v>
      </c>
      <c r="L94" s="26">
        <v>7425146339.0600004</v>
      </c>
      <c r="M94" s="26">
        <v>0</v>
      </c>
    </row>
    <row r="95" spans="1:13" x14ac:dyDescent="0.2">
      <c r="A95" s="24" t="s">
        <v>108</v>
      </c>
      <c r="B95" s="24" t="s">
        <v>59</v>
      </c>
      <c r="C95" s="24" t="s">
        <v>109</v>
      </c>
      <c r="D95" s="24" t="s">
        <v>114</v>
      </c>
      <c r="E95" s="24" t="s">
        <v>114</v>
      </c>
      <c r="F95" s="24" t="s">
        <v>124</v>
      </c>
      <c r="G95" s="24" t="s">
        <v>110</v>
      </c>
      <c r="H95" s="24" t="s">
        <v>18</v>
      </c>
      <c r="I95" s="25" t="s">
        <v>204</v>
      </c>
      <c r="J95" s="26">
        <v>52766157</v>
      </c>
      <c r="K95" s="26">
        <v>43561517</v>
      </c>
      <c r="L95" s="26">
        <v>43561517</v>
      </c>
      <c r="M95" s="26">
        <v>0</v>
      </c>
    </row>
    <row r="96" spans="1:13" x14ac:dyDescent="0.2">
      <c r="A96" s="24" t="s">
        <v>108</v>
      </c>
      <c r="B96" s="24" t="s">
        <v>59</v>
      </c>
      <c r="C96" s="24" t="s">
        <v>109</v>
      </c>
      <c r="D96" s="24" t="s">
        <v>114</v>
      </c>
      <c r="E96" s="24" t="s">
        <v>114</v>
      </c>
      <c r="F96" s="24" t="s">
        <v>99</v>
      </c>
      <c r="G96" s="24" t="s">
        <v>110</v>
      </c>
      <c r="H96" s="24" t="s">
        <v>18</v>
      </c>
      <c r="I96" s="25" t="s">
        <v>205</v>
      </c>
      <c r="J96" s="26">
        <v>33565074</v>
      </c>
      <c r="K96" s="26">
        <v>33565074</v>
      </c>
      <c r="L96" s="26">
        <v>33565074</v>
      </c>
      <c r="M96" s="26">
        <v>0</v>
      </c>
    </row>
    <row r="97" spans="1:13" x14ac:dyDescent="0.2">
      <c r="A97" s="24" t="s">
        <v>108</v>
      </c>
      <c r="B97" s="24" t="s">
        <v>59</v>
      </c>
      <c r="C97" s="24" t="s">
        <v>109</v>
      </c>
      <c r="D97" s="24" t="s">
        <v>114</v>
      </c>
      <c r="E97" s="24" t="s">
        <v>114</v>
      </c>
      <c r="F97" s="24" t="s">
        <v>206</v>
      </c>
      <c r="G97" s="24" t="s">
        <v>110</v>
      </c>
      <c r="H97" s="24" t="s">
        <v>18</v>
      </c>
      <c r="I97" s="25" t="s">
        <v>207</v>
      </c>
      <c r="J97" s="26">
        <v>771035224</v>
      </c>
      <c r="K97" s="26">
        <v>593564633</v>
      </c>
      <c r="L97" s="26">
        <v>501180574</v>
      </c>
      <c r="M97" s="26">
        <v>0</v>
      </c>
    </row>
    <row r="98" spans="1:13" x14ac:dyDescent="0.2">
      <c r="A98" s="24" t="s">
        <v>108</v>
      </c>
      <c r="B98" s="24" t="s">
        <v>59</v>
      </c>
      <c r="C98" s="24" t="s">
        <v>109</v>
      </c>
      <c r="D98" s="24" t="s">
        <v>114</v>
      </c>
      <c r="E98" s="24" t="s">
        <v>114</v>
      </c>
      <c r="F98" s="24" t="s">
        <v>59</v>
      </c>
      <c r="G98" s="24" t="s">
        <v>110</v>
      </c>
      <c r="H98" s="24" t="s">
        <v>18</v>
      </c>
      <c r="I98" s="25" t="s">
        <v>208</v>
      </c>
      <c r="J98" s="26">
        <v>317718597</v>
      </c>
      <c r="K98" s="26">
        <v>292549486</v>
      </c>
      <c r="L98" s="26">
        <v>283853489</v>
      </c>
      <c r="M98" s="26">
        <v>0</v>
      </c>
    </row>
    <row r="99" spans="1:13" x14ac:dyDescent="0.2">
      <c r="A99" s="24" t="s">
        <v>108</v>
      </c>
      <c r="B99" s="24" t="s">
        <v>59</v>
      </c>
      <c r="C99" s="24" t="s">
        <v>109</v>
      </c>
      <c r="D99" s="24" t="s">
        <v>114</v>
      </c>
      <c r="E99" s="24" t="s">
        <v>114</v>
      </c>
      <c r="F99" s="24" t="s">
        <v>196</v>
      </c>
      <c r="G99" s="24" t="s">
        <v>110</v>
      </c>
      <c r="H99" s="24" t="s">
        <v>18</v>
      </c>
      <c r="I99" s="25" t="s">
        <v>209</v>
      </c>
      <c r="J99" s="26">
        <v>31617826</v>
      </c>
      <c r="K99" s="26">
        <v>31617826</v>
      </c>
      <c r="L99" s="26">
        <v>31617826</v>
      </c>
      <c r="M99" s="26">
        <v>0</v>
      </c>
    </row>
    <row r="100" spans="1:13" x14ac:dyDescent="0.2">
      <c r="A100" s="24" t="s">
        <v>108</v>
      </c>
      <c r="B100" s="24" t="s">
        <v>59</v>
      </c>
      <c r="C100" s="24" t="s">
        <v>109</v>
      </c>
      <c r="D100" s="24" t="s">
        <v>114</v>
      </c>
      <c r="E100" s="24" t="s">
        <v>114</v>
      </c>
      <c r="F100" s="24" t="s">
        <v>210</v>
      </c>
      <c r="G100" s="24" t="s">
        <v>110</v>
      </c>
      <c r="H100" s="24" t="s">
        <v>18</v>
      </c>
      <c r="I100" s="25" t="s">
        <v>211</v>
      </c>
      <c r="J100" s="26">
        <v>1940011326</v>
      </c>
      <c r="K100" s="26">
        <v>1594179363.5</v>
      </c>
      <c r="L100" s="26">
        <v>1363955818</v>
      </c>
      <c r="M100" s="26">
        <v>1593667</v>
      </c>
    </row>
    <row r="101" spans="1:13" x14ac:dyDescent="0.2">
      <c r="A101" s="24" t="s">
        <v>108</v>
      </c>
      <c r="B101" s="24" t="s">
        <v>59</v>
      </c>
      <c r="C101" s="24" t="s">
        <v>109</v>
      </c>
      <c r="D101" s="24" t="s">
        <v>114</v>
      </c>
      <c r="E101" s="24" t="s">
        <v>114</v>
      </c>
      <c r="F101" s="24" t="s">
        <v>85</v>
      </c>
      <c r="G101" s="24" t="s">
        <v>110</v>
      </c>
      <c r="H101" s="24" t="s">
        <v>18</v>
      </c>
      <c r="I101" s="25" t="s">
        <v>212</v>
      </c>
      <c r="J101" s="26">
        <v>0</v>
      </c>
      <c r="K101" s="26">
        <v>0</v>
      </c>
      <c r="L101" s="26">
        <v>0</v>
      </c>
      <c r="M101" s="26">
        <v>0</v>
      </c>
    </row>
    <row r="102" spans="1:13" x14ac:dyDescent="0.2">
      <c r="A102" s="24" t="s">
        <v>108</v>
      </c>
      <c r="B102" s="24" t="s">
        <v>59</v>
      </c>
      <c r="C102" s="24" t="s">
        <v>109</v>
      </c>
      <c r="D102" s="24" t="s">
        <v>114</v>
      </c>
      <c r="E102" s="24" t="s">
        <v>114</v>
      </c>
      <c r="F102" s="24" t="s">
        <v>77</v>
      </c>
      <c r="G102" s="24" t="s">
        <v>110</v>
      </c>
      <c r="H102" s="24" t="s">
        <v>18</v>
      </c>
      <c r="I102" s="25" t="s">
        <v>213</v>
      </c>
      <c r="J102" s="26">
        <v>232400</v>
      </c>
      <c r="K102" s="26">
        <v>232400</v>
      </c>
      <c r="L102" s="26">
        <v>232400</v>
      </c>
      <c r="M102" s="26">
        <v>0</v>
      </c>
    </row>
    <row r="103" spans="1:13" x14ac:dyDescent="0.2">
      <c r="A103" s="24" t="s">
        <v>108</v>
      </c>
      <c r="B103" s="24" t="s">
        <v>59</v>
      </c>
      <c r="C103" s="24" t="s">
        <v>109</v>
      </c>
      <c r="D103" s="24" t="s">
        <v>114</v>
      </c>
      <c r="E103" s="24" t="s">
        <v>114</v>
      </c>
      <c r="F103" s="24" t="s">
        <v>64</v>
      </c>
      <c r="G103" s="24" t="s">
        <v>110</v>
      </c>
      <c r="H103" s="24" t="s">
        <v>18</v>
      </c>
      <c r="I103" s="25" t="s">
        <v>214</v>
      </c>
      <c r="J103" s="26">
        <v>32361547</v>
      </c>
      <c r="K103" s="26">
        <v>32361547</v>
      </c>
      <c r="L103" s="26">
        <v>32361547</v>
      </c>
      <c r="M103" s="26">
        <v>0</v>
      </c>
    </row>
    <row r="104" spans="1:13" x14ac:dyDescent="0.2">
      <c r="A104" s="24" t="s">
        <v>108</v>
      </c>
      <c r="B104" s="24" t="s">
        <v>59</v>
      </c>
      <c r="C104" s="24" t="s">
        <v>109</v>
      </c>
      <c r="D104" s="24" t="s">
        <v>114</v>
      </c>
      <c r="E104" s="24" t="s">
        <v>114</v>
      </c>
      <c r="F104" s="24" t="s">
        <v>68</v>
      </c>
      <c r="G104" s="24" t="s">
        <v>110</v>
      </c>
      <c r="H104" s="24" t="s">
        <v>18</v>
      </c>
      <c r="I104" s="25" t="s">
        <v>215</v>
      </c>
      <c r="J104" s="26">
        <v>133721772</v>
      </c>
      <c r="K104" s="26">
        <v>133721772</v>
      </c>
      <c r="L104" s="26">
        <v>133721772</v>
      </c>
      <c r="M104" s="26">
        <v>0</v>
      </c>
    </row>
    <row r="105" spans="1:13" x14ac:dyDescent="0.2">
      <c r="A105" s="24" t="s">
        <v>108</v>
      </c>
      <c r="B105" s="24" t="s">
        <v>59</v>
      </c>
      <c r="C105" s="24" t="s">
        <v>109</v>
      </c>
      <c r="D105" s="24" t="s">
        <v>114</v>
      </c>
      <c r="E105" s="24" t="s">
        <v>77</v>
      </c>
      <c r="F105" s="24" t="s">
        <v>110</v>
      </c>
      <c r="G105" s="24" t="s">
        <v>110</v>
      </c>
      <c r="H105" s="24" t="s">
        <v>18</v>
      </c>
      <c r="I105" s="25" t="s">
        <v>216</v>
      </c>
      <c r="J105" s="26">
        <v>23233471523.119999</v>
      </c>
      <c r="K105" s="26">
        <v>22188151111.360001</v>
      </c>
      <c r="L105" s="26">
        <v>22154608066.360001</v>
      </c>
      <c r="M105" s="26">
        <v>50001695</v>
      </c>
    </row>
    <row r="106" spans="1:13" x14ac:dyDescent="0.2">
      <c r="A106" s="24" t="s">
        <v>108</v>
      </c>
      <c r="B106" s="24" t="s">
        <v>59</v>
      </c>
      <c r="C106" s="24" t="s">
        <v>109</v>
      </c>
      <c r="D106" s="24" t="s">
        <v>114</v>
      </c>
      <c r="E106" s="24" t="s">
        <v>77</v>
      </c>
      <c r="F106" s="24" t="s">
        <v>110</v>
      </c>
      <c r="G106" s="24" t="s">
        <v>20</v>
      </c>
      <c r="H106" s="24" t="s">
        <v>18</v>
      </c>
      <c r="I106" s="25" t="s">
        <v>216</v>
      </c>
      <c r="J106" s="26">
        <v>218284956</v>
      </c>
      <c r="K106" s="26">
        <v>167796651.75999999</v>
      </c>
      <c r="L106" s="26">
        <v>167796651.75999999</v>
      </c>
      <c r="M106" s="26">
        <v>0</v>
      </c>
    </row>
    <row r="107" spans="1:13" x14ac:dyDescent="0.2">
      <c r="A107" s="24" t="s">
        <v>108</v>
      </c>
      <c r="B107" s="24" t="s">
        <v>59</v>
      </c>
      <c r="C107" s="24" t="s">
        <v>109</v>
      </c>
      <c r="D107" s="24" t="s">
        <v>114</v>
      </c>
      <c r="E107" s="24" t="s">
        <v>77</v>
      </c>
      <c r="F107" s="24" t="s">
        <v>61</v>
      </c>
      <c r="G107" s="24" t="s">
        <v>110</v>
      </c>
      <c r="H107" s="24" t="s">
        <v>18</v>
      </c>
      <c r="I107" s="25" t="s">
        <v>217</v>
      </c>
      <c r="J107" s="26">
        <v>7798697684.6000004</v>
      </c>
      <c r="K107" s="26">
        <v>5557051007.1599998</v>
      </c>
      <c r="L107" s="26">
        <v>5350980572.6599998</v>
      </c>
      <c r="M107" s="26">
        <v>1120359</v>
      </c>
    </row>
    <row r="108" spans="1:13" x14ac:dyDescent="0.2">
      <c r="A108" s="24" t="s">
        <v>108</v>
      </c>
      <c r="B108" s="24" t="s">
        <v>59</v>
      </c>
      <c r="C108" s="24" t="s">
        <v>109</v>
      </c>
      <c r="D108" s="24" t="s">
        <v>114</v>
      </c>
      <c r="E108" s="24" t="s">
        <v>77</v>
      </c>
      <c r="F108" s="24" t="s">
        <v>52</v>
      </c>
      <c r="G108" s="24" t="s">
        <v>110</v>
      </c>
      <c r="H108" s="24" t="s">
        <v>18</v>
      </c>
      <c r="I108" s="25" t="s">
        <v>218</v>
      </c>
      <c r="J108" s="26">
        <v>42554166</v>
      </c>
      <c r="K108" s="26">
        <v>40497966</v>
      </c>
      <c r="L108" s="26">
        <v>40497966</v>
      </c>
      <c r="M108" s="26">
        <v>0</v>
      </c>
    </row>
    <row r="109" spans="1:13" x14ac:dyDescent="0.2">
      <c r="A109" s="24" t="s">
        <v>108</v>
      </c>
      <c r="B109" s="24" t="s">
        <v>59</v>
      </c>
      <c r="C109" s="24" t="s">
        <v>109</v>
      </c>
      <c r="D109" s="24" t="s">
        <v>114</v>
      </c>
      <c r="E109" s="24" t="s">
        <v>77</v>
      </c>
      <c r="F109" s="24" t="s">
        <v>61</v>
      </c>
      <c r="G109" s="24" t="s">
        <v>20</v>
      </c>
      <c r="H109" s="24" t="s">
        <v>18</v>
      </c>
      <c r="I109" s="25" t="s">
        <v>217</v>
      </c>
      <c r="J109" s="26">
        <v>738121263.32000005</v>
      </c>
      <c r="K109" s="26">
        <v>474588642.31999999</v>
      </c>
      <c r="L109" s="26">
        <v>474588642.31999999</v>
      </c>
      <c r="M109" s="26">
        <v>0</v>
      </c>
    </row>
    <row r="110" spans="1:13" x14ac:dyDescent="0.2">
      <c r="A110" s="24" t="s">
        <v>108</v>
      </c>
      <c r="B110" s="24" t="s">
        <v>59</v>
      </c>
      <c r="C110" s="24" t="s">
        <v>109</v>
      </c>
      <c r="D110" s="24" t="s">
        <v>114</v>
      </c>
      <c r="E110" s="24" t="s">
        <v>77</v>
      </c>
      <c r="F110" s="24" t="s">
        <v>81</v>
      </c>
      <c r="G110" s="24" t="s">
        <v>110</v>
      </c>
      <c r="H110" s="24" t="s">
        <v>18</v>
      </c>
      <c r="I110" s="25" t="s">
        <v>219</v>
      </c>
      <c r="J110" s="26">
        <v>138164494</v>
      </c>
      <c r="K110" s="26">
        <v>119582821</v>
      </c>
      <c r="L110" s="26">
        <v>113582821</v>
      </c>
      <c r="M110" s="26">
        <v>0</v>
      </c>
    </row>
    <row r="111" spans="1:13" x14ac:dyDescent="0.2">
      <c r="A111" s="24" t="s">
        <v>108</v>
      </c>
      <c r="B111" s="24" t="s">
        <v>59</v>
      </c>
      <c r="C111" s="24" t="s">
        <v>109</v>
      </c>
      <c r="D111" s="24" t="s">
        <v>114</v>
      </c>
      <c r="E111" s="24" t="s">
        <v>77</v>
      </c>
      <c r="F111" s="24" t="s">
        <v>81</v>
      </c>
      <c r="G111" s="24" t="s">
        <v>20</v>
      </c>
      <c r="H111" s="24" t="s">
        <v>18</v>
      </c>
      <c r="I111" s="25" t="s">
        <v>219</v>
      </c>
      <c r="J111" s="26">
        <v>0</v>
      </c>
      <c r="K111" s="26">
        <v>0</v>
      </c>
      <c r="L111" s="26">
        <v>0</v>
      </c>
      <c r="M111" s="26">
        <v>0</v>
      </c>
    </row>
    <row r="112" spans="1:13" x14ac:dyDescent="0.2">
      <c r="A112" s="24" t="s">
        <v>108</v>
      </c>
      <c r="B112" s="24" t="s">
        <v>59</v>
      </c>
      <c r="C112" s="24" t="s">
        <v>109</v>
      </c>
      <c r="D112" s="24" t="s">
        <v>114</v>
      </c>
      <c r="E112" s="24" t="s">
        <v>77</v>
      </c>
      <c r="F112" s="24" t="s">
        <v>59</v>
      </c>
      <c r="G112" s="24" t="s">
        <v>110</v>
      </c>
      <c r="H112" s="24" t="s">
        <v>18</v>
      </c>
      <c r="I112" s="25" t="s">
        <v>220</v>
      </c>
      <c r="J112" s="26">
        <v>1612858558.01</v>
      </c>
      <c r="K112" s="26">
        <v>1192298737.01</v>
      </c>
      <c r="L112" s="26">
        <v>1131360554.01</v>
      </c>
      <c r="M112" s="26">
        <v>1946109</v>
      </c>
    </row>
    <row r="113" spans="1:13" x14ac:dyDescent="0.2">
      <c r="A113" s="24" t="s">
        <v>108</v>
      </c>
      <c r="B113" s="24" t="s">
        <v>59</v>
      </c>
      <c r="C113" s="24" t="s">
        <v>109</v>
      </c>
      <c r="D113" s="24" t="s">
        <v>114</v>
      </c>
      <c r="E113" s="24" t="s">
        <v>77</v>
      </c>
      <c r="F113" s="24" t="s">
        <v>59</v>
      </c>
      <c r="G113" s="24" t="s">
        <v>20</v>
      </c>
      <c r="H113" s="24" t="s">
        <v>18</v>
      </c>
      <c r="I113" s="25" t="s">
        <v>220</v>
      </c>
      <c r="J113" s="26">
        <v>45581050</v>
      </c>
      <c r="K113" s="26">
        <v>11581050</v>
      </c>
      <c r="L113" s="26">
        <v>11581050</v>
      </c>
      <c r="M113" s="26">
        <v>0</v>
      </c>
    </row>
    <row r="114" spans="1:13" x14ac:dyDescent="0.2">
      <c r="A114" s="24" t="s">
        <v>108</v>
      </c>
      <c r="B114" s="24" t="s">
        <v>59</v>
      </c>
      <c r="C114" s="24" t="s">
        <v>109</v>
      </c>
      <c r="D114" s="24" t="s">
        <v>114</v>
      </c>
      <c r="E114" s="24" t="s">
        <v>77</v>
      </c>
      <c r="F114" s="24" t="s">
        <v>114</v>
      </c>
      <c r="G114" s="24" t="s">
        <v>110</v>
      </c>
      <c r="H114" s="24" t="s">
        <v>18</v>
      </c>
      <c r="I114" s="25" t="s">
        <v>221</v>
      </c>
      <c r="J114" s="26">
        <v>2720000</v>
      </c>
      <c r="K114" s="26">
        <v>2720000</v>
      </c>
      <c r="L114" s="26">
        <v>2720000</v>
      </c>
      <c r="M114" s="26">
        <v>0</v>
      </c>
    </row>
    <row r="115" spans="1:13" x14ac:dyDescent="0.2">
      <c r="A115" s="24" t="s">
        <v>108</v>
      </c>
      <c r="B115" s="24" t="s">
        <v>59</v>
      </c>
      <c r="C115" s="24" t="s">
        <v>109</v>
      </c>
      <c r="D115" s="24" t="s">
        <v>114</v>
      </c>
      <c r="E115" s="24" t="s">
        <v>77</v>
      </c>
      <c r="F115" s="24" t="s">
        <v>77</v>
      </c>
      <c r="G115" s="24" t="s">
        <v>110</v>
      </c>
      <c r="H115" s="24" t="s">
        <v>18</v>
      </c>
      <c r="I115" s="25" t="s">
        <v>222</v>
      </c>
      <c r="J115" s="26">
        <v>147805301</v>
      </c>
      <c r="K115" s="26">
        <v>110037761</v>
      </c>
      <c r="L115" s="26">
        <v>110037761</v>
      </c>
      <c r="M115" s="26">
        <v>0</v>
      </c>
    </row>
    <row r="116" spans="1:13" x14ac:dyDescent="0.2">
      <c r="A116" s="24" t="s">
        <v>108</v>
      </c>
      <c r="B116" s="24" t="s">
        <v>59</v>
      </c>
      <c r="C116" s="24" t="s">
        <v>109</v>
      </c>
      <c r="D116" s="24" t="s">
        <v>114</v>
      </c>
      <c r="E116" s="24" t="s">
        <v>77</v>
      </c>
      <c r="F116" s="24" t="s">
        <v>77</v>
      </c>
      <c r="G116" s="24" t="s">
        <v>20</v>
      </c>
      <c r="H116" s="24" t="s">
        <v>18</v>
      </c>
      <c r="I116" s="25" t="s">
        <v>222</v>
      </c>
      <c r="J116" s="26">
        <v>103819</v>
      </c>
      <c r="K116" s="26">
        <v>103819</v>
      </c>
      <c r="L116" s="26">
        <v>103819</v>
      </c>
      <c r="M116" s="26">
        <v>0</v>
      </c>
    </row>
    <row r="117" spans="1:13" x14ac:dyDescent="0.2">
      <c r="A117" s="24" t="s">
        <v>108</v>
      </c>
      <c r="B117" s="24" t="s">
        <v>59</v>
      </c>
      <c r="C117" s="24" t="s">
        <v>109</v>
      </c>
      <c r="D117" s="24" t="s">
        <v>114</v>
      </c>
      <c r="E117" s="24" t="s">
        <v>77</v>
      </c>
      <c r="F117" s="24" t="s">
        <v>64</v>
      </c>
      <c r="G117" s="24" t="s">
        <v>110</v>
      </c>
      <c r="H117" s="24" t="s">
        <v>18</v>
      </c>
      <c r="I117" s="25" t="s">
        <v>223</v>
      </c>
      <c r="J117" s="26">
        <v>1798407055.5</v>
      </c>
      <c r="K117" s="26">
        <v>1425964840</v>
      </c>
      <c r="L117" s="26">
        <v>1380677641</v>
      </c>
      <c r="M117" s="26">
        <v>0</v>
      </c>
    </row>
    <row r="118" spans="1:13" x14ac:dyDescent="0.2">
      <c r="A118" s="24" t="s">
        <v>108</v>
      </c>
      <c r="B118" s="24" t="s">
        <v>59</v>
      </c>
      <c r="C118" s="24" t="s">
        <v>109</v>
      </c>
      <c r="D118" s="24" t="s">
        <v>114</v>
      </c>
      <c r="E118" s="24" t="s">
        <v>77</v>
      </c>
      <c r="F118" s="24" t="s">
        <v>64</v>
      </c>
      <c r="G118" s="24" t="s">
        <v>20</v>
      </c>
      <c r="H118" s="24" t="s">
        <v>18</v>
      </c>
      <c r="I118" s="25" t="s">
        <v>223</v>
      </c>
      <c r="J118" s="26">
        <v>21000000</v>
      </c>
      <c r="K118" s="26">
        <v>0</v>
      </c>
      <c r="L118" s="26">
        <v>0</v>
      </c>
      <c r="M118" s="26">
        <v>0</v>
      </c>
    </row>
    <row r="119" spans="1:13" x14ac:dyDescent="0.2">
      <c r="A119" s="24" t="s">
        <v>108</v>
      </c>
      <c r="B119" s="24" t="s">
        <v>59</v>
      </c>
      <c r="C119" s="24" t="s">
        <v>109</v>
      </c>
      <c r="D119" s="24" t="s">
        <v>114</v>
      </c>
      <c r="E119" s="24" t="s">
        <v>77</v>
      </c>
      <c r="F119" s="24" t="s">
        <v>66</v>
      </c>
      <c r="G119" s="24" t="s">
        <v>110</v>
      </c>
      <c r="H119" s="24" t="s">
        <v>18</v>
      </c>
      <c r="I119" s="25" t="s">
        <v>224</v>
      </c>
      <c r="J119" s="26">
        <v>14346283072.66</v>
      </c>
      <c r="K119" s="26">
        <v>13919139570.66</v>
      </c>
      <c r="L119" s="26">
        <v>13544959333.459999</v>
      </c>
      <c r="M119" s="26">
        <v>0</v>
      </c>
    </row>
    <row r="120" spans="1:13" x14ac:dyDescent="0.2">
      <c r="A120" s="24" t="s">
        <v>108</v>
      </c>
      <c r="B120" s="24" t="s">
        <v>59</v>
      </c>
      <c r="C120" s="24" t="s">
        <v>109</v>
      </c>
      <c r="D120" s="24" t="s">
        <v>114</v>
      </c>
      <c r="E120" s="24" t="s">
        <v>77</v>
      </c>
      <c r="F120" s="24" t="s">
        <v>68</v>
      </c>
      <c r="G120" s="24" t="s">
        <v>110</v>
      </c>
      <c r="H120" s="24" t="s">
        <v>18</v>
      </c>
      <c r="I120" s="25" t="s">
        <v>225</v>
      </c>
      <c r="J120" s="26">
        <v>358846491</v>
      </c>
      <c r="K120" s="26">
        <v>275930112</v>
      </c>
      <c r="L120" s="26">
        <v>275930112</v>
      </c>
      <c r="M120" s="26">
        <v>0</v>
      </c>
    </row>
    <row r="121" spans="1:13" x14ac:dyDescent="0.2">
      <c r="A121" s="24" t="s">
        <v>108</v>
      </c>
      <c r="B121" s="24" t="s">
        <v>59</v>
      </c>
      <c r="C121" s="24" t="s">
        <v>109</v>
      </c>
      <c r="D121" s="24" t="s">
        <v>114</v>
      </c>
      <c r="E121" s="24" t="s">
        <v>64</v>
      </c>
      <c r="F121" s="24" t="s">
        <v>59</v>
      </c>
      <c r="G121" s="24" t="s">
        <v>110</v>
      </c>
      <c r="H121" s="24" t="s">
        <v>18</v>
      </c>
      <c r="I121" s="25" t="s">
        <v>226</v>
      </c>
      <c r="J121" s="26">
        <v>1588535220</v>
      </c>
      <c r="K121" s="26">
        <v>1046316159.17</v>
      </c>
      <c r="L121" s="26">
        <v>1046316159.17</v>
      </c>
      <c r="M121" s="26">
        <v>0</v>
      </c>
    </row>
    <row r="122" spans="1:13" x14ac:dyDescent="0.2">
      <c r="A122" s="24" t="s">
        <v>108</v>
      </c>
      <c r="B122" s="24" t="s">
        <v>59</v>
      </c>
      <c r="C122" s="24" t="s">
        <v>109</v>
      </c>
      <c r="D122" s="24" t="s">
        <v>114</v>
      </c>
      <c r="E122" s="24" t="s">
        <v>64</v>
      </c>
      <c r="F122" s="24" t="s">
        <v>85</v>
      </c>
      <c r="G122" s="24" t="s">
        <v>110</v>
      </c>
      <c r="H122" s="24" t="s">
        <v>18</v>
      </c>
      <c r="I122" s="25" t="s">
        <v>227</v>
      </c>
      <c r="J122" s="26">
        <v>404808811</v>
      </c>
      <c r="K122" s="26">
        <v>304731233</v>
      </c>
      <c r="L122" s="26">
        <v>299150833</v>
      </c>
      <c r="M122" s="26">
        <v>0</v>
      </c>
    </row>
    <row r="123" spans="1:13" x14ac:dyDescent="0.2">
      <c r="A123" s="24" t="s">
        <v>108</v>
      </c>
      <c r="B123" s="24" t="s">
        <v>59</v>
      </c>
      <c r="C123" s="24" t="s">
        <v>109</v>
      </c>
      <c r="D123" s="24" t="s">
        <v>114</v>
      </c>
      <c r="E123" s="24" t="s">
        <v>64</v>
      </c>
      <c r="F123" s="24" t="s">
        <v>72</v>
      </c>
      <c r="G123" s="24" t="s">
        <v>110</v>
      </c>
      <c r="H123" s="24" t="s">
        <v>18</v>
      </c>
      <c r="I123" s="25" t="s">
        <v>228</v>
      </c>
      <c r="J123" s="26">
        <v>122825550</v>
      </c>
      <c r="K123" s="26">
        <v>119019015</v>
      </c>
      <c r="L123" s="26">
        <v>118832315</v>
      </c>
      <c r="M123" s="26">
        <v>0</v>
      </c>
    </row>
    <row r="124" spans="1:13" x14ac:dyDescent="0.2">
      <c r="A124" s="24" t="s">
        <v>108</v>
      </c>
      <c r="B124" s="24" t="s">
        <v>59</v>
      </c>
      <c r="C124" s="24" t="s">
        <v>109</v>
      </c>
      <c r="D124" s="24" t="s">
        <v>114</v>
      </c>
      <c r="E124" s="24" t="s">
        <v>64</v>
      </c>
      <c r="F124" s="24" t="s">
        <v>72</v>
      </c>
      <c r="G124" s="24" t="s">
        <v>20</v>
      </c>
      <c r="H124" s="24" t="s">
        <v>18</v>
      </c>
      <c r="I124" s="25" t="s">
        <v>228</v>
      </c>
      <c r="J124" s="26">
        <v>20000000</v>
      </c>
      <c r="K124" s="26">
        <v>20000000</v>
      </c>
      <c r="L124" s="26">
        <v>20000000</v>
      </c>
      <c r="M124" s="26">
        <v>0</v>
      </c>
    </row>
    <row r="125" spans="1:13" x14ac:dyDescent="0.2">
      <c r="A125" s="24" t="s">
        <v>108</v>
      </c>
      <c r="B125" s="24" t="s">
        <v>59</v>
      </c>
      <c r="C125" s="24" t="s">
        <v>109</v>
      </c>
      <c r="D125" s="24" t="s">
        <v>114</v>
      </c>
      <c r="E125" s="24" t="s">
        <v>64</v>
      </c>
      <c r="F125" s="24" t="s">
        <v>66</v>
      </c>
      <c r="G125" s="24" t="s">
        <v>110</v>
      </c>
      <c r="H125" s="24" t="s">
        <v>18</v>
      </c>
      <c r="I125" s="25" t="s">
        <v>229</v>
      </c>
      <c r="J125" s="26">
        <v>11541700</v>
      </c>
      <c r="K125" s="26">
        <v>7371700</v>
      </c>
      <c r="L125" s="26">
        <v>7371700</v>
      </c>
      <c r="M125" s="26">
        <v>0</v>
      </c>
    </row>
    <row r="126" spans="1:13" x14ac:dyDescent="0.2">
      <c r="A126" s="24" t="s">
        <v>108</v>
      </c>
      <c r="B126" s="24" t="s">
        <v>59</v>
      </c>
      <c r="C126" s="24" t="s">
        <v>109</v>
      </c>
      <c r="D126" s="24" t="s">
        <v>114</v>
      </c>
      <c r="E126" s="24" t="s">
        <v>72</v>
      </c>
      <c r="F126" s="24" t="s">
        <v>61</v>
      </c>
      <c r="G126" s="24" t="s">
        <v>110</v>
      </c>
      <c r="H126" s="24" t="s">
        <v>18</v>
      </c>
      <c r="I126" s="25" t="s">
        <v>230</v>
      </c>
      <c r="J126" s="26">
        <v>1500000</v>
      </c>
      <c r="K126" s="26">
        <v>1500000</v>
      </c>
      <c r="L126" s="26">
        <v>1500000</v>
      </c>
      <c r="M126" s="26">
        <v>0</v>
      </c>
    </row>
    <row r="127" spans="1:13" x14ac:dyDescent="0.2">
      <c r="A127" s="24" t="s">
        <v>108</v>
      </c>
      <c r="B127" s="24" t="s">
        <v>59</v>
      </c>
      <c r="C127" s="24" t="s">
        <v>109</v>
      </c>
      <c r="D127" s="24" t="s">
        <v>114</v>
      </c>
      <c r="E127" s="24" t="s">
        <v>72</v>
      </c>
      <c r="F127" s="24" t="s">
        <v>59</v>
      </c>
      <c r="G127" s="24" t="s">
        <v>110</v>
      </c>
      <c r="H127" s="24" t="s">
        <v>18</v>
      </c>
      <c r="I127" s="25" t="s">
        <v>231</v>
      </c>
      <c r="J127" s="26">
        <v>1500000</v>
      </c>
      <c r="K127" s="26">
        <v>1500000</v>
      </c>
      <c r="L127" s="26">
        <v>1500000</v>
      </c>
      <c r="M127" s="26">
        <v>0</v>
      </c>
    </row>
    <row r="128" spans="1:13" x14ac:dyDescent="0.2">
      <c r="A128" s="24" t="s">
        <v>108</v>
      </c>
      <c r="B128" s="24" t="s">
        <v>59</v>
      </c>
      <c r="C128" s="24" t="s">
        <v>109</v>
      </c>
      <c r="D128" s="24" t="s">
        <v>114</v>
      </c>
      <c r="E128" s="24" t="s">
        <v>72</v>
      </c>
      <c r="F128" s="24" t="s">
        <v>85</v>
      </c>
      <c r="G128" s="24" t="s">
        <v>110</v>
      </c>
      <c r="H128" s="24" t="s">
        <v>18</v>
      </c>
      <c r="I128" s="25" t="s">
        <v>232</v>
      </c>
      <c r="J128" s="26">
        <v>67127113</v>
      </c>
      <c r="K128" s="26">
        <v>43366018</v>
      </c>
      <c r="L128" s="26">
        <v>43366018</v>
      </c>
      <c r="M128" s="26">
        <v>0</v>
      </c>
    </row>
    <row r="129" spans="1:13" x14ac:dyDescent="0.2">
      <c r="A129" s="24" t="s">
        <v>108</v>
      </c>
      <c r="B129" s="24" t="s">
        <v>59</v>
      </c>
      <c r="C129" s="24" t="s">
        <v>109</v>
      </c>
      <c r="D129" s="24" t="s">
        <v>114</v>
      </c>
      <c r="E129" s="24" t="s">
        <v>72</v>
      </c>
      <c r="F129" s="24" t="s">
        <v>114</v>
      </c>
      <c r="G129" s="24" t="s">
        <v>110</v>
      </c>
      <c r="H129" s="24" t="s">
        <v>18</v>
      </c>
      <c r="I129" s="25" t="s">
        <v>233</v>
      </c>
      <c r="J129" s="26">
        <v>272449584</v>
      </c>
      <c r="K129" s="26">
        <v>133875213</v>
      </c>
      <c r="L129" s="26">
        <v>133514413</v>
      </c>
      <c r="M129" s="26">
        <v>0</v>
      </c>
    </row>
    <row r="130" spans="1:13" x14ac:dyDescent="0.2">
      <c r="A130" s="24" t="s">
        <v>108</v>
      </c>
      <c r="B130" s="24" t="s">
        <v>59</v>
      </c>
      <c r="C130" s="24" t="s">
        <v>109</v>
      </c>
      <c r="D130" s="24" t="s">
        <v>114</v>
      </c>
      <c r="E130" s="24" t="s">
        <v>72</v>
      </c>
      <c r="F130" s="24" t="s">
        <v>77</v>
      </c>
      <c r="G130" s="24" t="s">
        <v>110</v>
      </c>
      <c r="H130" s="24" t="s">
        <v>18</v>
      </c>
      <c r="I130" s="25" t="s">
        <v>234</v>
      </c>
      <c r="J130" s="26">
        <v>223493124</v>
      </c>
      <c r="K130" s="26">
        <v>145285563</v>
      </c>
      <c r="L130" s="26">
        <v>145285563</v>
      </c>
      <c r="M130" s="26">
        <v>0</v>
      </c>
    </row>
    <row r="131" spans="1:13" x14ac:dyDescent="0.2">
      <c r="A131" s="24" t="s">
        <v>108</v>
      </c>
      <c r="B131" s="24" t="s">
        <v>59</v>
      </c>
      <c r="C131" s="24" t="s">
        <v>109</v>
      </c>
      <c r="D131" s="24" t="s">
        <v>114</v>
      </c>
      <c r="E131" s="24" t="s">
        <v>72</v>
      </c>
      <c r="F131" s="24" t="s">
        <v>64</v>
      </c>
      <c r="G131" s="24" t="s">
        <v>110</v>
      </c>
      <c r="H131" s="24" t="s">
        <v>18</v>
      </c>
      <c r="I131" s="25" t="s">
        <v>235</v>
      </c>
      <c r="J131" s="26">
        <v>362880996</v>
      </c>
      <c r="K131" s="26">
        <v>222763219</v>
      </c>
      <c r="L131" s="26">
        <v>219130319</v>
      </c>
      <c r="M131" s="26">
        <v>0</v>
      </c>
    </row>
    <row r="132" spans="1:13" x14ac:dyDescent="0.2">
      <c r="A132" s="24" t="s">
        <v>108</v>
      </c>
      <c r="B132" s="24" t="s">
        <v>59</v>
      </c>
      <c r="C132" s="24" t="s">
        <v>109</v>
      </c>
      <c r="D132" s="24" t="s">
        <v>114</v>
      </c>
      <c r="E132" s="24" t="s">
        <v>66</v>
      </c>
      <c r="F132" s="24" t="s">
        <v>61</v>
      </c>
      <c r="G132" s="24" t="s">
        <v>110</v>
      </c>
      <c r="H132" s="24" t="s">
        <v>18</v>
      </c>
      <c r="I132" s="25" t="s">
        <v>236</v>
      </c>
      <c r="J132" s="26">
        <v>2477948510</v>
      </c>
      <c r="K132" s="26">
        <v>2477403089</v>
      </c>
      <c r="L132" s="26">
        <v>2397464549</v>
      </c>
      <c r="M132" s="26">
        <v>7820141</v>
      </c>
    </row>
    <row r="133" spans="1:13" x14ac:dyDescent="0.2">
      <c r="A133" s="24" t="s">
        <v>108</v>
      </c>
      <c r="B133" s="24" t="s">
        <v>59</v>
      </c>
      <c r="C133" s="24" t="s">
        <v>109</v>
      </c>
      <c r="D133" s="24" t="s">
        <v>114</v>
      </c>
      <c r="E133" s="24" t="s">
        <v>66</v>
      </c>
      <c r="F133" s="24" t="s">
        <v>61</v>
      </c>
      <c r="G133" s="24" t="s">
        <v>20</v>
      </c>
      <c r="H133" s="24" t="s">
        <v>18</v>
      </c>
      <c r="I133" s="25" t="s">
        <v>236</v>
      </c>
      <c r="J133" s="26">
        <v>19748002</v>
      </c>
      <c r="K133" s="26">
        <v>19748002</v>
      </c>
      <c r="L133" s="26">
        <v>19748002</v>
      </c>
      <c r="M133" s="26">
        <v>0</v>
      </c>
    </row>
    <row r="134" spans="1:13" x14ac:dyDescent="0.2">
      <c r="A134" s="24" t="s">
        <v>108</v>
      </c>
      <c r="B134" s="24" t="s">
        <v>59</v>
      </c>
      <c r="C134" s="24" t="s">
        <v>109</v>
      </c>
      <c r="D134" s="24" t="s">
        <v>114</v>
      </c>
      <c r="E134" s="24" t="s">
        <v>66</v>
      </c>
      <c r="F134" s="24" t="s">
        <v>59</v>
      </c>
      <c r="G134" s="24" t="s">
        <v>110</v>
      </c>
      <c r="H134" s="24" t="s">
        <v>18</v>
      </c>
      <c r="I134" s="25" t="s">
        <v>237</v>
      </c>
      <c r="J134" s="26">
        <v>14076170591.5</v>
      </c>
      <c r="K134" s="26">
        <v>13989842176.5</v>
      </c>
      <c r="L134" s="26">
        <v>13939262147.5</v>
      </c>
      <c r="M134" s="26">
        <v>96206859</v>
      </c>
    </row>
    <row r="135" spans="1:13" x14ac:dyDescent="0.2">
      <c r="A135" s="24" t="s">
        <v>108</v>
      </c>
      <c r="B135" s="24" t="s">
        <v>59</v>
      </c>
      <c r="C135" s="24" t="s">
        <v>109</v>
      </c>
      <c r="D135" s="24" t="s">
        <v>114</v>
      </c>
      <c r="E135" s="24" t="s">
        <v>66</v>
      </c>
      <c r="F135" s="24" t="s">
        <v>59</v>
      </c>
      <c r="G135" s="24" t="s">
        <v>20</v>
      </c>
      <c r="H135" s="24" t="s">
        <v>18</v>
      </c>
      <c r="I135" s="25" t="s">
        <v>237</v>
      </c>
      <c r="J135" s="26">
        <v>104516839</v>
      </c>
      <c r="K135" s="26">
        <v>104516839</v>
      </c>
      <c r="L135" s="26">
        <v>104516839</v>
      </c>
      <c r="M135" s="26">
        <v>0</v>
      </c>
    </row>
    <row r="136" spans="1:13" x14ac:dyDescent="0.2">
      <c r="A136" s="24" t="s">
        <v>108</v>
      </c>
      <c r="B136" s="24" t="s">
        <v>59</v>
      </c>
      <c r="C136" s="24" t="s">
        <v>109</v>
      </c>
      <c r="D136" s="24" t="s">
        <v>114</v>
      </c>
      <c r="E136" s="24" t="s">
        <v>66</v>
      </c>
      <c r="F136" s="24" t="s">
        <v>85</v>
      </c>
      <c r="G136" s="24" t="s">
        <v>110</v>
      </c>
      <c r="H136" s="24" t="s">
        <v>18</v>
      </c>
      <c r="I136" s="25" t="s">
        <v>238</v>
      </c>
      <c r="J136" s="26">
        <v>23839330</v>
      </c>
      <c r="K136" s="26">
        <v>99330</v>
      </c>
      <c r="L136" s="26">
        <v>99330</v>
      </c>
      <c r="M136" s="26">
        <v>0</v>
      </c>
    </row>
    <row r="137" spans="1:13" x14ac:dyDescent="0.2">
      <c r="A137" s="24" t="s">
        <v>108</v>
      </c>
      <c r="B137" s="24" t="s">
        <v>59</v>
      </c>
      <c r="C137" s="24" t="s">
        <v>109</v>
      </c>
      <c r="D137" s="24" t="s">
        <v>114</v>
      </c>
      <c r="E137" s="24" t="s">
        <v>66</v>
      </c>
      <c r="F137" s="24" t="s">
        <v>77</v>
      </c>
      <c r="G137" s="24" t="s">
        <v>110</v>
      </c>
      <c r="H137" s="24" t="s">
        <v>18</v>
      </c>
      <c r="I137" s="25" t="s">
        <v>239</v>
      </c>
      <c r="J137" s="26">
        <v>621546780.67999995</v>
      </c>
      <c r="K137" s="26">
        <v>608131757.67999995</v>
      </c>
      <c r="L137" s="26">
        <v>593131757.67999995</v>
      </c>
      <c r="M137" s="26">
        <v>13415023</v>
      </c>
    </row>
    <row r="138" spans="1:13" x14ac:dyDescent="0.2">
      <c r="A138" s="24" t="s">
        <v>108</v>
      </c>
      <c r="B138" s="24" t="s">
        <v>59</v>
      </c>
      <c r="C138" s="24" t="s">
        <v>109</v>
      </c>
      <c r="D138" s="24" t="s">
        <v>114</v>
      </c>
      <c r="E138" s="24" t="s">
        <v>66</v>
      </c>
      <c r="F138" s="24" t="s">
        <v>77</v>
      </c>
      <c r="G138" s="24" t="s">
        <v>20</v>
      </c>
      <c r="H138" s="24" t="s">
        <v>18</v>
      </c>
      <c r="I138" s="25" t="s">
        <v>239</v>
      </c>
      <c r="J138" s="26">
        <v>3000000</v>
      </c>
      <c r="K138" s="26">
        <v>0</v>
      </c>
      <c r="L138" s="26">
        <v>0</v>
      </c>
      <c r="M138" s="26">
        <v>0</v>
      </c>
    </row>
    <row r="139" spans="1:13" x14ac:dyDescent="0.2">
      <c r="A139" s="24" t="s">
        <v>108</v>
      </c>
      <c r="B139" s="24" t="s">
        <v>59</v>
      </c>
      <c r="C139" s="24" t="s">
        <v>109</v>
      </c>
      <c r="D139" s="24" t="s">
        <v>114</v>
      </c>
      <c r="E139" s="24" t="s">
        <v>66</v>
      </c>
      <c r="F139" s="24" t="s">
        <v>64</v>
      </c>
      <c r="G139" s="24" t="s">
        <v>110</v>
      </c>
      <c r="H139" s="24" t="s">
        <v>18</v>
      </c>
      <c r="I139" s="25" t="s">
        <v>240</v>
      </c>
      <c r="J139" s="26">
        <v>10916442660.58</v>
      </c>
      <c r="K139" s="26">
        <v>10868314792.58</v>
      </c>
      <c r="L139" s="26">
        <v>10513960554.58</v>
      </c>
      <c r="M139" s="26">
        <v>17068855.329999998</v>
      </c>
    </row>
    <row r="140" spans="1:13" x14ac:dyDescent="0.2">
      <c r="A140" s="24" t="s">
        <v>108</v>
      </c>
      <c r="B140" s="24" t="s">
        <v>59</v>
      </c>
      <c r="C140" s="24" t="s">
        <v>109</v>
      </c>
      <c r="D140" s="24" t="s">
        <v>114</v>
      </c>
      <c r="E140" s="24" t="s">
        <v>66</v>
      </c>
      <c r="F140" s="24" t="s">
        <v>64</v>
      </c>
      <c r="G140" s="24" t="s">
        <v>20</v>
      </c>
      <c r="H140" s="24" t="s">
        <v>18</v>
      </c>
      <c r="I140" s="25" t="s">
        <v>240</v>
      </c>
      <c r="J140" s="26">
        <v>40297604</v>
      </c>
      <c r="K140" s="26">
        <v>40297604</v>
      </c>
      <c r="L140" s="26">
        <v>40297604</v>
      </c>
      <c r="M140" s="26">
        <v>0</v>
      </c>
    </row>
    <row r="141" spans="1:13" x14ac:dyDescent="0.2">
      <c r="A141" s="24" t="s">
        <v>108</v>
      </c>
      <c r="B141" s="24" t="s">
        <v>59</v>
      </c>
      <c r="C141" s="24" t="s">
        <v>109</v>
      </c>
      <c r="D141" s="24" t="s">
        <v>114</v>
      </c>
      <c r="E141" s="24" t="s">
        <v>66</v>
      </c>
      <c r="F141" s="24" t="s">
        <v>72</v>
      </c>
      <c r="G141" s="24" t="s">
        <v>110</v>
      </c>
      <c r="H141" s="24" t="s">
        <v>18</v>
      </c>
      <c r="I141" s="25" t="s">
        <v>241</v>
      </c>
      <c r="J141" s="26">
        <v>25904957</v>
      </c>
      <c r="K141" s="26">
        <v>25904957</v>
      </c>
      <c r="L141" s="26">
        <v>25904957</v>
      </c>
      <c r="M141" s="26">
        <v>0</v>
      </c>
    </row>
    <row r="142" spans="1:13" x14ac:dyDescent="0.2">
      <c r="A142" s="24" t="s">
        <v>108</v>
      </c>
      <c r="B142" s="24" t="s">
        <v>59</v>
      </c>
      <c r="C142" s="24" t="s">
        <v>109</v>
      </c>
      <c r="D142" s="24" t="s">
        <v>114</v>
      </c>
      <c r="E142" s="24" t="s">
        <v>68</v>
      </c>
      <c r="F142" s="24" t="s">
        <v>55</v>
      </c>
      <c r="G142" s="24" t="s">
        <v>110</v>
      </c>
      <c r="H142" s="24" t="s">
        <v>18</v>
      </c>
      <c r="I142" s="25" t="s">
        <v>242</v>
      </c>
      <c r="J142" s="26">
        <v>2477878742</v>
      </c>
      <c r="K142" s="26">
        <v>841347076</v>
      </c>
      <c r="L142" s="26">
        <v>841347076</v>
      </c>
      <c r="M142" s="26">
        <v>0</v>
      </c>
    </row>
    <row r="143" spans="1:13" x14ac:dyDescent="0.2">
      <c r="A143" s="24" t="s">
        <v>108</v>
      </c>
      <c r="B143" s="24" t="s">
        <v>59</v>
      </c>
      <c r="C143" s="24" t="s">
        <v>109</v>
      </c>
      <c r="D143" s="24" t="s">
        <v>114</v>
      </c>
      <c r="E143" s="24" t="s">
        <v>68</v>
      </c>
      <c r="F143" s="24" t="s">
        <v>114</v>
      </c>
      <c r="G143" s="24" t="s">
        <v>110</v>
      </c>
      <c r="H143" s="24" t="s">
        <v>18</v>
      </c>
      <c r="I143" s="25" t="s">
        <v>243</v>
      </c>
      <c r="J143" s="26">
        <v>1945485566</v>
      </c>
      <c r="K143" s="26">
        <v>907917597</v>
      </c>
      <c r="L143" s="26">
        <v>907917597</v>
      </c>
      <c r="M143" s="26">
        <v>0</v>
      </c>
    </row>
    <row r="144" spans="1:13" x14ac:dyDescent="0.2">
      <c r="A144" s="24" t="s">
        <v>108</v>
      </c>
      <c r="B144" s="24" t="s">
        <v>59</v>
      </c>
      <c r="C144" s="24" t="s">
        <v>109</v>
      </c>
      <c r="D144" s="24" t="s">
        <v>114</v>
      </c>
      <c r="E144" s="24" t="s">
        <v>68</v>
      </c>
      <c r="F144" s="24" t="s">
        <v>77</v>
      </c>
      <c r="G144" s="24" t="s">
        <v>110</v>
      </c>
      <c r="H144" s="24" t="s">
        <v>18</v>
      </c>
      <c r="I144" s="25" t="s">
        <v>244</v>
      </c>
      <c r="J144" s="26">
        <v>475060151</v>
      </c>
      <c r="K144" s="26">
        <v>267666017</v>
      </c>
      <c r="L144" s="26">
        <v>267666017</v>
      </c>
      <c r="M144" s="26">
        <v>0</v>
      </c>
    </row>
    <row r="145" spans="1:13" x14ac:dyDescent="0.2">
      <c r="A145" s="24" t="s">
        <v>108</v>
      </c>
      <c r="B145" s="24" t="s">
        <v>59</v>
      </c>
      <c r="C145" s="24" t="s">
        <v>109</v>
      </c>
      <c r="D145" s="24" t="s">
        <v>114</v>
      </c>
      <c r="E145" s="24" t="s">
        <v>68</v>
      </c>
      <c r="F145" s="24" t="s">
        <v>72</v>
      </c>
      <c r="G145" s="24" t="s">
        <v>110</v>
      </c>
      <c r="H145" s="24" t="s">
        <v>18</v>
      </c>
      <c r="I145" s="25" t="s">
        <v>245</v>
      </c>
      <c r="J145" s="26">
        <v>252765392</v>
      </c>
      <c r="K145" s="26">
        <v>198194377</v>
      </c>
      <c r="L145" s="26">
        <v>198194377</v>
      </c>
      <c r="M145" s="26">
        <v>0</v>
      </c>
    </row>
    <row r="146" spans="1:13" x14ac:dyDescent="0.2">
      <c r="A146" s="24" t="s">
        <v>108</v>
      </c>
      <c r="B146" s="24" t="s">
        <v>59</v>
      </c>
      <c r="C146" s="24" t="s">
        <v>109</v>
      </c>
      <c r="D146" s="24" t="s">
        <v>114</v>
      </c>
      <c r="E146" s="24" t="s">
        <v>68</v>
      </c>
      <c r="F146" s="24" t="s">
        <v>66</v>
      </c>
      <c r="G146" s="24" t="s">
        <v>110</v>
      </c>
      <c r="H146" s="24" t="s">
        <v>18</v>
      </c>
      <c r="I146" s="25" t="s">
        <v>246</v>
      </c>
      <c r="J146" s="26">
        <v>356343904</v>
      </c>
      <c r="K146" s="26">
        <v>319188019</v>
      </c>
      <c r="L146" s="26">
        <v>319188019</v>
      </c>
      <c r="M146" s="26">
        <v>0</v>
      </c>
    </row>
    <row r="147" spans="1:13" x14ac:dyDescent="0.2">
      <c r="A147" s="24" t="s">
        <v>108</v>
      </c>
      <c r="B147" s="24" t="s">
        <v>59</v>
      </c>
      <c r="C147" s="24" t="s">
        <v>109</v>
      </c>
      <c r="D147" s="24" t="s">
        <v>114</v>
      </c>
      <c r="E147" s="24" t="s">
        <v>68</v>
      </c>
      <c r="F147" s="24" t="s">
        <v>68</v>
      </c>
      <c r="G147" s="24" t="s">
        <v>110</v>
      </c>
      <c r="H147" s="24" t="s">
        <v>18</v>
      </c>
      <c r="I147" s="25" t="s">
        <v>247</v>
      </c>
      <c r="J147" s="26">
        <v>97627469</v>
      </c>
      <c r="K147" s="26">
        <v>84006188</v>
      </c>
      <c r="L147" s="26">
        <v>84006188</v>
      </c>
      <c r="M147" s="26">
        <v>0</v>
      </c>
    </row>
    <row r="148" spans="1:13" x14ac:dyDescent="0.2">
      <c r="A148" s="24" t="s">
        <v>108</v>
      </c>
      <c r="B148" s="24" t="s">
        <v>59</v>
      </c>
      <c r="C148" s="24" t="s">
        <v>109</v>
      </c>
      <c r="D148" s="24" t="s">
        <v>114</v>
      </c>
      <c r="E148" s="24" t="s">
        <v>147</v>
      </c>
      <c r="G148" s="24" t="s">
        <v>110</v>
      </c>
      <c r="H148" s="24" t="s">
        <v>18</v>
      </c>
      <c r="I148" s="25" t="s">
        <v>148</v>
      </c>
      <c r="J148" s="26">
        <v>35597488.5</v>
      </c>
      <c r="K148" s="26">
        <v>35597488.5</v>
      </c>
      <c r="L148" s="26">
        <v>35375488</v>
      </c>
      <c r="M148" s="26">
        <v>0</v>
      </c>
    </row>
    <row r="149" spans="1:13" x14ac:dyDescent="0.2">
      <c r="J149" s="27"/>
      <c r="K149" s="27"/>
      <c r="L149" s="27"/>
      <c r="M149" s="27"/>
    </row>
    <row r="150" spans="1:13" x14ac:dyDescent="0.2">
      <c r="I150" s="28" t="s">
        <v>167</v>
      </c>
      <c r="J150" s="30">
        <v>158745067432.78</v>
      </c>
      <c r="K150" s="30">
        <v>133477187471.14</v>
      </c>
      <c r="L150" s="30">
        <v>129212190478.44</v>
      </c>
      <c r="M150" s="30">
        <v>246050927.33000001</v>
      </c>
    </row>
    <row r="152" spans="1:13" x14ac:dyDescent="0.2">
      <c r="A152" s="21" t="s">
        <v>102</v>
      </c>
      <c r="J152" s="27"/>
      <c r="K152" s="27"/>
      <c r="L152" s="27"/>
      <c r="M152" s="27"/>
    </row>
    <row r="153" spans="1:13" x14ac:dyDescent="0.2">
      <c r="A153" s="24" t="s">
        <v>108</v>
      </c>
      <c r="B153" s="24" t="s">
        <v>85</v>
      </c>
      <c r="C153" s="24" t="s">
        <v>59</v>
      </c>
      <c r="D153" s="24" t="s">
        <v>61</v>
      </c>
      <c r="E153" s="24" t="s">
        <v>91</v>
      </c>
      <c r="F153" s="24" t="s">
        <v>59</v>
      </c>
      <c r="G153" s="24" t="s">
        <v>110</v>
      </c>
      <c r="H153" s="24" t="s">
        <v>18</v>
      </c>
      <c r="I153" s="25" t="s">
        <v>248</v>
      </c>
      <c r="J153" s="26">
        <v>0</v>
      </c>
      <c r="K153" s="26">
        <v>0</v>
      </c>
      <c r="L153" s="26">
        <v>0</v>
      </c>
      <c r="M153" s="26">
        <v>0</v>
      </c>
    </row>
    <row r="154" spans="1:13" x14ac:dyDescent="0.2">
      <c r="A154" s="24" t="s">
        <v>108</v>
      </c>
      <c r="B154" s="24" t="s">
        <v>85</v>
      </c>
      <c r="C154" s="24" t="s">
        <v>114</v>
      </c>
      <c r="D154" s="24" t="s">
        <v>61</v>
      </c>
      <c r="E154" s="24" t="s">
        <v>249</v>
      </c>
      <c r="G154" s="24" t="s">
        <v>110</v>
      </c>
      <c r="H154" s="24" t="s">
        <v>18</v>
      </c>
      <c r="I154" s="25" t="s">
        <v>250</v>
      </c>
      <c r="J154" s="26">
        <v>24846000</v>
      </c>
      <c r="K154" s="26">
        <v>21867750</v>
      </c>
      <c r="L154" s="26">
        <v>21867750</v>
      </c>
      <c r="M154" s="26">
        <v>2978250</v>
      </c>
    </row>
    <row r="155" spans="1:13" x14ac:dyDescent="0.2">
      <c r="A155" s="24" t="s">
        <v>108</v>
      </c>
      <c r="B155" s="24" t="s">
        <v>85</v>
      </c>
      <c r="C155" s="24" t="s">
        <v>77</v>
      </c>
      <c r="D155" s="24" t="s">
        <v>59</v>
      </c>
      <c r="E155" s="24" t="s">
        <v>61</v>
      </c>
      <c r="G155" s="24" t="s">
        <v>110</v>
      </c>
      <c r="H155" s="24" t="s">
        <v>18</v>
      </c>
      <c r="I155" s="25" t="s">
        <v>251</v>
      </c>
      <c r="J155" s="26">
        <v>3306157043.6199999</v>
      </c>
      <c r="K155" s="26">
        <v>3284689831.6199999</v>
      </c>
      <c r="L155" s="26">
        <v>3221422079.6199999</v>
      </c>
      <c r="M155" s="26">
        <v>3039524</v>
      </c>
    </row>
    <row r="156" spans="1:13" x14ac:dyDescent="0.2">
      <c r="A156" s="24" t="s">
        <v>108</v>
      </c>
      <c r="B156" s="24" t="s">
        <v>85</v>
      </c>
      <c r="C156" s="24" t="s">
        <v>77</v>
      </c>
      <c r="D156" s="24" t="s">
        <v>59</v>
      </c>
      <c r="E156" s="24" t="s">
        <v>59</v>
      </c>
      <c r="G156" s="24" t="s">
        <v>110</v>
      </c>
      <c r="H156" s="24" t="s">
        <v>18</v>
      </c>
      <c r="I156" s="25" t="s">
        <v>252</v>
      </c>
      <c r="J156" s="26">
        <v>11732786653.389999</v>
      </c>
      <c r="K156" s="26">
        <v>11732726653.389999</v>
      </c>
      <c r="L156" s="26">
        <v>11677926653.389999</v>
      </c>
      <c r="M156" s="26">
        <v>5000000</v>
      </c>
    </row>
    <row r="157" spans="1:13" x14ac:dyDescent="0.2">
      <c r="A157" s="24" t="s">
        <v>108</v>
      </c>
      <c r="B157" s="24" t="s">
        <v>85</v>
      </c>
      <c r="C157" s="24" t="s">
        <v>77</v>
      </c>
      <c r="D157" s="24" t="s">
        <v>85</v>
      </c>
      <c r="E157" s="24" t="s">
        <v>253</v>
      </c>
      <c r="G157" s="24" t="s">
        <v>110</v>
      </c>
      <c r="H157" s="24" t="s">
        <v>18</v>
      </c>
      <c r="I157" s="25" t="s">
        <v>254</v>
      </c>
      <c r="J157" s="26">
        <v>4981927290</v>
      </c>
      <c r="K157" s="26">
        <v>4074099208</v>
      </c>
      <c r="L157" s="26">
        <v>4074099208</v>
      </c>
      <c r="M157" s="26">
        <v>0</v>
      </c>
    </row>
    <row r="158" spans="1:13" x14ac:dyDescent="0.2">
      <c r="A158" s="24" t="s">
        <v>108</v>
      </c>
      <c r="B158" s="24" t="s">
        <v>85</v>
      </c>
      <c r="C158" s="24" t="s">
        <v>64</v>
      </c>
      <c r="D158" s="24" t="s">
        <v>61</v>
      </c>
      <c r="E158" s="24" t="s">
        <v>61</v>
      </c>
      <c r="G158" s="24" t="s">
        <v>110</v>
      </c>
      <c r="H158" s="24" t="s">
        <v>18</v>
      </c>
      <c r="I158" s="25" t="s">
        <v>255</v>
      </c>
      <c r="J158" s="26">
        <v>3626902166.48</v>
      </c>
      <c r="K158" s="26">
        <v>3613040615.48</v>
      </c>
      <c r="L158" s="26">
        <v>3352360893.48</v>
      </c>
      <c r="M158" s="26">
        <v>0</v>
      </c>
    </row>
    <row r="159" spans="1:13" x14ac:dyDescent="0.2">
      <c r="A159" s="24" t="s">
        <v>108</v>
      </c>
      <c r="B159" s="24" t="s">
        <v>85</v>
      </c>
      <c r="C159" s="24" t="s">
        <v>64</v>
      </c>
      <c r="D159" s="24" t="s">
        <v>85</v>
      </c>
      <c r="E159" s="24" t="s">
        <v>196</v>
      </c>
      <c r="G159" s="24" t="s">
        <v>110</v>
      </c>
      <c r="H159" s="24" t="s">
        <v>18</v>
      </c>
      <c r="I159" s="25" t="s">
        <v>256</v>
      </c>
      <c r="J159" s="26">
        <v>0</v>
      </c>
      <c r="K159" s="26">
        <v>0</v>
      </c>
      <c r="L159" s="26">
        <v>0</v>
      </c>
      <c r="M159" s="26">
        <v>0</v>
      </c>
    </row>
    <row r="160" spans="1:13" x14ac:dyDescent="0.2">
      <c r="I160" s="28" t="s">
        <v>167</v>
      </c>
      <c r="J160" s="29">
        <v>23672619153.490002</v>
      </c>
      <c r="K160" s="30">
        <v>22726424058.490002</v>
      </c>
      <c r="L160" s="30">
        <v>22347676584.490002</v>
      </c>
      <c r="M160" s="30">
        <v>11017774</v>
      </c>
    </row>
    <row r="161" spans="10:13" x14ac:dyDescent="0.2">
      <c r="J161" s="27"/>
      <c r="K161" s="27"/>
      <c r="L161" s="27"/>
      <c r="M161" s="27"/>
    </row>
  </sheetData>
  <mergeCells count="1"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INVERSION</vt:lpstr>
      <vt:lpstr>GASTOS FUNC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Orlando Avila Alferes</dc:creator>
  <cp:lastModifiedBy>William Leonidas</cp:lastModifiedBy>
  <dcterms:created xsi:type="dcterms:W3CDTF">2014-02-18T12:44:45Z</dcterms:created>
  <dcterms:modified xsi:type="dcterms:W3CDTF">2021-05-10T22:22:57Z</dcterms:modified>
</cp:coreProperties>
</file>