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5"/>
  <workbookPr/>
  <mc:AlternateContent xmlns:mc="http://schemas.openxmlformats.org/markup-compatibility/2006">
    <mc:Choice Requires="x15">
      <x15ac:absPath xmlns:x15ac="http://schemas.microsoft.com/office/spreadsheetml/2010/11/ac" url="C:\Users\546M\Documents\"/>
    </mc:Choice>
  </mc:AlternateContent>
  <xr:revisionPtr revIDLastSave="0" documentId="11_1B19A50DDFF80585F5C7B527500D4D3C359F0AB4" xr6:coauthVersionLast="45" xr6:coauthVersionMax="45" xr10:uidLastSave="{00000000-0000-0000-0000-000000000000}"/>
  <bookViews>
    <workbookView xWindow="0" yWindow="0" windowWidth="20430" windowHeight="6945" firstSheet="1" activeTab="1" xr2:uid="{00000000-000D-0000-FFFF-FFFF00000000}"/>
  </bookViews>
  <sheets>
    <sheet name="PAGARE 11" sheetId="2" r:id="rId1"/>
    <sheet name="PAGARE 12" sheetId="1" r:id="rId2"/>
    <sheet name="PAGARE 13" sheetId="3" r:id="rId3"/>
  </sheets>
  <definedNames>
    <definedName name="A">'PAGARE 12'!$WQQ$36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3" l="1"/>
  <c r="F41" i="3"/>
  <c r="J41" i="3" s="1"/>
  <c r="F40" i="3"/>
  <c r="J40" i="3" s="1"/>
  <c r="F39" i="3"/>
  <c r="J39" i="3" s="1"/>
  <c r="F38" i="3"/>
  <c r="J38" i="3" s="1"/>
  <c r="F37" i="3"/>
  <c r="J37" i="3" s="1"/>
  <c r="F36" i="3"/>
  <c r="J36" i="3" s="1"/>
  <c r="E35" i="3"/>
  <c r="F35" i="3" s="1"/>
  <c r="J35" i="3" s="1"/>
  <c r="E34" i="3"/>
  <c r="F34" i="3" s="1"/>
  <c r="J34" i="3" s="1"/>
  <c r="E33" i="3"/>
  <c r="F33" i="3" s="1"/>
  <c r="J33" i="3" s="1"/>
  <c r="E32" i="3"/>
  <c r="F32" i="3" s="1"/>
  <c r="J32" i="3" s="1"/>
  <c r="E31" i="3"/>
  <c r="F31" i="3" s="1"/>
  <c r="J31" i="3" s="1"/>
  <c r="E30" i="3"/>
  <c r="F30" i="3" s="1"/>
  <c r="J30" i="3" s="1"/>
  <c r="E29" i="3"/>
  <c r="F29" i="3" s="1"/>
  <c r="J29" i="3" s="1"/>
  <c r="E28" i="3"/>
  <c r="F28" i="3" s="1"/>
  <c r="J28" i="3" s="1"/>
  <c r="E27" i="3"/>
  <c r="F27" i="3" s="1"/>
  <c r="J27" i="3" s="1"/>
  <c r="E26" i="3"/>
  <c r="F26" i="3" s="1"/>
  <c r="J26" i="3" s="1"/>
  <c r="E25" i="3"/>
  <c r="F25" i="3" s="1"/>
  <c r="J25" i="3" s="1"/>
  <c r="E24" i="3"/>
  <c r="F24" i="3" s="1"/>
  <c r="J24" i="3" s="1"/>
  <c r="E23" i="3"/>
  <c r="F23" i="3" s="1"/>
  <c r="J23" i="3" s="1"/>
  <c r="E22" i="3"/>
  <c r="F22" i="3" s="1"/>
  <c r="J22" i="3" s="1"/>
  <c r="E21" i="3"/>
  <c r="F21" i="3" s="1"/>
  <c r="J21" i="3" s="1"/>
  <c r="E20" i="3"/>
  <c r="F20" i="3" s="1"/>
  <c r="J20" i="3" s="1"/>
  <c r="E19" i="3"/>
  <c r="F19" i="3" s="1"/>
  <c r="J19" i="3" s="1"/>
  <c r="E18" i="3"/>
  <c r="F18" i="3" s="1"/>
  <c r="J18" i="3" s="1"/>
  <c r="E17" i="3"/>
  <c r="F17" i="3" s="1"/>
  <c r="J17" i="3" s="1"/>
  <c r="E16" i="3"/>
  <c r="F16" i="3" s="1"/>
  <c r="J16" i="3" s="1"/>
  <c r="E15" i="3"/>
  <c r="F15" i="3" s="1"/>
  <c r="J15" i="3" s="1"/>
  <c r="E14" i="3"/>
  <c r="F14" i="3" s="1"/>
  <c r="J14" i="3" s="1"/>
  <c r="E13" i="3"/>
  <c r="F13" i="3" s="1"/>
  <c r="J13" i="3" s="1"/>
  <c r="E12" i="3"/>
  <c r="F12" i="3" s="1"/>
  <c r="J12" i="3" s="1"/>
  <c r="E11" i="3"/>
  <c r="F11" i="3" s="1"/>
  <c r="J11" i="3" s="1"/>
  <c r="E10" i="3"/>
  <c r="F10" i="3" s="1"/>
  <c r="J10" i="3" s="1"/>
  <c r="E9" i="3"/>
  <c r="F9" i="3" s="1"/>
  <c r="J9" i="3" s="1"/>
  <c r="I44" i="2"/>
  <c r="F41" i="2"/>
  <c r="J41" i="2" s="1"/>
  <c r="F40" i="2"/>
  <c r="J40" i="2" s="1"/>
  <c r="F39" i="2"/>
  <c r="J39" i="2" s="1"/>
  <c r="F38" i="2"/>
  <c r="J38" i="2" s="1"/>
  <c r="F37" i="2"/>
  <c r="J37" i="2" s="1"/>
  <c r="F36" i="2"/>
  <c r="J36" i="2" s="1"/>
  <c r="E35" i="2"/>
  <c r="F35" i="2" s="1"/>
  <c r="J35" i="2" s="1"/>
  <c r="E34" i="2"/>
  <c r="F34" i="2" s="1"/>
  <c r="J34" i="2" s="1"/>
  <c r="E33" i="2"/>
  <c r="F33" i="2" s="1"/>
  <c r="J33" i="2" s="1"/>
  <c r="E32" i="2"/>
  <c r="F32" i="2" s="1"/>
  <c r="J32" i="2" s="1"/>
  <c r="E31" i="2"/>
  <c r="F31" i="2" s="1"/>
  <c r="J31" i="2" s="1"/>
  <c r="E30" i="2"/>
  <c r="F30" i="2" s="1"/>
  <c r="J30" i="2" s="1"/>
  <c r="E29" i="2"/>
  <c r="F29" i="2" s="1"/>
  <c r="J29" i="2" s="1"/>
  <c r="E28" i="2"/>
  <c r="F28" i="2" s="1"/>
  <c r="J28" i="2" s="1"/>
  <c r="E27" i="2"/>
  <c r="F27" i="2" s="1"/>
  <c r="J27" i="2" s="1"/>
  <c r="E26" i="2"/>
  <c r="F26" i="2" s="1"/>
  <c r="J26" i="2" s="1"/>
  <c r="E25" i="2"/>
  <c r="F25" i="2" s="1"/>
  <c r="J25" i="2" s="1"/>
  <c r="E24" i="2"/>
  <c r="F24" i="2" s="1"/>
  <c r="J24" i="2" s="1"/>
  <c r="E23" i="2"/>
  <c r="F23" i="2" s="1"/>
  <c r="J23" i="2" s="1"/>
  <c r="E22" i="2"/>
  <c r="F22" i="2" s="1"/>
  <c r="J22" i="2" s="1"/>
  <c r="E21" i="2"/>
  <c r="F21" i="2" s="1"/>
  <c r="J21" i="2" s="1"/>
  <c r="E20" i="2"/>
  <c r="F20" i="2" s="1"/>
  <c r="J20" i="2" s="1"/>
  <c r="E19" i="2"/>
  <c r="F19" i="2" s="1"/>
  <c r="J19" i="2" s="1"/>
  <c r="E18" i="2"/>
  <c r="F18" i="2" s="1"/>
  <c r="J18" i="2" s="1"/>
  <c r="E17" i="2"/>
  <c r="F17" i="2" s="1"/>
  <c r="J17" i="2" s="1"/>
  <c r="E16" i="2"/>
  <c r="F16" i="2" s="1"/>
  <c r="J16" i="2" s="1"/>
  <c r="E15" i="2"/>
  <c r="F15" i="2" s="1"/>
  <c r="J15" i="2" s="1"/>
  <c r="E14" i="2"/>
  <c r="F14" i="2" s="1"/>
  <c r="J14" i="2" s="1"/>
  <c r="E13" i="2"/>
  <c r="F13" i="2" s="1"/>
  <c r="J13" i="2" s="1"/>
  <c r="E12" i="2"/>
  <c r="F12" i="2" s="1"/>
  <c r="J12" i="2" s="1"/>
  <c r="E11" i="2"/>
  <c r="F11" i="2" s="1"/>
  <c r="J11" i="2" s="1"/>
  <c r="E10" i="2"/>
  <c r="F10" i="2" s="1"/>
  <c r="J10" i="2" s="1"/>
  <c r="E9" i="2"/>
  <c r="F9" i="2" s="1"/>
  <c r="J9" i="2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I44" i="1"/>
  <c r="E35" i="1"/>
  <c r="F35" i="1" s="1"/>
  <c r="J35" i="1" s="1"/>
  <c r="E34" i="1"/>
  <c r="F34" i="1" s="1"/>
  <c r="J34" i="1" s="1"/>
  <c r="E33" i="1"/>
  <c r="F33" i="1" s="1"/>
  <c r="J33" i="1" s="1"/>
  <c r="E32" i="1"/>
  <c r="F32" i="1" s="1"/>
  <c r="J32" i="1" s="1"/>
  <c r="E31" i="1"/>
  <c r="F31" i="1" s="1"/>
  <c r="J31" i="1" s="1"/>
  <c r="E30" i="1"/>
  <c r="F30" i="1" s="1"/>
  <c r="J30" i="1" s="1"/>
  <c r="E29" i="1"/>
  <c r="F29" i="1" s="1"/>
  <c r="J29" i="1" s="1"/>
  <c r="E28" i="1"/>
  <c r="F28" i="1" s="1"/>
  <c r="J28" i="1" s="1"/>
  <c r="E27" i="1"/>
  <c r="F27" i="1" s="1"/>
  <c r="J27" i="1" s="1"/>
  <c r="E26" i="1"/>
  <c r="F26" i="1" s="1"/>
  <c r="J26" i="1" s="1"/>
  <c r="E25" i="1"/>
  <c r="F25" i="1" s="1"/>
  <c r="J25" i="1" s="1"/>
  <c r="E24" i="1"/>
  <c r="F24" i="1" s="1"/>
  <c r="J24" i="1" s="1"/>
  <c r="E23" i="1"/>
  <c r="F23" i="1" s="1"/>
  <c r="J23" i="1" s="1"/>
  <c r="E22" i="1"/>
  <c r="F22" i="1" s="1"/>
  <c r="J22" i="1" s="1"/>
  <c r="E21" i="1"/>
  <c r="F21" i="1" s="1"/>
  <c r="J21" i="1" s="1"/>
  <c r="E20" i="1"/>
  <c r="F20" i="1" s="1"/>
  <c r="J20" i="1" s="1"/>
  <c r="E19" i="1"/>
  <c r="F19" i="1" s="1"/>
  <c r="J19" i="1" s="1"/>
  <c r="E18" i="1"/>
  <c r="F18" i="1" s="1"/>
  <c r="J18" i="1" s="1"/>
  <c r="E17" i="1"/>
  <c r="F17" i="1" s="1"/>
  <c r="J17" i="1" s="1"/>
  <c r="E16" i="1"/>
  <c r="F16" i="1" s="1"/>
  <c r="J16" i="1" s="1"/>
  <c r="E15" i="1"/>
  <c r="F15" i="1" s="1"/>
  <c r="J15" i="1" s="1"/>
  <c r="E14" i="1"/>
  <c r="F14" i="1" s="1"/>
  <c r="J14" i="1" s="1"/>
  <c r="E13" i="1"/>
  <c r="F13" i="1" s="1"/>
  <c r="J13" i="1" s="1"/>
  <c r="E12" i="1"/>
  <c r="F12" i="1" s="1"/>
  <c r="J12" i="1" s="1"/>
  <c r="E11" i="1"/>
  <c r="F11" i="1" s="1"/>
  <c r="J11" i="1" s="1"/>
  <c r="E10" i="1"/>
  <c r="F10" i="1" s="1"/>
  <c r="J10" i="1" s="1"/>
  <c r="E9" i="1"/>
  <c r="F9" i="1" s="1"/>
  <c r="J9" i="1" s="1"/>
  <c r="J44" i="1" s="1"/>
  <c r="J44" i="3" l="1"/>
  <c r="K9" i="3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6" i="3" s="1"/>
  <c r="J44" i="2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6" i="2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6" i="1" s="1"/>
</calcChain>
</file>

<file path=xl/sharedStrings.xml><?xml version="1.0" encoding="utf-8"?>
<sst xmlns="http://schemas.openxmlformats.org/spreadsheetml/2006/main" count="69" uniqueCount="25">
  <si>
    <t>LIQUIDACIÓN CRÉDITO PAGARÉ #11</t>
  </si>
  <si>
    <t xml:space="preserve">                                                 </t>
  </si>
  <si>
    <t xml:space="preserve">                                JUZGADO 2 CIVIL DEL CIRCUITO DE RIONEGRO                                          </t>
  </si>
  <si>
    <t xml:space="preserve">                                       RADICADO 2018-067</t>
  </si>
  <si>
    <t>VIGENCIA</t>
  </si>
  <si>
    <t>Brio Cte</t>
  </si>
  <si>
    <t>Max Mens</t>
  </si>
  <si>
    <t>Tasa</t>
  </si>
  <si>
    <t>liquidación del crédito</t>
  </si>
  <si>
    <t>Desde</t>
  </si>
  <si>
    <t>Hasta</t>
  </si>
  <si>
    <t>Efec Anual</t>
  </si>
  <si>
    <t>Autorizada</t>
  </si>
  <si>
    <t>Aplicable</t>
  </si>
  <si>
    <t>Días</t>
  </si>
  <si>
    <t>Capital Liquidable</t>
  </si>
  <si>
    <t>Abonos</t>
  </si>
  <si>
    <t>Intereses</t>
  </si>
  <si>
    <t>capital Acumulado</t>
  </si>
  <si>
    <t>1.5</t>
  </si>
  <si>
    <t>28/0272018</t>
  </si>
  <si>
    <t>SUBTOTAL</t>
  </si>
  <si>
    <t>TOTAL CAPITAL MAS INTERESES</t>
  </si>
  <si>
    <t>LIQUIDACIÓN CRÉDITO PAGARÉ #12</t>
  </si>
  <si>
    <t>LIQUIDACIÓN CRÉDITO PAGARÉ #13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</si>
</sst>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0.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5" xfId="0" applyBorder="1"/>
    <xf numFmtId="164" fontId="0" fillId="0" borderId="5" xfId="0" applyNumberFormat="1" applyBorder="1" applyAlignment="1">
      <alignment horizontal="center" wrapText="1"/>
    </xf>
    <xf numFmtId="0" fontId="0" fillId="0" borderId="7" xfId="0" applyBorder="1"/>
    <xf numFmtId="164" fontId="0" fillId="0" borderId="5" xfId="1" applyFont="1" applyBorder="1"/>
    <xf numFmtId="164" fontId="0" fillId="0" borderId="7" xfId="0" applyNumberFormat="1" applyBorder="1"/>
    <xf numFmtId="14" fontId="0" fillId="0" borderId="4" xfId="0" applyNumberFormat="1" applyBorder="1"/>
    <xf numFmtId="10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/>
    <xf numFmtId="14" fontId="0" fillId="0" borderId="4" xfId="0" applyNumberFormat="1" applyBorder="1" applyAlignment="1">
      <alignment horizontal="right"/>
    </xf>
    <xf numFmtId="164" fontId="0" fillId="0" borderId="8" xfId="0" applyNumberFormat="1" applyBorder="1"/>
    <xf numFmtId="165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164" fontId="2" fillId="0" borderId="4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workbookViewId="0">
      <selection activeCell="H47" sqref="H47"/>
    </sheetView>
  </sheetViews>
  <sheetFormatPr defaultColWidth="11.42578125" defaultRowHeight="15"/>
  <cols>
    <col min="8" max="8" width="13.5703125" bestFit="1" customWidth="1"/>
    <col min="10" max="10" width="12.5703125" bestFit="1" customWidth="1"/>
    <col min="11" max="11" width="17.42578125" bestFit="1" customWidth="1"/>
  </cols>
  <sheetData>
    <row r="1" spans="1:11"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4"/>
    </row>
    <row r="2" spans="1:11">
      <c r="A2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7"/>
    </row>
    <row r="3" spans="1:11">
      <c r="B3" s="25"/>
      <c r="C3" s="26"/>
      <c r="D3" s="26"/>
      <c r="E3" s="24"/>
      <c r="F3" s="26" t="s">
        <v>3</v>
      </c>
      <c r="G3" s="24"/>
      <c r="H3" s="24"/>
      <c r="I3" s="26"/>
      <c r="J3" s="26"/>
      <c r="K3" s="27"/>
    </row>
    <row r="4" spans="1:11"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>
      <c r="B5" s="38" t="s">
        <v>4</v>
      </c>
      <c r="C5" s="38"/>
      <c r="D5" s="28" t="s">
        <v>5</v>
      </c>
      <c r="E5" s="28" t="s">
        <v>6</v>
      </c>
      <c r="F5" s="28" t="s">
        <v>7</v>
      </c>
      <c r="G5" s="1"/>
      <c r="H5" s="29" t="s">
        <v>8</v>
      </c>
      <c r="I5" s="30"/>
      <c r="J5" s="30"/>
      <c r="K5" s="31"/>
    </row>
    <row r="6" spans="1:11" ht="30"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3" t="s">
        <v>15</v>
      </c>
      <c r="I6" s="3" t="s">
        <v>16</v>
      </c>
      <c r="J6" s="2" t="s">
        <v>17</v>
      </c>
      <c r="K6" s="2" t="s">
        <v>18</v>
      </c>
    </row>
    <row r="7" spans="1:11">
      <c r="B7" s="39">
        <v>43023</v>
      </c>
      <c r="C7" s="39">
        <v>43830</v>
      </c>
      <c r="D7" s="41"/>
      <c r="E7" s="41" t="s">
        <v>19</v>
      </c>
      <c r="F7" s="41"/>
      <c r="G7" s="4"/>
      <c r="H7" s="5">
        <v>40000000</v>
      </c>
      <c r="I7" s="5"/>
      <c r="J7" s="4"/>
      <c r="K7" s="4"/>
    </row>
    <row r="8" spans="1:11" ht="15.75" thickBot="1">
      <c r="B8" s="40"/>
      <c r="C8" s="40"/>
      <c r="D8" s="42"/>
      <c r="E8" s="42"/>
      <c r="F8" s="42"/>
      <c r="G8" s="6"/>
      <c r="H8" s="7"/>
      <c r="I8" s="7"/>
      <c r="J8" s="6"/>
      <c r="K8" s="8">
        <v>40000000</v>
      </c>
    </row>
    <row r="9" spans="1:11">
      <c r="B9" s="9">
        <v>43023</v>
      </c>
      <c r="C9" s="9">
        <v>43039</v>
      </c>
      <c r="D9" s="10">
        <v>0.21149999999999999</v>
      </c>
      <c r="E9" s="10">
        <f t="shared" ref="E9:E35" si="0">D9*1.5/12-0.3%</f>
        <v>2.34375E-2</v>
      </c>
      <c r="F9" s="11">
        <f t="shared" ref="F9:F41" si="1">E9</f>
        <v>2.34375E-2</v>
      </c>
      <c r="G9" s="2">
        <v>16</v>
      </c>
      <c r="H9" s="12">
        <v>40000000</v>
      </c>
      <c r="I9" s="12"/>
      <c r="J9" s="12">
        <f>(H9*F9)/30*16</f>
        <v>500000</v>
      </c>
      <c r="K9" s="12">
        <f t="shared" ref="K9:K41" si="2">K8+J9</f>
        <v>40500000</v>
      </c>
    </row>
    <row r="10" spans="1:11">
      <c r="B10" s="9">
        <v>43040</v>
      </c>
      <c r="C10" s="9">
        <v>43069</v>
      </c>
      <c r="D10" s="10">
        <v>0.20960000000000001</v>
      </c>
      <c r="E10" s="10">
        <f t="shared" si="0"/>
        <v>2.3200000000000002E-2</v>
      </c>
      <c r="F10" s="11">
        <f t="shared" si="1"/>
        <v>2.3200000000000002E-2</v>
      </c>
      <c r="G10" s="2">
        <v>30</v>
      </c>
      <c r="H10" s="12">
        <v>40000000</v>
      </c>
      <c r="I10" s="12"/>
      <c r="J10" s="12">
        <f t="shared" ref="J10:J30" si="3">H10*F10</f>
        <v>928000.00000000012</v>
      </c>
      <c r="K10" s="12">
        <f t="shared" si="2"/>
        <v>41428000</v>
      </c>
    </row>
    <row r="11" spans="1:11">
      <c r="B11" s="9">
        <v>43070</v>
      </c>
      <c r="C11" s="9">
        <v>43100</v>
      </c>
      <c r="D11" s="10">
        <v>0.2077</v>
      </c>
      <c r="E11" s="10">
        <f t="shared" si="0"/>
        <v>2.29625E-2</v>
      </c>
      <c r="F11" s="11">
        <f t="shared" si="1"/>
        <v>2.29625E-2</v>
      </c>
      <c r="G11" s="2">
        <v>30</v>
      </c>
      <c r="H11" s="12">
        <v>40000000</v>
      </c>
      <c r="I11" s="12"/>
      <c r="J11" s="12">
        <f t="shared" si="3"/>
        <v>918500</v>
      </c>
      <c r="K11" s="12">
        <f t="shared" si="2"/>
        <v>42346500</v>
      </c>
    </row>
    <row r="12" spans="1:11">
      <c r="B12" s="9">
        <v>43101</v>
      </c>
      <c r="C12" s="9">
        <v>43131</v>
      </c>
      <c r="D12" s="10">
        <v>0.2069</v>
      </c>
      <c r="E12" s="10">
        <f t="shared" si="0"/>
        <v>2.2862500000000001E-2</v>
      </c>
      <c r="F12" s="11">
        <f t="shared" si="1"/>
        <v>2.2862500000000001E-2</v>
      </c>
      <c r="G12" s="2">
        <v>30</v>
      </c>
      <c r="H12" s="12">
        <v>40000000</v>
      </c>
      <c r="I12" s="12"/>
      <c r="J12" s="12">
        <f t="shared" si="3"/>
        <v>914500</v>
      </c>
      <c r="K12" s="12">
        <f t="shared" si="2"/>
        <v>43261000</v>
      </c>
    </row>
    <row r="13" spans="1:11">
      <c r="B13" s="9">
        <v>43132</v>
      </c>
      <c r="C13" s="13" t="s">
        <v>20</v>
      </c>
      <c r="D13" s="10">
        <v>0.21010000000000001</v>
      </c>
      <c r="E13" s="10">
        <f t="shared" si="0"/>
        <v>2.3262500000000005E-2</v>
      </c>
      <c r="F13" s="11">
        <f t="shared" si="1"/>
        <v>2.3262500000000005E-2</v>
      </c>
      <c r="G13" s="2">
        <v>30</v>
      </c>
      <c r="H13" s="12">
        <v>40000000</v>
      </c>
      <c r="I13" s="12"/>
      <c r="J13" s="12">
        <f t="shared" si="3"/>
        <v>930500.00000000023</v>
      </c>
      <c r="K13" s="12">
        <f t="shared" si="2"/>
        <v>44191500</v>
      </c>
    </row>
    <row r="14" spans="1:11">
      <c r="B14" s="9">
        <v>43160</v>
      </c>
      <c r="C14" s="13">
        <v>43190</v>
      </c>
      <c r="D14" s="10">
        <v>0.20680000000000001</v>
      </c>
      <c r="E14" s="10">
        <f t="shared" si="0"/>
        <v>2.2850000000000002E-2</v>
      </c>
      <c r="F14" s="11">
        <f t="shared" si="1"/>
        <v>2.2850000000000002E-2</v>
      </c>
      <c r="G14" s="2">
        <v>30</v>
      </c>
      <c r="H14" s="12">
        <v>40000000</v>
      </c>
      <c r="I14" s="12"/>
      <c r="J14" s="12">
        <f t="shared" si="3"/>
        <v>914000.00000000012</v>
      </c>
      <c r="K14" s="12">
        <f t="shared" si="2"/>
        <v>45105500</v>
      </c>
    </row>
    <row r="15" spans="1:11">
      <c r="B15" s="9">
        <v>43191</v>
      </c>
      <c r="C15" s="9">
        <v>43220</v>
      </c>
      <c r="D15" s="10">
        <v>0.20480000000000001</v>
      </c>
      <c r="E15" s="10">
        <f t="shared" si="0"/>
        <v>2.2600000000000002E-2</v>
      </c>
      <c r="F15" s="11">
        <f t="shared" si="1"/>
        <v>2.2600000000000002E-2</v>
      </c>
      <c r="G15" s="2">
        <v>30</v>
      </c>
      <c r="H15" s="12">
        <v>40000000</v>
      </c>
      <c r="I15" s="12"/>
      <c r="J15" s="12">
        <f t="shared" si="3"/>
        <v>904000.00000000012</v>
      </c>
      <c r="K15" s="12">
        <f t="shared" si="2"/>
        <v>46009500</v>
      </c>
    </row>
    <row r="16" spans="1:11">
      <c r="B16" s="9">
        <v>43221</v>
      </c>
      <c r="C16" s="9">
        <v>43251</v>
      </c>
      <c r="D16" s="10">
        <v>0.2044</v>
      </c>
      <c r="E16" s="10">
        <f t="shared" si="0"/>
        <v>2.2550000000000001E-2</v>
      </c>
      <c r="F16" s="11">
        <f t="shared" si="1"/>
        <v>2.2550000000000001E-2</v>
      </c>
      <c r="G16" s="2">
        <v>30</v>
      </c>
      <c r="H16" s="12">
        <v>40000000</v>
      </c>
      <c r="I16" s="12"/>
      <c r="J16" s="12">
        <f t="shared" si="3"/>
        <v>902000</v>
      </c>
      <c r="K16" s="12">
        <f t="shared" si="2"/>
        <v>46911500</v>
      </c>
    </row>
    <row r="17" spans="2:11">
      <c r="B17" s="9">
        <v>43252</v>
      </c>
      <c r="C17" s="9">
        <v>43281</v>
      </c>
      <c r="D17" s="10">
        <v>0.20280000000000001</v>
      </c>
      <c r="E17" s="10">
        <f t="shared" si="0"/>
        <v>2.2350000000000002E-2</v>
      </c>
      <c r="F17" s="11">
        <f t="shared" si="1"/>
        <v>2.2350000000000002E-2</v>
      </c>
      <c r="G17" s="2">
        <v>30</v>
      </c>
      <c r="H17" s="12">
        <v>40000000</v>
      </c>
      <c r="I17" s="12"/>
      <c r="J17" s="12">
        <f t="shared" si="3"/>
        <v>894000.00000000012</v>
      </c>
      <c r="K17" s="12">
        <f t="shared" si="2"/>
        <v>47805500</v>
      </c>
    </row>
    <row r="18" spans="2:11">
      <c r="B18" s="9">
        <v>43282</v>
      </c>
      <c r="C18" s="9">
        <v>43312</v>
      </c>
      <c r="D18" s="10">
        <v>0.20030000000000001</v>
      </c>
      <c r="E18" s="10">
        <f t="shared" si="0"/>
        <v>2.2037500000000002E-2</v>
      </c>
      <c r="F18" s="11">
        <f t="shared" si="1"/>
        <v>2.2037500000000002E-2</v>
      </c>
      <c r="G18" s="2">
        <v>30</v>
      </c>
      <c r="H18" s="12">
        <v>40000000</v>
      </c>
      <c r="I18" s="12"/>
      <c r="J18" s="12">
        <f t="shared" si="3"/>
        <v>881500.00000000012</v>
      </c>
      <c r="K18" s="12">
        <f t="shared" si="2"/>
        <v>48687000</v>
      </c>
    </row>
    <row r="19" spans="2:11">
      <c r="B19" s="9">
        <v>43313</v>
      </c>
      <c r="C19" s="9">
        <v>43343</v>
      </c>
      <c r="D19" s="10">
        <v>0.19939999999999999</v>
      </c>
      <c r="E19" s="10">
        <f t="shared" si="0"/>
        <v>2.1925E-2</v>
      </c>
      <c r="F19" s="11">
        <f t="shared" si="1"/>
        <v>2.1925E-2</v>
      </c>
      <c r="G19" s="2">
        <v>30</v>
      </c>
      <c r="H19" s="12">
        <v>40000000</v>
      </c>
      <c r="I19" s="12"/>
      <c r="J19" s="12">
        <f t="shared" si="3"/>
        <v>877000</v>
      </c>
      <c r="K19" s="12">
        <f t="shared" si="2"/>
        <v>49564000</v>
      </c>
    </row>
    <row r="20" spans="2:11">
      <c r="B20" s="9">
        <v>43344</v>
      </c>
      <c r="C20" s="9">
        <v>43373</v>
      </c>
      <c r="D20" s="10">
        <v>0.1981</v>
      </c>
      <c r="E20" s="10">
        <f t="shared" si="0"/>
        <v>2.1762500000000004E-2</v>
      </c>
      <c r="F20" s="11">
        <f t="shared" si="1"/>
        <v>2.1762500000000004E-2</v>
      </c>
      <c r="G20" s="2">
        <v>30</v>
      </c>
      <c r="H20" s="12">
        <v>40000000</v>
      </c>
      <c r="I20" s="12"/>
      <c r="J20" s="12">
        <f t="shared" si="3"/>
        <v>870500.00000000012</v>
      </c>
      <c r="K20" s="12">
        <f t="shared" si="2"/>
        <v>50434500</v>
      </c>
    </row>
    <row r="21" spans="2:11">
      <c r="B21" s="9">
        <v>43374</v>
      </c>
      <c r="C21" s="9">
        <v>43404</v>
      </c>
      <c r="D21" s="10">
        <v>0.1963</v>
      </c>
      <c r="E21" s="10">
        <f t="shared" si="0"/>
        <v>2.1537500000000001E-2</v>
      </c>
      <c r="F21" s="11">
        <f t="shared" si="1"/>
        <v>2.1537500000000001E-2</v>
      </c>
      <c r="G21" s="2">
        <v>30</v>
      </c>
      <c r="H21" s="12">
        <v>40000000</v>
      </c>
      <c r="I21" s="12"/>
      <c r="J21" s="12">
        <f t="shared" si="3"/>
        <v>861500</v>
      </c>
      <c r="K21" s="12">
        <f t="shared" si="2"/>
        <v>51296000</v>
      </c>
    </row>
    <row r="22" spans="2:11">
      <c r="B22" s="9">
        <v>43405</v>
      </c>
      <c r="C22" s="9">
        <v>43434</v>
      </c>
      <c r="D22" s="10">
        <v>0.19489999999999999</v>
      </c>
      <c r="E22" s="10">
        <f t="shared" si="0"/>
        <v>2.13625E-2</v>
      </c>
      <c r="F22" s="11">
        <f t="shared" si="1"/>
        <v>2.13625E-2</v>
      </c>
      <c r="G22" s="2">
        <v>30</v>
      </c>
      <c r="H22" s="12">
        <v>40000000</v>
      </c>
      <c r="I22" s="12"/>
      <c r="J22" s="12">
        <f t="shared" si="3"/>
        <v>854500</v>
      </c>
      <c r="K22" s="12">
        <f t="shared" si="2"/>
        <v>52150500</v>
      </c>
    </row>
    <row r="23" spans="2:11">
      <c r="B23" s="9">
        <v>43435</v>
      </c>
      <c r="C23" s="9">
        <v>43465</v>
      </c>
      <c r="D23" s="10">
        <v>0.19400000000000001</v>
      </c>
      <c r="E23" s="10">
        <f t="shared" si="0"/>
        <v>2.1250000000000005E-2</v>
      </c>
      <c r="F23" s="11">
        <f t="shared" si="1"/>
        <v>2.1250000000000005E-2</v>
      </c>
      <c r="G23" s="2">
        <v>30</v>
      </c>
      <c r="H23" s="12">
        <v>40000000</v>
      </c>
      <c r="I23" s="12"/>
      <c r="J23" s="12">
        <f t="shared" si="3"/>
        <v>850000.00000000023</v>
      </c>
      <c r="K23" s="12">
        <f t="shared" si="2"/>
        <v>53000500</v>
      </c>
    </row>
    <row r="24" spans="2:11">
      <c r="B24" s="9">
        <v>43466</v>
      </c>
      <c r="C24" s="9">
        <v>43496</v>
      </c>
      <c r="D24" s="10">
        <v>0.19159999999999999</v>
      </c>
      <c r="E24" s="10">
        <f t="shared" si="0"/>
        <v>2.095E-2</v>
      </c>
      <c r="F24" s="11">
        <f t="shared" si="1"/>
        <v>2.095E-2</v>
      </c>
      <c r="G24" s="2">
        <v>30</v>
      </c>
      <c r="H24" s="12">
        <v>40000000</v>
      </c>
      <c r="I24" s="12"/>
      <c r="J24" s="12">
        <f t="shared" si="3"/>
        <v>838000</v>
      </c>
      <c r="K24" s="12">
        <f t="shared" si="2"/>
        <v>53838500</v>
      </c>
    </row>
    <row r="25" spans="2:11">
      <c r="B25" s="9">
        <v>43497</v>
      </c>
      <c r="C25" s="9">
        <v>43524</v>
      </c>
      <c r="D25" s="10">
        <v>0.19700000000000001</v>
      </c>
      <c r="E25" s="10">
        <f t="shared" si="0"/>
        <v>2.1624999999999998E-2</v>
      </c>
      <c r="F25" s="11">
        <f t="shared" si="1"/>
        <v>2.1624999999999998E-2</v>
      </c>
      <c r="G25" s="2">
        <v>30</v>
      </c>
      <c r="H25" s="12">
        <v>40000000</v>
      </c>
      <c r="I25" s="12"/>
      <c r="J25" s="12">
        <f t="shared" si="3"/>
        <v>864999.99999999988</v>
      </c>
      <c r="K25" s="12">
        <f t="shared" si="2"/>
        <v>54703500</v>
      </c>
    </row>
    <row r="26" spans="2:11">
      <c r="B26" s="9">
        <v>43525</v>
      </c>
      <c r="C26" s="9">
        <v>43555</v>
      </c>
      <c r="D26" s="10">
        <v>0.19370000000000001</v>
      </c>
      <c r="E26" s="10">
        <f t="shared" si="0"/>
        <v>2.1212500000000002E-2</v>
      </c>
      <c r="F26" s="11">
        <f t="shared" si="1"/>
        <v>2.1212500000000002E-2</v>
      </c>
      <c r="G26" s="2">
        <v>30</v>
      </c>
      <c r="H26" s="12">
        <v>40000000</v>
      </c>
      <c r="I26" s="14"/>
      <c r="J26" s="12">
        <f t="shared" si="3"/>
        <v>848500.00000000012</v>
      </c>
      <c r="K26" s="12">
        <f t="shared" si="2"/>
        <v>55552000</v>
      </c>
    </row>
    <row r="27" spans="2:11">
      <c r="B27" s="9">
        <v>43556</v>
      </c>
      <c r="C27" s="9">
        <v>43585</v>
      </c>
      <c r="D27" s="10">
        <v>0.19320000000000001</v>
      </c>
      <c r="E27" s="10">
        <f t="shared" si="0"/>
        <v>2.1150000000000002E-2</v>
      </c>
      <c r="F27" s="11">
        <f t="shared" si="1"/>
        <v>2.1150000000000002E-2</v>
      </c>
      <c r="G27" s="2">
        <v>30</v>
      </c>
      <c r="H27" s="12">
        <v>40000000</v>
      </c>
      <c r="I27" s="12"/>
      <c r="J27" s="12">
        <f t="shared" si="3"/>
        <v>846000.00000000012</v>
      </c>
      <c r="K27" s="12">
        <f t="shared" si="2"/>
        <v>56398000</v>
      </c>
    </row>
    <row r="28" spans="2:11">
      <c r="B28" s="9">
        <v>43586</v>
      </c>
      <c r="C28" s="9">
        <v>43616</v>
      </c>
      <c r="D28" s="10">
        <v>0.19339999999999999</v>
      </c>
      <c r="E28" s="10">
        <f t="shared" si="0"/>
        <v>2.1174999999999999E-2</v>
      </c>
      <c r="F28" s="11">
        <f t="shared" si="1"/>
        <v>2.1174999999999999E-2</v>
      </c>
      <c r="G28" s="2">
        <v>30</v>
      </c>
      <c r="H28" s="12">
        <v>40000000</v>
      </c>
      <c r="I28" s="12"/>
      <c r="J28" s="12">
        <f t="shared" si="3"/>
        <v>847000</v>
      </c>
      <c r="K28" s="12">
        <f t="shared" si="2"/>
        <v>57245000</v>
      </c>
    </row>
    <row r="29" spans="2:11">
      <c r="B29" s="9">
        <v>43617</v>
      </c>
      <c r="C29" s="9">
        <v>43646</v>
      </c>
      <c r="D29" s="10">
        <v>0.193</v>
      </c>
      <c r="E29" s="10">
        <f t="shared" si="0"/>
        <v>2.1124999999999998E-2</v>
      </c>
      <c r="F29" s="11">
        <f t="shared" si="1"/>
        <v>2.1124999999999998E-2</v>
      </c>
      <c r="G29" s="2">
        <v>30</v>
      </c>
      <c r="H29" s="12">
        <v>40000000</v>
      </c>
      <c r="I29" s="12"/>
      <c r="J29" s="12">
        <f t="shared" si="3"/>
        <v>844999.99999999988</v>
      </c>
      <c r="K29" s="12">
        <f t="shared" si="2"/>
        <v>58090000</v>
      </c>
    </row>
    <row r="30" spans="2:11">
      <c r="B30" s="9">
        <v>43647</v>
      </c>
      <c r="C30" s="9">
        <v>43677</v>
      </c>
      <c r="D30" s="10">
        <v>0.1928</v>
      </c>
      <c r="E30" s="10">
        <f t="shared" si="0"/>
        <v>2.1100000000000001E-2</v>
      </c>
      <c r="F30" s="11">
        <f t="shared" si="1"/>
        <v>2.1100000000000001E-2</v>
      </c>
      <c r="G30" s="2">
        <v>30</v>
      </c>
      <c r="H30" s="12">
        <v>40000000</v>
      </c>
      <c r="I30" s="12"/>
      <c r="J30" s="12">
        <f t="shared" si="3"/>
        <v>844000</v>
      </c>
      <c r="K30" s="12">
        <f t="shared" si="2"/>
        <v>58934000</v>
      </c>
    </row>
    <row r="31" spans="2:11">
      <c r="B31" s="9">
        <v>43678</v>
      </c>
      <c r="C31" s="9">
        <v>43707</v>
      </c>
      <c r="D31" s="10">
        <v>0.19320000000000001</v>
      </c>
      <c r="E31" s="10">
        <f t="shared" si="0"/>
        <v>2.1150000000000002E-2</v>
      </c>
      <c r="F31" s="11">
        <f t="shared" si="1"/>
        <v>2.1150000000000002E-2</v>
      </c>
      <c r="G31" s="2">
        <v>30</v>
      </c>
      <c r="H31" s="12">
        <v>40000000</v>
      </c>
      <c r="I31" s="12"/>
      <c r="J31" s="12">
        <f>(H31*F31)/30*14</f>
        <v>394800.00000000006</v>
      </c>
      <c r="K31" s="12">
        <f t="shared" si="2"/>
        <v>59328800</v>
      </c>
    </row>
    <row r="32" spans="2:11">
      <c r="B32" s="9">
        <v>43709</v>
      </c>
      <c r="C32" s="9">
        <v>43738</v>
      </c>
      <c r="D32" s="10">
        <v>0.19320000000000001</v>
      </c>
      <c r="E32" s="10">
        <f t="shared" si="0"/>
        <v>2.1150000000000002E-2</v>
      </c>
      <c r="F32" s="15">
        <f t="shared" si="1"/>
        <v>2.1150000000000002E-2</v>
      </c>
      <c r="G32" s="2">
        <v>30</v>
      </c>
      <c r="H32" s="12">
        <v>40000000</v>
      </c>
      <c r="I32" s="12"/>
      <c r="J32" s="12">
        <f t="shared" ref="J32:J41" si="4">(H32*F32)/30*14</f>
        <v>394800.00000000006</v>
      </c>
      <c r="K32" s="12">
        <f t="shared" si="2"/>
        <v>59723600</v>
      </c>
    </row>
    <row r="33" spans="2:11">
      <c r="B33" s="9">
        <v>43739</v>
      </c>
      <c r="C33" s="9">
        <v>43769</v>
      </c>
      <c r="D33" s="10">
        <v>0.191</v>
      </c>
      <c r="E33" s="10">
        <f t="shared" si="0"/>
        <v>2.0874999999999998E-2</v>
      </c>
      <c r="F33" s="15">
        <f t="shared" si="1"/>
        <v>2.0874999999999998E-2</v>
      </c>
      <c r="G33" s="2">
        <v>30</v>
      </c>
      <c r="H33" s="12">
        <v>40000000</v>
      </c>
      <c r="I33" s="12"/>
      <c r="J33" s="12">
        <f t="shared" si="4"/>
        <v>389666.66666666663</v>
      </c>
      <c r="K33" s="12">
        <f t="shared" si="2"/>
        <v>60113266.666666664</v>
      </c>
    </row>
    <row r="34" spans="2:11">
      <c r="B34" s="9">
        <v>43770</v>
      </c>
      <c r="C34" s="9">
        <v>43799</v>
      </c>
      <c r="D34" s="10">
        <v>0.1903</v>
      </c>
      <c r="E34" s="10">
        <f t="shared" si="0"/>
        <v>2.07875E-2</v>
      </c>
      <c r="F34" s="15">
        <f t="shared" si="1"/>
        <v>2.07875E-2</v>
      </c>
      <c r="G34" s="2">
        <v>30</v>
      </c>
      <c r="H34" s="12">
        <v>40000000</v>
      </c>
      <c r="I34" s="12"/>
      <c r="J34" s="12">
        <f t="shared" si="4"/>
        <v>388033.33333333337</v>
      </c>
      <c r="K34" s="12">
        <f t="shared" si="2"/>
        <v>60501300</v>
      </c>
    </row>
    <row r="35" spans="2:11">
      <c r="B35" s="9">
        <v>43800</v>
      </c>
      <c r="C35" s="9">
        <v>43830</v>
      </c>
      <c r="D35" s="10">
        <v>0.18909999999999999</v>
      </c>
      <c r="E35" s="10">
        <f t="shared" si="0"/>
        <v>2.0637499999999996E-2</v>
      </c>
      <c r="F35" s="15">
        <f t="shared" si="1"/>
        <v>2.0637499999999996E-2</v>
      </c>
      <c r="G35" s="2">
        <v>30</v>
      </c>
      <c r="H35" s="12">
        <v>40000000</v>
      </c>
      <c r="I35" s="12"/>
      <c r="J35" s="12">
        <f t="shared" si="4"/>
        <v>385233.33333333331</v>
      </c>
      <c r="K35" s="12">
        <f t="shared" si="2"/>
        <v>60886533.333333336</v>
      </c>
    </row>
    <row r="36" spans="2:11">
      <c r="B36" s="9">
        <v>43831</v>
      </c>
      <c r="C36" s="9">
        <v>43861</v>
      </c>
      <c r="D36" s="10">
        <v>0.18770000000000001</v>
      </c>
      <c r="E36" s="10">
        <v>2.2499999999999999E-2</v>
      </c>
      <c r="F36" s="15">
        <f t="shared" si="1"/>
        <v>2.2499999999999999E-2</v>
      </c>
      <c r="G36" s="2">
        <v>30</v>
      </c>
      <c r="H36" s="12">
        <v>40000000</v>
      </c>
      <c r="I36" s="12"/>
      <c r="J36" s="12">
        <f t="shared" si="4"/>
        <v>420000</v>
      </c>
      <c r="K36" s="12">
        <f t="shared" si="2"/>
        <v>61306533.333333336</v>
      </c>
    </row>
    <row r="37" spans="2:11">
      <c r="B37" s="9">
        <v>43862</v>
      </c>
      <c r="C37" s="9">
        <v>43890</v>
      </c>
      <c r="D37" s="10">
        <v>0.19059999999999999</v>
      </c>
      <c r="E37" s="10">
        <v>2.3199999999999998E-2</v>
      </c>
      <c r="F37" s="15">
        <f t="shared" si="1"/>
        <v>2.3199999999999998E-2</v>
      </c>
      <c r="G37" s="2">
        <v>30</v>
      </c>
      <c r="H37" s="12">
        <v>40000000</v>
      </c>
      <c r="I37" s="12"/>
      <c r="J37" s="12">
        <f t="shared" si="4"/>
        <v>433066.66666666663</v>
      </c>
      <c r="K37" s="12">
        <f t="shared" si="2"/>
        <v>61739600</v>
      </c>
    </row>
    <row r="38" spans="2:11">
      <c r="B38" s="9">
        <v>43891</v>
      </c>
      <c r="C38" s="9">
        <v>43921</v>
      </c>
      <c r="D38" s="10">
        <v>0.1895</v>
      </c>
      <c r="E38" s="10">
        <v>2.3099999999999999E-2</v>
      </c>
      <c r="F38" s="15">
        <f t="shared" si="1"/>
        <v>2.3099999999999999E-2</v>
      </c>
      <c r="G38" s="2">
        <v>30</v>
      </c>
      <c r="H38" s="12">
        <v>40000000</v>
      </c>
      <c r="I38" s="12"/>
      <c r="J38" s="12">
        <f t="shared" si="4"/>
        <v>431200</v>
      </c>
      <c r="K38" s="12">
        <f t="shared" si="2"/>
        <v>62170800</v>
      </c>
    </row>
    <row r="39" spans="2:11">
      <c r="B39" s="9">
        <v>43922</v>
      </c>
      <c r="C39" s="9">
        <v>43951</v>
      </c>
      <c r="D39" s="10">
        <v>0.18690000000000001</v>
      </c>
      <c r="E39" s="10">
        <v>2.3E-2</v>
      </c>
      <c r="F39" s="15">
        <f t="shared" si="1"/>
        <v>2.3E-2</v>
      </c>
      <c r="G39" s="2">
        <v>30</v>
      </c>
      <c r="H39" s="12">
        <v>40000000</v>
      </c>
      <c r="I39" s="12"/>
      <c r="J39" s="12">
        <f t="shared" si="4"/>
        <v>429333.33333333337</v>
      </c>
      <c r="K39" s="12">
        <f t="shared" si="2"/>
        <v>62600133.333333336</v>
      </c>
    </row>
    <row r="40" spans="2:11">
      <c r="B40" s="9">
        <v>43952</v>
      </c>
      <c r="C40" s="9">
        <v>43982</v>
      </c>
      <c r="D40" s="10">
        <v>0.18190000000000001</v>
      </c>
      <c r="E40" s="10">
        <v>2.1899999999999999E-2</v>
      </c>
      <c r="F40" s="15">
        <f t="shared" si="1"/>
        <v>2.1899999999999999E-2</v>
      </c>
      <c r="G40" s="2">
        <v>30</v>
      </c>
      <c r="H40" s="12">
        <v>40000000</v>
      </c>
      <c r="I40" s="12"/>
      <c r="J40" s="12">
        <f t="shared" si="4"/>
        <v>408800</v>
      </c>
      <c r="K40" s="12">
        <f t="shared" si="2"/>
        <v>63008933.333333336</v>
      </c>
    </row>
    <row r="41" spans="2:11">
      <c r="B41" s="9">
        <v>43983</v>
      </c>
      <c r="C41" s="9">
        <v>44012</v>
      </c>
      <c r="D41" s="10">
        <v>0.1812</v>
      </c>
      <c r="E41" s="10">
        <v>2.1999999999999999E-2</v>
      </c>
      <c r="F41" s="15">
        <f t="shared" si="1"/>
        <v>2.1999999999999999E-2</v>
      </c>
      <c r="G41" s="2">
        <v>30</v>
      </c>
      <c r="H41" s="12">
        <v>40000000</v>
      </c>
      <c r="I41" s="12"/>
      <c r="J41" s="12">
        <f t="shared" si="4"/>
        <v>410666.66666666663</v>
      </c>
      <c r="K41" s="12">
        <f t="shared" si="2"/>
        <v>63419600</v>
      </c>
    </row>
    <row r="42" spans="2:11">
      <c r="B42" s="9"/>
      <c r="C42" s="9"/>
      <c r="D42" s="10"/>
      <c r="E42" s="10"/>
      <c r="F42" s="15"/>
      <c r="G42" s="16"/>
      <c r="H42" s="17"/>
      <c r="I42" s="12"/>
      <c r="J42" s="12"/>
      <c r="K42" s="12"/>
    </row>
    <row r="43" spans="2:11">
      <c r="B43" s="9"/>
      <c r="C43" s="9"/>
      <c r="D43" s="10"/>
      <c r="E43" s="10"/>
      <c r="F43" s="15"/>
      <c r="G43" s="16"/>
      <c r="H43" s="17"/>
      <c r="I43" s="12"/>
      <c r="J43" s="12"/>
      <c r="K43" s="12"/>
    </row>
    <row r="44" spans="2:11">
      <c r="B44" s="2"/>
      <c r="C44" s="2"/>
      <c r="D44" s="2"/>
      <c r="E44" s="2"/>
      <c r="F44" s="29" t="s">
        <v>21</v>
      </c>
      <c r="G44" s="30"/>
      <c r="H44" s="31"/>
      <c r="I44" s="18">
        <f>I26+I29</f>
        <v>0</v>
      </c>
      <c r="J44" s="18">
        <f>SUM(J9:J41)</f>
        <v>23419600</v>
      </c>
      <c r="K44" s="2"/>
    </row>
    <row r="45" spans="2:11">
      <c r="B45" s="19"/>
      <c r="K45" s="20"/>
    </row>
    <row r="46" spans="2:11">
      <c r="B46" s="2"/>
      <c r="C46" s="2"/>
      <c r="D46" s="2"/>
      <c r="E46" s="29" t="s">
        <v>22</v>
      </c>
      <c r="F46" s="30"/>
      <c r="G46" s="30"/>
      <c r="H46" s="31"/>
      <c r="I46" s="2"/>
      <c r="J46" s="2"/>
      <c r="K46" s="18">
        <f>K41</f>
        <v>63419600</v>
      </c>
    </row>
  </sheetData>
  <mergeCells count="11">
    <mergeCell ref="F44:H44"/>
    <mergeCell ref="E46:H46"/>
    <mergeCell ref="B1:K1"/>
    <mergeCell ref="B2:K2"/>
    <mergeCell ref="B5:C5"/>
    <mergeCell ref="H5:K5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topLeftCell="A30" workbookViewId="0">
      <selection activeCell="A52" sqref="A52"/>
    </sheetView>
  </sheetViews>
  <sheetFormatPr defaultColWidth="11.42578125" defaultRowHeight="15"/>
  <cols>
    <col min="8" max="8" width="13.5703125" bestFit="1" customWidth="1"/>
    <col min="10" max="10" width="12.5703125" bestFit="1" customWidth="1"/>
    <col min="11" max="11" width="17.42578125" bestFit="1" customWidth="1"/>
  </cols>
  <sheetData>
    <row r="1" spans="1:11">
      <c r="B1" s="32" t="s">
        <v>23</v>
      </c>
      <c r="C1" s="33"/>
      <c r="D1" s="33"/>
      <c r="E1" s="33"/>
      <c r="F1" s="33"/>
      <c r="G1" s="33"/>
      <c r="H1" s="33"/>
      <c r="I1" s="33"/>
      <c r="J1" s="33"/>
      <c r="K1" s="34"/>
    </row>
    <row r="2" spans="1:11">
      <c r="A2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7"/>
    </row>
    <row r="3" spans="1:11">
      <c r="B3" s="25"/>
      <c r="C3" s="26"/>
      <c r="D3" s="26"/>
      <c r="E3" s="24"/>
      <c r="F3" s="26" t="s">
        <v>3</v>
      </c>
      <c r="G3" s="24"/>
      <c r="H3" s="24"/>
      <c r="I3" s="26"/>
      <c r="J3" s="26"/>
      <c r="K3" s="27"/>
    </row>
    <row r="4" spans="1:11"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>
      <c r="B5" s="38" t="s">
        <v>4</v>
      </c>
      <c r="C5" s="38"/>
      <c r="D5" s="28" t="s">
        <v>5</v>
      </c>
      <c r="E5" s="28" t="s">
        <v>6</v>
      </c>
      <c r="F5" s="28" t="s">
        <v>7</v>
      </c>
      <c r="G5" s="1"/>
      <c r="H5" s="29" t="s">
        <v>8</v>
      </c>
      <c r="I5" s="30"/>
      <c r="J5" s="30"/>
      <c r="K5" s="31"/>
    </row>
    <row r="6" spans="1:11" ht="30"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3" t="s">
        <v>15</v>
      </c>
      <c r="I6" s="3" t="s">
        <v>16</v>
      </c>
      <c r="J6" s="2" t="s">
        <v>17</v>
      </c>
      <c r="K6" s="2" t="s">
        <v>18</v>
      </c>
    </row>
    <row r="7" spans="1:11">
      <c r="B7" s="39">
        <v>43023</v>
      </c>
      <c r="C7" s="39">
        <v>43830</v>
      </c>
      <c r="D7" s="41"/>
      <c r="E7" s="41" t="s">
        <v>19</v>
      </c>
      <c r="F7" s="41"/>
      <c r="G7" s="4"/>
      <c r="H7" s="5">
        <v>120000000</v>
      </c>
      <c r="I7" s="5"/>
      <c r="J7" s="4"/>
      <c r="K7" s="4"/>
    </row>
    <row r="8" spans="1:11" ht="15.75" thickBot="1">
      <c r="B8" s="40"/>
      <c r="C8" s="40"/>
      <c r="D8" s="42"/>
      <c r="E8" s="42"/>
      <c r="F8" s="42"/>
      <c r="G8" s="6"/>
      <c r="H8" s="7"/>
      <c r="I8" s="7"/>
      <c r="J8" s="6"/>
      <c r="K8" s="8">
        <v>120000000</v>
      </c>
    </row>
    <row r="9" spans="1:11">
      <c r="B9" s="9">
        <v>43023</v>
      </c>
      <c r="C9" s="9">
        <v>43039</v>
      </c>
      <c r="D9" s="10">
        <v>0.21149999999999999</v>
      </c>
      <c r="E9" s="10">
        <f t="shared" ref="E9:E35" si="0">D9*1.5/12-0.3%</f>
        <v>2.34375E-2</v>
      </c>
      <c r="F9" s="11">
        <f t="shared" ref="F9:F41" si="1">E9</f>
        <v>2.34375E-2</v>
      </c>
      <c r="G9" s="2">
        <v>16</v>
      </c>
      <c r="H9" s="12">
        <v>120000000</v>
      </c>
      <c r="I9" s="12"/>
      <c r="J9" s="12">
        <f>(H9*F9)/30*16</f>
        <v>1500000</v>
      </c>
      <c r="K9" s="12">
        <f t="shared" ref="K9:K41" si="2">K8+J9</f>
        <v>121500000</v>
      </c>
    </row>
    <row r="10" spans="1:11">
      <c r="B10" s="9">
        <v>43040</v>
      </c>
      <c r="C10" s="9">
        <v>43069</v>
      </c>
      <c r="D10" s="10">
        <v>0.20960000000000001</v>
      </c>
      <c r="E10" s="10">
        <f t="shared" si="0"/>
        <v>2.3200000000000002E-2</v>
      </c>
      <c r="F10" s="11">
        <f t="shared" si="1"/>
        <v>2.3200000000000002E-2</v>
      </c>
      <c r="G10" s="2">
        <v>30</v>
      </c>
      <c r="H10" s="12">
        <v>120000000</v>
      </c>
      <c r="I10" s="12"/>
      <c r="J10" s="12">
        <f t="shared" ref="J10:J30" si="3">H10*F10</f>
        <v>2784000</v>
      </c>
      <c r="K10" s="12">
        <f t="shared" si="2"/>
        <v>124284000</v>
      </c>
    </row>
    <row r="11" spans="1:11">
      <c r="B11" s="9">
        <v>43070</v>
      </c>
      <c r="C11" s="9">
        <v>43100</v>
      </c>
      <c r="D11" s="10">
        <v>0.2077</v>
      </c>
      <c r="E11" s="10">
        <f t="shared" si="0"/>
        <v>2.29625E-2</v>
      </c>
      <c r="F11" s="11">
        <f t="shared" si="1"/>
        <v>2.29625E-2</v>
      </c>
      <c r="G11" s="2">
        <v>30</v>
      </c>
      <c r="H11" s="12">
        <v>120000000</v>
      </c>
      <c r="I11" s="12"/>
      <c r="J11" s="12">
        <f t="shared" si="3"/>
        <v>2755500</v>
      </c>
      <c r="K11" s="12">
        <f t="shared" si="2"/>
        <v>127039500</v>
      </c>
    </row>
    <row r="12" spans="1:11">
      <c r="B12" s="9">
        <v>43101</v>
      </c>
      <c r="C12" s="9">
        <v>43131</v>
      </c>
      <c r="D12" s="10">
        <v>0.2069</v>
      </c>
      <c r="E12" s="10">
        <f t="shared" si="0"/>
        <v>2.2862500000000001E-2</v>
      </c>
      <c r="F12" s="11">
        <f t="shared" si="1"/>
        <v>2.2862500000000001E-2</v>
      </c>
      <c r="G12" s="2">
        <v>30</v>
      </c>
      <c r="H12" s="12">
        <v>120000000</v>
      </c>
      <c r="I12" s="12"/>
      <c r="J12" s="12">
        <f t="shared" si="3"/>
        <v>2743500</v>
      </c>
      <c r="K12" s="12">
        <f t="shared" si="2"/>
        <v>129783000</v>
      </c>
    </row>
    <row r="13" spans="1:11">
      <c r="B13" s="9">
        <v>43132</v>
      </c>
      <c r="C13" s="13" t="s">
        <v>20</v>
      </c>
      <c r="D13" s="10">
        <v>0.21010000000000001</v>
      </c>
      <c r="E13" s="10">
        <f t="shared" si="0"/>
        <v>2.3262500000000005E-2</v>
      </c>
      <c r="F13" s="11">
        <f t="shared" si="1"/>
        <v>2.3262500000000005E-2</v>
      </c>
      <c r="G13" s="2">
        <v>30</v>
      </c>
      <c r="H13" s="12">
        <v>120000000</v>
      </c>
      <c r="I13" s="12"/>
      <c r="J13" s="12">
        <f t="shared" si="3"/>
        <v>2791500.0000000005</v>
      </c>
      <c r="K13" s="12">
        <f t="shared" si="2"/>
        <v>132574500</v>
      </c>
    </row>
    <row r="14" spans="1:11">
      <c r="B14" s="9">
        <v>43160</v>
      </c>
      <c r="C14" s="13">
        <v>43190</v>
      </c>
      <c r="D14" s="10">
        <v>0.20680000000000001</v>
      </c>
      <c r="E14" s="10">
        <f t="shared" si="0"/>
        <v>2.2850000000000002E-2</v>
      </c>
      <c r="F14" s="11">
        <f t="shared" si="1"/>
        <v>2.2850000000000002E-2</v>
      </c>
      <c r="G14" s="2">
        <v>30</v>
      </c>
      <c r="H14" s="12">
        <v>120000000</v>
      </c>
      <c r="I14" s="12"/>
      <c r="J14" s="12">
        <f t="shared" si="3"/>
        <v>2742000.0000000005</v>
      </c>
      <c r="K14" s="12">
        <f t="shared" si="2"/>
        <v>135316500</v>
      </c>
    </row>
    <row r="15" spans="1:11">
      <c r="B15" s="9">
        <v>43191</v>
      </c>
      <c r="C15" s="9">
        <v>43220</v>
      </c>
      <c r="D15" s="10">
        <v>0.20480000000000001</v>
      </c>
      <c r="E15" s="10">
        <f t="shared" si="0"/>
        <v>2.2600000000000002E-2</v>
      </c>
      <c r="F15" s="11">
        <f t="shared" si="1"/>
        <v>2.2600000000000002E-2</v>
      </c>
      <c r="G15" s="2">
        <v>30</v>
      </c>
      <c r="H15" s="12">
        <v>120000000</v>
      </c>
      <c r="I15" s="12"/>
      <c r="J15" s="12">
        <f t="shared" si="3"/>
        <v>2712000.0000000005</v>
      </c>
      <c r="K15" s="12">
        <f t="shared" si="2"/>
        <v>138028500</v>
      </c>
    </row>
    <row r="16" spans="1:11">
      <c r="B16" s="9">
        <v>43221</v>
      </c>
      <c r="C16" s="9">
        <v>43251</v>
      </c>
      <c r="D16" s="10">
        <v>0.2044</v>
      </c>
      <c r="E16" s="10">
        <f t="shared" si="0"/>
        <v>2.2550000000000001E-2</v>
      </c>
      <c r="F16" s="11">
        <f t="shared" si="1"/>
        <v>2.2550000000000001E-2</v>
      </c>
      <c r="G16" s="2">
        <v>30</v>
      </c>
      <c r="H16" s="12">
        <v>120000000</v>
      </c>
      <c r="I16" s="12"/>
      <c r="J16" s="12">
        <f t="shared" si="3"/>
        <v>2706000</v>
      </c>
      <c r="K16" s="12">
        <f t="shared" si="2"/>
        <v>140734500</v>
      </c>
    </row>
    <row r="17" spans="2:11">
      <c r="B17" s="9">
        <v>43252</v>
      </c>
      <c r="C17" s="9">
        <v>43281</v>
      </c>
      <c r="D17" s="10">
        <v>0.20280000000000001</v>
      </c>
      <c r="E17" s="10">
        <f t="shared" si="0"/>
        <v>2.2350000000000002E-2</v>
      </c>
      <c r="F17" s="11">
        <f t="shared" si="1"/>
        <v>2.2350000000000002E-2</v>
      </c>
      <c r="G17" s="2">
        <v>30</v>
      </c>
      <c r="H17" s="12">
        <v>120000000</v>
      </c>
      <c r="I17" s="12"/>
      <c r="J17" s="12">
        <f t="shared" si="3"/>
        <v>2682000</v>
      </c>
      <c r="K17" s="12">
        <f t="shared" si="2"/>
        <v>143416500</v>
      </c>
    </row>
    <row r="18" spans="2:11">
      <c r="B18" s="9">
        <v>43282</v>
      </c>
      <c r="C18" s="9">
        <v>43312</v>
      </c>
      <c r="D18" s="10">
        <v>0.20030000000000001</v>
      </c>
      <c r="E18" s="10">
        <f t="shared" si="0"/>
        <v>2.2037500000000002E-2</v>
      </c>
      <c r="F18" s="11">
        <f t="shared" si="1"/>
        <v>2.2037500000000002E-2</v>
      </c>
      <c r="G18" s="2">
        <v>30</v>
      </c>
      <c r="H18" s="12">
        <v>120000000</v>
      </c>
      <c r="I18" s="12"/>
      <c r="J18" s="12">
        <f t="shared" si="3"/>
        <v>2644500</v>
      </c>
      <c r="K18" s="12">
        <f t="shared" si="2"/>
        <v>146061000</v>
      </c>
    </row>
    <row r="19" spans="2:11">
      <c r="B19" s="9">
        <v>43313</v>
      </c>
      <c r="C19" s="9">
        <v>43343</v>
      </c>
      <c r="D19" s="10">
        <v>0.19939999999999999</v>
      </c>
      <c r="E19" s="10">
        <f t="shared" si="0"/>
        <v>2.1925E-2</v>
      </c>
      <c r="F19" s="11">
        <f t="shared" si="1"/>
        <v>2.1925E-2</v>
      </c>
      <c r="G19" s="2">
        <v>30</v>
      </c>
      <c r="H19" s="12">
        <v>120000000</v>
      </c>
      <c r="I19" s="12"/>
      <c r="J19" s="12">
        <f t="shared" si="3"/>
        <v>2631000</v>
      </c>
      <c r="K19" s="12">
        <f t="shared" si="2"/>
        <v>148692000</v>
      </c>
    </row>
    <row r="20" spans="2:11">
      <c r="B20" s="9">
        <v>43344</v>
      </c>
      <c r="C20" s="9">
        <v>43373</v>
      </c>
      <c r="D20" s="10">
        <v>0.1981</v>
      </c>
      <c r="E20" s="10">
        <f t="shared" si="0"/>
        <v>2.1762500000000004E-2</v>
      </c>
      <c r="F20" s="11">
        <f t="shared" si="1"/>
        <v>2.1762500000000004E-2</v>
      </c>
      <c r="G20" s="2">
        <v>30</v>
      </c>
      <c r="H20" s="12">
        <v>120000000</v>
      </c>
      <c r="I20" s="12"/>
      <c r="J20" s="12">
        <f t="shared" si="3"/>
        <v>2611500.0000000005</v>
      </c>
      <c r="K20" s="12">
        <f t="shared" si="2"/>
        <v>151303500</v>
      </c>
    </row>
    <row r="21" spans="2:11">
      <c r="B21" s="9">
        <v>43374</v>
      </c>
      <c r="C21" s="9">
        <v>43404</v>
      </c>
      <c r="D21" s="10">
        <v>0.1963</v>
      </c>
      <c r="E21" s="10">
        <f t="shared" si="0"/>
        <v>2.1537500000000001E-2</v>
      </c>
      <c r="F21" s="11">
        <f t="shared" si="1"/>
        <v>2.1537500000000001E-2</v>
      </c>
      <c r="G21" s="2">
        <v>30</v>
      </c>
      <c r="H21" s="12">
        <v>120000000</v>
      </c>
      <c r="I21" s="12"/>
      <c r="J21" s="12">
        <f t="shared" si="3"/>
        <v>2584500</v>
      </c>
      <c r="K21" s="12">
        <f t="shared" si="2"/>
        <v>153888000</v>
      </c>
    </row>
    <row r="22" spans="2:11">
      <c r="B22" s="9">
        <v>43405</v>
      </c>
      <c r="C22" s="9">
        <v>43434</v>
      </c>
      <c r="D22" s="10">
        <v>0.19489999999999999</v>
      </c>
      <c r="E22" s="10">
        <f t="shared" si="0"/>
        <v>2.13625E-2</v>
      </c>
      <c r="F22" s="11">
        <f t="shared" si="1"/>
        <v>2.13625E-2</v>
      </c>
      <c r="G22" s="2">
        <v>30</v>
      </c>
      <c r="H22" s="12">
        <v>120000000</v>
      </c>
      <c r="I22" s="12"/>
      <c r="J22" s="12">
        <f t="shared" si="3"/>
        <v>2563500</v>
      </c>
      <c r="K22" s="12">
        <f t="shared" si="2"/>
        <v>156451500</v>
      </c>
    </row>
    <row r="23" spans="2:11">
      <c r="B23" s="9">
        <v>43435</v>
      </c>
      <c r="C23" s="9">
        <v>43465</v>
      </c>
      <c r="D23" s="10">
        <v>0.19400000000000001</v>
      </c>
      <c r="E23" s="10">
        <f t="shared" si="0"/>
        <v>2.1250000000000005E-2</v>
      </c>
      <c r="F23" s="11">
        <f t="shared" si="1"/>
        <v>2.1250000000000005E-2</v>
      </c>
      <c r="G23" s="2">
        <v>30</v>
      </c>
      <c r="H23" s="12">
        <v>120000000</v>
      </c>
      <c r="I23" s="12"/>
      <c r="J23" s="12">
        <f t="shared" si="3"/>
        <v>2550000.0000000005</v>
      </c>
      <c r="K23" s="12">
        <f t="shared" si="2"/>
        <v>159001500</v>
      </c>
    </row>
    <row r="24" spans="2:11">
      <c r="B24" s="9">
        <v>43466</v>
      </c>
      <c r="C24" s="9">
        <v>43496</v>
      </c>
      <c r="D24" s="10">
        <v>0.19159999999999999</v>
      </c>
      <c r="E24" s="10">
        <f t="shared" si="0"/>
        <v>2.095E-2</v>
      </c>
      <c r="F24" s="11">
        <f t="shared" si="1"/>
        <v>2.095E-2</v>
      </c>
      <c r="G24" s="2">
        <v>30</v>
      </c>
      <c r="H24" s="12">
        <v>120000000</v>
      </c>
      <c r="I24" s="12"/>
      <c r="J24" s="12">
        <f t="shared" si="3"/>
        <v>2514000</v>
      </c>
      <c r="K24" s="12">
        <f t="shared" si="2"/>
        <v>161515500</v>
      </c>
    </row>
    <row r="25" spans="2:11">
      <c r="B25" s="9">
        <v>43497</v>
      </c>
      <c r="C25" s="9">
        <v>43524</v>
      </c>
      <c r="D25" s="10">
        <v>0.19700000000000001</v>
      </c>
      <c r="E25" s="10">
        <f t="shared" si="0"/>
        <v>2.1624999999999998E-2</v>
      </c>
      <c r="F25" s="11">
        <f t="shared" si="1"/>
        <v>2.1624999999999998E-2</v>
      </c>
      <c r="G25" s="2">
        <v>30</v>
      </c>
      <c r="H25" s="12">
        <v>120000000</v>
      </c>
      <c r="I25" s="12"/>
      <c r="J25" s="12">
        <f t="shared" si="3"/>
        <v>2595000</v>
      </c>
      <c r="K25" s="12">
        <f t="shared" si="2"/>
        <v>164110500</v>
      </c>
    </row>
    <row r="26" spans="2:11">
      <c r="B26" s="9">
        <v>43525</v>
      </c>
      <c r="C26" s="9">
        <v>43555</v>
      </c>
      <c r="D26" s="10">
        <v>0.19370000000000001</v>
      </c>
      <c r="E26" s="10">
        <f t="shared" si="0"/>
        <v>2.1212500000000002E-2</v>
      </c>
      <c r="F26" s="11">
        <f t="shared" si="1"/>
        <v>2.1212500000000002E-2</v>
      </c>
      <c r="G26" s="2">
        <v>30</v>
      </c>
      <c r="H26" s="12">
        <v>120000000</v>
      </c>
      <c r="I26" s="14"/>
      <c r="J26" s="12">
        <f t="shared" si="3"/>
        <v>2545500.0000000005</v>
      </c>
      <c r="K26" s="12">
        <f t="shared" si="2"/>
        <v>166656000</v>
      </c>
    </row>
    <row r="27" spans="2:11">
      <c r="B27" s="9">
        <v>43556</v>
      </c>
      <c r="C27" s="9">
        <v>43585</v>
      </c>
      <c r="D27" s="10">
        <v>0.19320000000000001</v>
      </c>
      <c r="E27" s="10">
        <f t="shared" si="0"/>
        <v>2.1150000000000002E-2</v>
      </c>
      <c r="F27" s="11">
        <f t="shared" si="1"/>
        <v>2.1150000000000002E-2</v>
      </c>
      <c r="G27" s="2">
        <v>30</v>
      </c>
      <c r="H27" s="12">
        <v>120000000</v>
      </c>
      <c r="I27" s="12"/>
      <c r="J27" s="12">
        <f t="shared" si="3"/>
        <v>2538000.0000000005</v>
      </c>
      <c r="K27" s="12">
        <f t="shared" si="2"/>
        <v>169194000</v>
      </c>
    </row>
    <row r="28" spans="2:11">
      <c r="B28" s="9">
        <v>43586</v>
      </c>
      <c r="C28" s="9">
        <v>43616</v>
      </c>
      <c r="D28" s="10">
        <v>0.19339999999999999</v>
      </c>
      <c r="E28" s="10">
        <f t="shared" si="0"/>
        <v>2.1174999999999999E-2</v>
      </c>
      <c r="F28" s="11">
        <f t="shared" si="1"/>
        <v>2.1174999999999999E-2</v>
      </c>
      <c r="G28" s="2">
        <v>30</v>
      </c>
      <c r="H28" s="12">
        <v>120000000</v>
      </c>
      <c r="I28" s="12"/>
      <c r="J28" s="12">
        <f t="shared" si="3"/>
        <v>2541000</v>
      </c>
      <c r="K28" s="12">
        <f t="shared" si="2"/>
        <v>171735000</v>
      </c>
    </row>
    <row r="29" spans="2:11">
      <c r="B29" s="9">
        <v>43617</v>
      </c>
      <c r="C29" s="9">
        <v>43646</v>
      </c>
      <c r="D29" s="10">
        <v>0.193</v>
      </c>
      <c r="E29" s="10">
        <f t="shared" si="0"/>
        <v>2.1124999999999998E-2</v>
      </c>
      <c r="F29" s="11">
        <f t="shared" si="1"/>
        <v>2.1124999999999998E-2</v>
      </c>
      <c r="G29" s="2">
        <v>30</v>
      </c>
      <c r="H29" s="12">
        <v>120000000</v>
      </c>
      <c r="I29" s="12"/>
      <c r="J29" s="12">
        <f t="shared" si="3"/>
        <v>2534999.9999999995</v>
      </c>
      <c r="K29" s="12">
        <f t="shared" si="2"/>
        <v>174270000</v>
      </c>
    </row>
    <row r="30" spans="2:11">
      <c r="B30" s="9">
        <v>43647</v>
      </c>
      <c r="C30" s="9">
        <v>43677</v>
      </c>
      <c r="D30" s="10">
        <v>0.1928</v>
      </c>
      <c r="E30" s="10">
        <f t="shared" si="0"/>
        <v>2.1100000000000001E-2</v>
      </c>
      <c r="F30" s="11">
        <f t="shared" si="1"/>
        <v>2.1100000000000001E-2</v>
      </c>
      <c r="G30" s="2">
        <v>30</v>
      </c>
      <c r="H30" s="12">
        <v>120000000</v>
      </c>
      <c r="I30" s="12"/>
      <c r="J30" s="12">
        <f t="shared" si="3"/>
        <v>2532000</v>
      </c>
      <c r="K30" s="12">
        <f t="shared" si="2"/>
        <v>176802000</v>
      </c>
    </row>
    <row r="31" spans="2:11">
      <c r="B31" s="9">
        <v>43678</v>
      </c>
      <c r="C31" s="9">
        <v>43707</v>
      </c>
      <c r="D31" s="10">
        <v>0.19320000000000001</v>
      </c>
      <c r="E31" s="10">
        <f t="shared" si="0"/>
        <v>2.1150000000000002E-2</v>
      </c>
      <c r="F31" s="11">
        <f t="shared" si="1"/>
        <v>2.1150000000000002E-2</v>
      </c>
      <c r="G31" s="2">
        <v>30</v>
      </c>
      <c r="H31" s="12">
        <v>120000000</v>
      </c>
      <c r="I31" s="12"/>
      <c r="J31" s="12">
        <f>(H31*F31)/30*14</f>
        <v>1184400.0000000002</v>
      </c>
      <c r="K31" s="12">
        <f t="shared" si="2"/>
        <v>177986400</v>
      </c>
    </row>
    <row r="32" spans="2:11">
      <c r="B32" s="9">
        <v>43709</v>
      </c>
      <c r="C32" s="9">
        <v>43738</v>
      </c>
      <c r="D32" s="10">
        <v>0.19320000000000001</v>
      </c>
      <c r="E32" s="10">
        <f t="shared" si="0"/>
        <v>2.1150000000000002E-2</v>
      </c>
      <c r="F32" s="15">
        <f t="shared" si="1"/>
        <v>2.1150000000000002E-2</v>
      </c>
      <c r="G32" s="2">
        <v>30</v>
      </c>
      <c r="H32" s="12">
        <v>120000000</v>
      </c>
      <c r="I32" s="12"/>
      <c r="J32" s="12">
        <f t="shared" ref="J32:J41" si="4">(H32*F32)/30*14</f>
        <v>1184400.0000000002</v>
      </c>
      <c r="K32" s="12">
        <f t="shared" si="2"/>
        <v>179170800</v>
      </c>
    </row>
    <row r="33" spans="2:11">
      <c r="B33" s="9">
        <v>43739</v>
      </c>
      <c r="C33" s="9">
        <v>43769</v>
      </c>
      <c r="D33" s="10">
        <v>0.191</v>
      </c>
      <c r="E33" s="10">
        <f t="shared" si="0"/>
        <v>2.0874999999999998E-2</v>
      </c>
      <c r="F33" s="15">
        <f t="shared" si="1"/>
        <v>2.0874999999999998E-2</v>
      </c>
      <c r="G33" s="2">
        <v>30</v>
      </c>
      <c r="H33" s="12">
        <v>120000000</v>
      </c>
      <c r="I33" s="12"/>
      <c r="J33" s="12">
        <f t="shared" si="4"/>
        <v>1168999.9999999998</v>
      </c>
      <c r="K33" s="12">
        <f t="shared" si="2"/>
        <v>180339800</v>
      </c>
    </row>
    <row r="34" spans="2:11">
      <c r="B34" s="9">
        <v>43770</v>
      </c>
      <c r="C34" s="9">
        <v>43799</v>
      </c>
      <c r="D34" s="10">
        <v>0.1903</v>
      </c>
      <c r="E34" s="10">
        <f t="shared" si="0"/>
        <v>2.07875E-2</v>
      </c>
      <c r="F34" s="15">
        <f t="shared" si="1"/>
        <v>2.07875E-2</v>
      </c>
      <c r="G34" s="2">
        <v>30</v>
      </c>
      <c r="H34" s="12">
        <v>120000000</v>
      </c>
      <c r="I34" s="12"/>
      <c r="J34" s="12">
        <f t="shared" si="4"/>
        <v>1164100</v>
      </c>
      <c r="K34" s="12">
        <f t="shared" si="2"/>
        <v>181503900</v>
      </c>
    </row>
    <row r="35" spans="2:11">
      <c r="B35" s="9">
        <v>43800</v>
      </c>
      <c r="C35" s="9">
        <v>43830</v>
      </c>
      <c r="D35" s="10">
        <v>0.18909999999999999</v>
      </c>
      <c r="E35" s="10">
        <f t="shared" si="0"/>
        <v>2.0637499999999996E-2</v>
      </c>
      <c r="F35" s="15">
        <f t="shared" si="1"/>
        <v>2.0637499999999996E-2</v>
      </c>
      <c r="G35" s="2">
        <v>30</v>
      </c>
      <c r="H35" s="12">
        <v>120000000</v>
      </c>
      <c r="I35" s="12"/>
      <c r="J35" s="12">
        <f t="shared" si="4"/>
        <v>1155699.9999999998</v>
      </c>
      <c r="K35" s="12">
        <f t="shared" si="2"/>
        <v>182659600</v>
      </c>
    </row>
    <row r="36" spans="2:11">
      <c r="B36" s="9">
        <v>43831</v>
      </c>
      <c r="C36" s="9">
        <v>43861</v>
      </c>
      <c r="D36" s="10">
        <v>0.18770000000000001</v>
      </c>
      <c r="E36" s="10">
        <v>2.2499999999999999E-2</v>
      </c>
      <c r="F36" s="15">
        <f t="shared" si="1"/>
        <v>2.2499999999999999E-2</v>
      </c>
      <c r="G36" s="2">
        <v>30</v>
      </c>
      <c r="H36" s="12">
        <v>120000000</v>
      </c>
      <c r="I36" s="12"/>
      <c r="J36" s="12">
        <f t="shared" si="4"/>
        <v>1260000</v>
      </c>
      <c r="K36" s="12">
        <f t="shared" si="2"/>
        <v>183919600</v>
      </c>
    </row>
    <row r="37" spans="2:11">
      <c r="B37" s="9">
        <v>43862</v>
      </c>
      <c r="C37" s="9">
        <v>43890</v>
      </c>
      <c r="D37" s="10">
        <v>0.19059999999999999</v>
      </c>
      <c r="E37" s="10">
        <v>2.3199999999999998E-2</v>
      </c>
      <c r="F37" s="15">
        <f t="shared" si="1"/>
        <v>2.3199999999999998E-2</v>
      </c>
      <c r="G37" s="2">
        <v>30</v>
      </c>
      <c r="H37" s="12">
        <v>120000000</v>
      </c>
      <c r="I37" s="12"/>
      <c r="J37" s="12">
        <f t="shared" si="4"/>
        <v>1299200</v>
      </c>
      <c r="K37" s="12">
        <f t="shared" si="2"/>
        <v>185218800</v>
      </c>
    </row>
    <row r="38" spans="2:11">
      <c r="B38" s="9">
        <v>43891</v>
      </c>
      <c r="C38" s="9">
        <v>43921</v>
      </c>
      <c r="D38" s="10">
        <v>0.1895</v>
      </c>
      <c r="E38" s="10">
        <v>2.3099999999999999E-2</v>
      </c>
      <c r="F38" s="15">
        <f t="shared" si="1"/>
        <v>2.3099999999999999E-2</v>
      </c>
      <c r="G38" s="2">
        <v>30</v>
      </c>
      <c r="H38" s="12">
        <v>120000000</v>
      </c>
      <c r="I38" s="12"/>
      <c r="J38" s="12">
        <f t="shared" si="4"/>
        <v>1293600</v>
      </c>
      <c r="K38" s="12">
        <f t="shared" si="2"/>
        <v>186512400</v>
      </c>
    </row>
    <row r="39" spans="2:11">
      <c r="B39" s="9">
        <v>43922</v>
      </c>
      <c r="C39" s="9">
        <v>43951</v>
      </c>
      <c r="D39" s="10">
        <v>0.18690000000000001</v>
      </c>
      <c r="E39" s="10">
        <v>2.3E-2</v>
      </c>
      <c r="F39" s="15">
        <f t="shared" si="1"/>
        <v>2.3E-2</v>
      </c>
      <c r="G39" s="2">
        <v>30</v>
      </c>
      <c r="H39" s="12">
        <v>120000000</v>
      </c>
      <c r="I39" s="12"/>
      <c r="J39" s="12">
        <f t="shared" si="4"/>
        <v>1288000</v>
      </c>
      <c r="K39" s="12">
        <f t="shared" si="2"/>
        <v>187800400</v>
      </c>
    </row>
    <row r="40" spans="2:11">
      <c r="B40" s="9">
        <v>43952</v>
      </c>
      <c r="C40" s="9">
        <v>43982</v>
      </c>
      <c r="D40" s="10">
        <v>0.18190000000000001</v>
      </c>
      <c r="E40" s="10">
        <v>2.1899999999999999E-2</v>
      </c>
      <c r="F40" s="15">
        <f t="shared" si="1"/>
        <v>2.1899999999999999E-2</v>
      </c>
      <c r="G40" s="2">
        <v>30</v>
      </c>
      <c r="H40" s="12">
        <v>120000000</v>
      </c>
      <c r="I40" s="12"/>
      <c r="J40" s="12">
        <f t="shared" si="4"/>
        <v>1226400</v>
      </c>
      <c r="K40" s="12">
        <f t="shared" si="2"/>
        <v>189026800</v>
      </c>
    </row>
    <row r="41" spans="2:11">
      <c r="B41" s="9">
        <v>43983</v>
      </c>
      <c r="C41" s="9">
        <v>44012</v>
      </c>
      <c r="D41" s="10">
        <v>0.1812</v>
      </c>
      <c r="E41" s="10">
        <v>2.1999999999999999E-2</v>
      </c>
      <c r="F41" s="15">
        <f t="shared" si="1"/>
        <v>2.1999999999999999E-2</v>
      </c>
      <c r="G41" s="2">
        <v>30</v>
      </c>
      <c r="H41" s="12">
        <v>120000000</v>
      </c>
      <c r="I41" s="12"/>
      <c r="J41" s="12">
        <f t="shared" si="4"/>
        <v>1232000</v>
      </c>
      <c r="K41" s="12">
        <f t="shared" si="2"/>
        <v>190258800</v>
      </c>
    </row>
    <row r="42" spans="2:11">
      <c r="B42" s="9"/>
      <c r="C42" s="9"/>
      <c r="D42" s="10"/>
      <c r="E42" s="10"/>
      <c r="F42" s="15"/>
      <c r="G42" s="16"/>
      <c r="H42" s="17"/>
      <c r="I42" s="12"/>
      <c r="J42" s="12"/>
      <c r="K42" s="12"/>
    </row>
    <row r="43" spans="2:11">
      <c r="B43" s="9"/>
      <c r="C43" s="9"/>
      <c r="D43" s="10"/>
      <c r="E43" s="10"/>
      <c r="F43" s="15"/>
      <c r="G43" s="16"/>
      <c r="H43" s="17"/>
      <c r="I43" s="12"/>
      <c r="J43" s="12"/>
      <c r="K43" s="12"/>
    </row>
    <row r="44" spans="2:11">
      <c r="B44" s="2"/>
      <c r="C44" s="2"/>
      <c r="D44" s="2"/>
      <c r="E44" s="2"/>
      <c r="F44" s="29" t="s">
        <v>21</v>
      </c>
      <c r="G44" s="30"/>
      <c r="H44" s="31"/>
      <c r="I44" s="18">
        <f>I26+I29</f>
        <v>0</v>
      </c>
      <c r="J44" s="18">
        <f>SUM(J9:J41)</f>
        <v>70258800</v>
      </c>
      <c r="K44" s="2"/>
    </row>
    <row r="45" spans="2:11">
      <c r="B45" s="19"/>
      <c r="K45" s="20"/>
    </row>
    <row r="46" spans="2:11">
      <c r="B46" s="2"/>
      <c r="C46" s="2"/>
      <c r="D46" s="2"/>
      <c r="E46" s="29" t="s">
        <v>22</v>
      </c>
      <c r="F46" s="30"/>
      <c r="G46" s="30"/>
      <c r="H46" s="31"/>
      <c r="I46" s="2"/>
      <c r="J46" s="2"/>
      <c r="K46" s="18">
        <f>K41</f>
        <v>190258800</v>
      </c>
    </row>
  </sheetData>
  <mergeCells count="11">
    <mergeCell ref="F44:H44"/>
    <mergeCell ref="E46:H46"/>
    <mergeCell ref="B1:K1"/>
    <mergeCell ref="B2:K2"/>
    <mergeCell ref="B5:C5"/>
    <mergeCell ref="H5:K5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topLeftCell="A28" workbookViewId="0">
      <selection activeCell="B1" sqref="B1:K1"/>
    </sheetView>
  </sheetViews>
  <sheetFormatPr defaultColWidth="11.42578125" defaultRowHeight="15"/>
  <cols>
    <col min="8" max="8" width="13.5703125" bestFit="1" customWidth="1"/>
    <col min="10" max="10" width="12.5703125" bestFit="1" customWidth="1"/>
    <col min="11" max="11" width="17.42578125" bestFit="1" customWidth="1"/>
  </cols>
  <sheetData>
    <row r="1" spans="1:11">
      <c r="B1" s="32" t="s">
        <v>24</v>
      </c>
      <c r="C1" s="33"/>
      <c r="D1" s="33"/>
      <c r="E1" s="33"/>
      <c r="F1" s="33"/>
      <c r="G1" s="33"/>
      <c r="H1" s="33"/>
      <c r="I1" s="33"/>
      <c r="J1" s="33"/>
      <c r="K1" s="34"/>
    </row>
    <row r="2" spans="1:11">
      <c r="A2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7"/>
    </row>
    <row r="3" spans="1:11">
      <c r="B3" s="25"/>
      <c r="C3" s="26"/>
      <c r="D3" s="26"/>
      <c r="E3" s="24"/>
      <c r="F3" s="26" t="s">
        <v>3</v>
      </c>
      <c r="G3" s="24"/>
      <c r="H3" s="24"/>
      <c r="I3" s="26"/>
      <c r="J3" s="26"/>
      <c r="K3" s="27"/>
    </row>
    <row r="4" spans="1:11"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>
      <c r="B5" s="38" t="s">
        <v>4</v>
      </c>
      <c r="C5" s="38"/>
      <c r="D5" s="28" t="s">
        <v>5</v>
      </c>
      <c r="E5" s="28" t="s">
        <v>6</v>
      </c>
      <c r="F5" s="28" t="s">
        <v>7</v>
      </c>
      <c r="G5" s="1"/>
      <c r="H5" s="29" t="s">
        <v>8</v>
      </c>
      <c r="I5" s="30"/>
      <c r="J5" s="30"/>
      <c r="K5" s="31"/>
    </row>
    <row r="6" spans="1:11" ht="30"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3" t="s">
        <v>15</v>
      </c>
      <c r="I6" s="3" t="s">
        <v>16</v>
      </c>
      <c r="J6" s="2" t="s">
        <v>17</v>
      </c>
      <c r="K6" s="2" t="s">
        <v>18</v>
      </c>
    </row>
    <row r="7" spans="1:11">
      <c r="B7" s="39">
        <v>43023</v>
      </c>
      <c r="C7" s="39">
        <v>43830</v>
      </c>
      <c r="D7" s="41"/>
      <c r="E7" s="41" t="s">
        <v>19</v>
      </c>
      <c r="F7" s="41"/>
      <c r="G7" s="4"/>
      <c r="H7" s="5">
        <v>40000000</v>
      </c>
      <c r="I7" s="5"/>
      <c r="J7" s="4"/>
      <c r="K7" s="4"/>
    </row>
    <row r="8" spans="1:11" ht="15.75" thickBot="1">
      <c r="B8" s="40"/>
      <c r="C8" s="40"/>
      <c r="D8" s="42"/>
      <c r="E8" s="42"/>
      <c r="F8" s="42"/>
      <c r="G8" s="6"/>
      <c r="H8" s="7"/>
      <c r="I8" s="7"/>
      <c r="J8" s="6"/>
      <c r="K8" s="8">
        <v>40000000</v>
      </c>
    </row>
    <row r="9" spans="1:11">
      <c r="B9" s="9">
        <v>43023</v>
      </c>
      <c r="C9" s="9">
        <v>43039</v>
      </c>
      <c r="D9" s="10">
        <v>0.21149999999999999</v>
      </c>
      <c r="E9" s="10">
        <f t="shared" ref="E9:E35" si="0">D9*1.5/12-0.3%</f>
        <v>2.34375E-2</v>
      </c>
      <c r="F9" s="11">
        <f t="shared" ref="F9:F41" si="1">E9</f>
        <v>2.34375E-2</v>
      </c>
      <c r="G9" s="2">
        <v>16</v>
      </c>
      <c r="H9" s="12">
        <v>40000000</v>
      </c>
      <c r="I9" s="12"/>
      <c r="J9" s="12">
        <f>(H9*F9)/30*16</f>
        <v>500000</v>
      </c>
      <c r="K9" s="12">
        <f t="shared" ref="K9:K41" si="2">K8+J9</f>
        <v>40500000</v>
      </c>
    </row>
    <row r="10" spans="1:11">
      <c r="B10" s="9">
        <v>43040</v>
      </c>
      <c r="C10" s="9">
        <v>43069</v>
      </c>
      <c r="D10" s="10">
        <v>0.20960000000000001</v>
      </c>
      <c r="E10" s="10">
        <f t="shared" si="0"/>
        <v>2.3200000000000002E-2</v>
      </c>
      <c r="F10" s="11">
        <f t="shared" si="1"/>
        <v>2.3200000000000002E-2</v>
      </c>
      <c r="G10" s="2">
        <v>30</v>
      </c>
      <c r="H10" s="12">
        <v>40000000</v>
      </c>
      <c r="I10" s="12"/>
      <c r="J10" s="12">
        <f t="shared" ref="J10:J30" si="3">H10*F10</f>
        <v>928000.00000000012</v>
      </c>
      <c r="K10" s="12">
        <f t="shared" si="2"/>
        <v>41428000</v>
      </c>
    </row>
    <row r="11" spans="1:11">
      <c r="B11" s="9">
        <v>43070</v>
      </c>
      <c r="C11" s="9">
        <v>43100</v>
      </c>
      <c r="D11" s="10">
        <v>0.2077</v>
      </c>
      <c r="E11" s="10">
        <f t="shared" si="0"/>
        <v>2.29625E-2</v>
      </c>
      <c r="F11" s="11">
        <f t="shared" si="1"/>
        <v>2.29625E-2</v>
      </c>
      <c r="G11" s="2">
        <v>30</v>
      </c>
      <c r="H11" s="12">
        <v>40000000</v>
      </c>
      <c r="I11" s="12"/>
      <c r="J11" s="12">
        <f t="shared" si="3"/>
        <v>918500</v>
      </c>
      <c r="K11" s="12">
        <f t="shared" si="2"/>
        <v>42346500</v>
      </c>
    </row>
    <row r="12" spans="1:11">
      <c r="B12" s="9">
        <v>43101</v>
      </c>
      <c r="C12" s="9">
        <v>43131</v>
      </c>
      <c r="D12" s="10">
        <v>0.2069</v>
      </c>
      <c r="E12" s="10">
        <f t="shared" si="0"/>
        <v>2.2862500000000001E-2</v>
      </c>
      <c r="F12" s="11">
        <f t="shared" si="1"/>
        <v>2.2862500000000001E-2</v>
      </c>
      <c r="G12" s="2">
        <v>30</v>
      </c>
      <c r="H12" s="12">
        <v>40000000</v>
      </c>
      <c r="I12" s="12"/>
      <c r="J12" s="12">
        <f t="shared" si="3"/>
        <v>914500</v>
      </c>
      <c r="K12" s="12">
        <f t="shared" si="2"/>
        <v>43261000</v>
      </c>
    </row>
    <row r="13" spans="1:11">
      <c r="B13" s="9">
        <v>43132</v>
      </c>
      <c r="C13" s="13" t="s">
        <v>20</v>
      </c>
      <c r="D13" s="10">
        <v>0.21010000000000001</v>
      </c>
      <c r="E13" s="10">
        <f t="shared" si="0"/>
        <v>2.3262500000000005E-2</v>
      </c>
      <c r="F13" s="11">
        <f t="shared" si="1"/>
        <v>2.3262500000000005E-2</v>
      </c>
      <c r="G13" s="2">
        <v>30</v>
      </c>
      <c r="H13" s="12">
        <v>40000000</v>
      </c>
      <c r="I13" s="12"/>
      <c r="J13" s="12">
        <f t="shared" si="3"/>
        <v>930500.00000000023</v>
      </c>
      <c r="K13" s="12">
        <f t="shared" si="2"/>
        <v>44191500</v>
      </c>
    </row>
    <row r="14" spans="1:11">
      <c r="B14" s="9">
        <v>43160</v>
      </c>
      <c r="C14" s="13">
        <v>43190</v>
      </c>
      <c r="D14" s="10">
        <v>0.20680000000000001</v>
      </c>
      <c r="E14" s="10">
        <f t="shared" si="0"/>
        <v>2.2850000000000002E-2</v>
      </c>
      <c r="F14" s="11">
        <f t="shared" si="1"/>
        <v>2.2850000000000002E-2</v>
      </c>
      <c r="G14" s="2">
        <v>30</v>
      </c>
      <c r="H14" s="12">
        <v>40000000</v>
      </c>
      <c r="I14" s="12"/>
      <c r="J14" s="12">
        <f t="shared" si="3"/>
        <v>914000.00000000012</v>
      </c>
      <c r="K14" s="12">
        <f t="shared" si="2"/>
        <v>45105500</v>
      </c>
    </row>
    <row r="15" spans="1:11">
      <c r="B15" s="9">
        <v>43191</v>
      </c>
      <c r="C15" s="9">
        <v>43220</v>
      </c>
      <c r="D15" s="10">
        <v>0.20480000000000001</v>
      </c>
      <c r="E15" s="10">
        <f t="shared" si="0"/>
        <v>2.2600000000000002E-2</v>
      </c>
      <c r="F15" s="11">
        <f t="shared" si="1"/>
        <v>2.2600000000000002E-2</v>
      </c>
      <c r="G15" s="2">
        <v>30</v>
      </c>
      <c r="H15" s="12">
        <v>40000000</v>
      </c>
      <c r="I15" s="12"/>
      <c r="J15" s="12">
        <f t="shared" si="3"/>
        <v>904000.00000000012</v>
      </c>
      <c r="K15" s="12">
        <f t="shared" si="2"/>
        <v>46009500</v>
      </c>
    </row>
    <row r="16" spans="1:11">
      <c r="B16" s="9">
        <v>43221</v>
      </c>
      <c r="C16" s="9">
        <v>43251</v>
      </c>
      <c r="D16" s="10">
        <v>0.2044</v>
      </c>
      <c r="E16" s="10">
        <f t="shared" si="0"/>
        <v>2.2550000000000001E-2</v>
      </c>
      <c r="F16" s="11">
        <f t="shared" si="1"/>
        <v>2.2550000000000001E-2</v>
      </c>
      <c r="G16" s="2">
        <v>30</v>
      </c>
      <c r="H16" s="12">
        <v>40000000</v>
      </c>
      <c r="I16" s="12"/>
      <c r="J16" s="12">
        <f t="shared" si="3"/>
        <v>902000</v>
      </c>
      <c r="K16" s="12">
        <f t="shared" si="2"/>
        <v>46911500</v>
      </c>
    </row>
    <row r="17" spans="2:11">
      <c r="B17" s="9">
        <v>43252</v>
      </c>
      <c r="C17" s="9">
        <v>43281</v>
      </c>
      <c r="D17" s="10">
        <v>0.20280000000000001</v>
      </c>
      <c r="E17" s="10">
        <f t="shared" si="0"/>
        <v>2.2350000000000002E-2</v>
      </c>
      <c r="F17" s="11">
        <f t="shared" si="1"/>
        <v>2.2350000000000002E-2</v>
      </c>
      <c r="G17" s="2">
        <v>30</v>
      </c>
      <c r="H17" s="12">
        <v>40000000</v>
      </c>
      <c r="I17" s="12"/>
      <c r="J17" s="12">
        <f t="shared" si="3"/>
        <v>894000.00000000012</v>
      </c>
      <c r="K17" s="12">
        <f t="shared" si="2"/>
        <v>47805500</v>
      </c>
    </row>
    <row r="18" spans="2:11">
      <c r="B18" s="9">
        <v>43282</v>
      </c>
      <c r="C18" s="9">
        <v>43312</v>
      </c>
      <c r="D18" s="10">
        <v>0.20030000000000001</v>
      </c>
      <c r="E18" s="10">
        <f t="shared" si="0"/>
        <v>2.2037500000000002E-2</v>
      </c>
      <c r="F18" s="11">
        <f t="shared" si="1"/>
        <v>2.2037500000000002E-2</v>
      </c>
      <c r="G18" s="2">
        <v>30</v>
      </c>
      <c r="H18" s="12">
        <v>40000000</v>
      </c>
      <c r="I18" s="12"/>
      <c r="J18" s="12">
        <f t="shared" si="3"/>
        <v>881500.00000000012</v>
      </c>
      <c r="K18" s="12">
        <f t="shared" si="2"/>
        <v>48687000</v>
      </c>
    </row>
    <row r="19" spans="2:11">
      <c r="B19" s="9">
        <v>43313</v>
      </c>
      <c r="C19" s="9">
        <v>43343</v>
      </c>
      <c r="D19" s="10">
        <v>0.19939999999999999</v>
      </c>
      <c r="E19" s="10">
        <f t="shared" si="0"/>
        <v>2.1925E-2</v>
      </c>
      <c r="F19" s="11">
        <f t="shared" si="1"/>
        <v>2.1925E-2</v>
      </c>
      <c r="G19" s="2">
        <v>30</v>
      </c>
      <c r="H19" s="12">
        <v>40000000</v>
      </c>
      <c r="I19" s="12"/>
      <c r="J19" s="12">
        <f t="shared" si="3"/>
        <v>877000</v>
      </c>
      <c r="K19" s="12">
        <f t="shared" si="2"/>
        <v>49564000</v>
      </c>
    </row>
    <row r="20" spans="2:11">
      <c r="B20" s="9">
        <v>43344</v>
      </c>
      <c r="C20" s="9">
        <v>43373</v>
      </c>
      <c r="D20" s="10">
        <v>0.1981</v>
      </c>
      <c r="E20" s="10">
        <f t="shared" si="0"/>
        <v>2.1762500000000004E-2</v>
      </c>
      <c r="F20" s="11">
        <f t="shared" si="1"/>
        <v>2.1762500000000004E-2</v>
      </c>
      <c r="G20" s="2">
        <v>30</v>
      </c>
      <c r="H20" s="12">
        <v>40000000</v>
      </c>
      <c r="I20" s="12"/>
      <c r="J20" s="12">
        <f t="shared" si="3"/>
        <v>870500.00000000012</v>
      </c>
      <c r="K20" s="12">
        <f t="shared" si="2"/>
        <v>50434500</v>
      </c>
    </row>
    <row r="21" spans="2:11">
      <c r="B21" s="9">
        <v>43374</v>
      </c>
      <c r="C21" s="9">
        <v>43404</v>
      </c>
      <c r="D21" s="10">
        <v>0.1963</v>
      </c>
      <c r="E21" s="10">
        <f t="shared" si="0"/>
        <v>2.1537500000000001E-2</v>
      </c>
      <c r="F21" s="11">
        <f t="shared" si="1"/>
        <v>2.1537500000000001E-2</v>
      </c>
      <c r="G21" s="2">
        <v>30</v>
      </c>
      <c r="H21" s="12">
        <v>40000000</v>
      </c>
      <c r="I21" s="12"/>
      <c r="J21" s="12">
        <f t="shared" si="3"/>
        <v>861500</v>
      </c>
      <c r="K21" s="12">
        <f t="shared" si="2"/>
        <v>51296000</v>
      </c>
    </row>
    <row r="22" spans="2:11">
      <c r="B22" s="9">
        <v>43405</v>
      </c>
      <c r="C22" s="9">
        <v>43434</v>
      </c>
      <c r="D22" s="10">
        <v>0.19489999999999999</v>
      </c>
      <c r="E22" s="10">
        <f t="shared" si="0"/>
        <v>2.13625E-2</v>
      </c>
      <c r="F22" s="11">
        <f t="shared" si="1"/>
        <v>2.13625E-2</v>
      </c>
      <c r="G22" s="2">
        <v>30</v>
      </c>
      <c r="H22" s="12">
        <v>40000000</v>
      </c>
      <c r="I22" s="12"/>
      <c r="J22" s="12">
        <f t="shared" si="3"/>
        <v>854500</v>
      </c>
      <c r="K22" s="12">
        <f t="shared" si="2"/>
        <v>52150500</v>
      </c>
    </row>
    <row r="23" spans="2:11">
      <c r="B23" s="9">
        <v>43435</v>
      </c>
      <c r="C23" s="9">
        <v>43465</v>
      </c>
      <c r="D23" s="10">
        <v>0.19400000000000001</v>
      </c>
      <c r="E23" s="10">
        <f t="shared" si="0"/>
        <v>2.1250000000000005E-2</v>
      </c>
      <c r="F23" s="11">
        <f t="shared" si="1"/>
        <v>2.1250000000000005E-2</v>
      </c>
      <c r="G23" s="2">
        <v>30</v>
      </c>
      <c r="H23" s="12">
        <v>40000000</v>
      </c>
      <c r="I23" s="12"/>
      <c r="J23" s="12">
        <f t="shared" si="3"/>
        <v>850000.00000000023</v>
      </c>
      <c r="K23" s="12">
        <f t="shared" si="2"/>
        <v>53000500</v>
      </c>
    </row>
    <row r="24" spans="2:11">
      <c r="B24" s="9">
        <v>43466</v>
      </c>
      <c r="C24" s="9">
        <v>43496</v>
      </c>
      <c r="D24" s="10">
        <v>0.19159999999999999</v>
      </c>
      <c r="E24" s="10">
        <f t="shared" si="0"/>
        <v>2.095E-2</v>
      </c>
      <c r="F24" s="11">
        <f t="shared" si="1"/>
        <v>2.095E-2</v>
      </c>
      <c r="G24" s="2">
        <v>30</v>
      </c>
      <c r="H24" s="12">
        <v>40000000</v>
      </c>
      <c r="I24" s="12"/>
      <c r="J24" s="12">
        <f t="shared" si="3"/>
        <v>838000</v>
      </c>
      <c r="K24" s="12">
        <f t="shared" si="2"/>
        <v>53838500</v>
      </c>
    </row>
    <row r="25" spans="2:11">
      <c r="B25" s="9">
        <v>43497</v>
      </c>
      <c r="C25" s="9">
        <v>43524</v>
      </c>
      <c r="D25" s="10">
        <v>0.19700000000000001</v>
      </c>
      <c r="E25" s="10">
        <f t="shared" si="0"/>
        <v>2.1624999999999998E-2</v>
      </c>
      <c r="F25" s="11">
        <f t="shared" si="1"/>
        <v>2.1624999999999998E-2</v>
      </c>
      <c r="G25" s="2">
        <v>30</v>
      </c>
      <c r="H25" s="12">
        <v>40000000</v>
      </c>
      <c r="I25" s="12"/>
      <c r="J25" s="12">
        <f t="shared" si="3"/>
        <v>864999.99999999988</v>
      </c>
      <c r="K25" s="12">
        <f t="shared" si="2"/>
        <v>54703500</v>
      </c>
    </row>
    <row r="26" spans="2:11">
      <c r="B26" s="9">
        <v>43525</v>
      </c>
      <c r="C26" s="9">
        <v>43555</v>
      </c>
      <c r="D26" s="10">
        <v>0.19370000000000001</v>
      </c>
      <c r="E26" s="10">
        <f t="shared" si="0"/>
        <v>2.1212500000000002E-2</v>
      </c>
      <c r="F26" s="11">
        <f t="shared" si="1"/>
        <v>2.1212500000000002E-2</v>
      </c>
      <c r="G26" s="2">
        <v>30</v>
      </c>
      <c r="H26" s="12">
        <v>40000000</v>
      </c>
      <c r="I26" s="14"/>
      <c r="J26" s="12">
        <f t="shared" si="3"/>
        <v>848500.00000000012</v>
      </c>
      <c r="K26" s="12">
        <f t="shared" si="2"/>
        <v>55552000</v>
      </c>
    </row>
    <row r="27" spans="2:11">
      <c r="B27" s="9">
        <v>43556</v>
      </c>
      <c r="C27" s="9">
        <v>43585</v>
      </c>
      <c r="D27" s="10">
        <v>0.19320000000000001</v>
      </c>
      <c r="E27" s="10">
        <f t="shared" si="0"/>
        <v>2.1150000000000002E-2</v>
      </c>
      <c r="F27" s="11">
        <f t="shared" si="1"/>
        <v>2.1150000000000002E-2</v>
      </c>
      <c r="G27" s="2">
        <v>30</v>
      </c>
      <c r="H27" s="12">
        <v>40000000</v>
      </c>
      <c r="I27" s="12"/>
      <c r="J27" s="12">
        <f t="shared" si="3"/>
        <v>846000.00000000012</v>
      </c>
      <c r="K27" s="12">
        <f t="shared" si="2"/>
        <v>56398000</v>
      </c>
    </row>
    <row r="28" spans="2:11">
      <c r="B28" s="9">
        <v>43586</v>
      </c>
      <c r="C28" s="9">
        <v>43616</v>
      </c>
      <c r="D28" s="10">
        <v>0.19339999999999999</v>
      </c>
      <c r="E28" s="10">
        <f t="shared" si="0"/>
        <v>2.1174999999999999E-2</v>
      </c>
      <c r="F28" s="11">
        <f t="shared" si="1"/>
        <v>2.1174999999999999E-2</v>
      </c>
      <c r="G28" s="2">
        <v>30</v>
      </c>
      <c r="H28" s="12">
        <v>40000000</v>
      </c>
      <c r="I28" s="12"/>
      <c r="J28" s="12">
        <f t="shared" si="3"/>
        <v>847000</v>
      </c>
      <c r="K28" s="12">
        <f t="shared" si="2"/>
        <v>57245000</v>
      </c>
    </row>
    <row r="29" spans="2:11">
      <c r="B29" s="9">
        <v>43617</v>
      </c>
      <c r="C29" s="9">
        <v>43646</v>
      </c>
      <c r="D29" s="10">
        <v>0.193</v>
      </c>
      <c r="E29" s="10">
        <f t="shared" si="0"/>
        <v>2.1124999999999998E-2</v>
      </c>
      <c r="F29" s="11">
        <f t="shared" si="1"/>
        <v>2.1124999999999998E-2</v>
      </c>
      <c r="G29" s="2">
        <v>30</v>
      </c>
      <c r="H29" s="12">
        <v>40000000</v>
      </c>
      <c r="I29" s="12"/>
      <c r="J29" s="12">
        <f t="shared" si="3"/>
        <v>844999.99999999988</v>
      </c>
      <c r="K29" s="12">
        <f t="shared" si="2"/>
        <v>58090000</v>
      </c>
    </row>
    <row r="30" spans="2:11">
      <c r="B30" s="9">
        <v>43647</v>
      </c>
      <c r="C30" s="9">
        <v>43677</v>
      </c>
      <c r="D30" s="10">
        <v>0.1928</v>
      </c>
      <c r="E30" s="10">
        <f t="shared" si="0"/>
        <v>2.1100000000000001E-2</v>
      </c>
      <c r="F30" s="11">
        <f t="shared" si="1"/>
        <v>2.1100000000000001E-2</v>
      </c>
      <c r="G30" s="2">
        <v>30</v>
      </c>
      <c r="H30" s="12">
        <v>40000000</v>
      </c>
      <c r="I30" s="12"/>
      <c r="J30" s="12">
        <f t="shared" si="3"/>
        <v>844000</v>
      </c>
      <c r="K30" s="12">
        <f t="shared" si="2"/>
        <v>58934000</v>
      </c>
    </row>
    <row r="31" spans="2:11">
      <c r="B31" s="9">
        <v>43678</v>
      </c>
      <c r="C31" s="9">
        <v>43707</v>
      </c>
      <c r="D31" s="10">
        <v>0.19320000000000001</v>
      </c>
      <c r="E31" s="10">
        <f t="shared" si="0"/>
        <v>2.1150000000000002E-2</v>
      </c>
      <c r="F31" s="11">
        <f t="shared" si="1"/>
        <v>2.1150000000000002E-2</v>
      </c>
      <c r="G31" s="2">
        <v>30</v>
      </c>
      <c r="H31" s="12">
        <v>40000000</v>
      </c>
      <c r="I31" s="12"/>
      <c r="J31" s="12">
        <f>(H31*F31)/30*14</f>
        <v>394800.00000000006</v>
      </c>
      <c r="K31" s="12">
        <f t="shared" si="2"/>
        <v>59328800</v>
      </c>
    </row>
    <row r="32" spans="2:11">
      <c r="B32" s="9">
        <v>43709</v>
      </c>
      <c r="C32" s="9">
        <v>43738</v>
      </c>
      <c r="D32" s="10">
        <v>0.19320000000000001</v>
      </c>
      <c r="E32" s="10">
        <f t="shared" si="0"/>
        <v>2.1150000000000002E-2</v>
      </c>
      <c r="F32" s="15">
        <f t="shared" si="1"/>
        <v>2.1150000000000002E-2</v>
      </c>
      <c r="G32" s="2">
        <v>30</v>
      </c>
      <c r="H32" s="12">
        <v>40000000</v>
      </c>
      <c r="I32" s="12"/>
      <c r="J32" s="12">
        <f t="shared" ref="J32:J41" si="4">(H32*F32)/30*14</f>
        <v>394800.00000000006</v>
      </c>
      <c r="K32" s="12">
        <f t="shared" si="2"/>
        <v>59723600</v>
      </c>
    </row>
    <row r="33" spans="2:11">
      <c r="B33" s="9">
        <v>43739</v>
      </c>
      <c r="C33" s="9">
        <v>43769</v>
      </c>
      <c r="D33" s="10">
        <v>0.191</v>
      </c>
      <c r="E33" s="10">
        <f t="shared" si="0"/>
        <v>2.0874999999999998E-2</v>
      </c>
      <c r="F33" s="15">
        <f t="shared" si="1"/>
        <v>2.0874999999999998E-2</v>
      </c>
      <c r="G33" s="2">
        <v>30</v>
      </c>
      <c r="H33" s="12">
        <v>40000000</v>
      </c>
      <c r="I33" s="12"/>
      <c r="J33" s="12">
        <f t="shared" si="4"/>
        <v>389666.66666666663</v>
      </c>
      <c r="K33" s="12">
        <f t="shared" si="2"/>
        <v>60113266.666666664</v>
      </c>
    </row>
    <row r="34" spans="2:11">
      <c r="B34" s="9">
        <v>43770</v>
      </c>
      <c r="C34" s="9">
        <v>43799</v>
      </c>
      <c r="D34" s="10">
        <v>0.1903</v>
      </c>
      <c r="E34" s="10">
        <f t="shared" si="0"/>
        <v>2.07875E-2</v>
      </c>
      <c r="F34" s="15">
        <f t="shared" si="1"/>
        <v>2.07875E-2</v>
      </c>
      <c r="G34" s="2">
        <v>30</v>
      </c>
      <c r="H34" s="12">
        <v>40000000</v>
      </c>
      <c r="I34" s="12"/>
      <c r="J34" s="12">
        <f t="shared" si="4"/>
        <v>388033.33333333337</v>
      </c>
      <c r="K34" s="12">
        <f t="shared" si="2"/>
        <v>60501300</v>
      </c>
    </row>
    <row r="35" spans="2:11">
      <c r="B35" s="9">
        <v>43800</v>
      </c>
      <c r="C35" s="9">
        <v>43830</v>
      </c>
      <c r="D35" s="10">
        <v>0.18909999999999999</v>
      </c>
      <c r="E35" s="10">
        <f t="shared" si="0"/>
        <v>2.0637499999999996E-2</v>
      </c>
      <c r="F35" s="15">
        <f t="shared" si="1"/>
        <v>2.0637499999999996E-2</v>
      </c>
      <c r="G35" s="2">
        <v>30</v>
      </c>
      <c r="H35" s="12">
        <v>40000000</v>
      </c>
      <c r="I35" s="12"/>
      <c r="J35" s="12">
        <f t="shared" si="4"/>
        <v>385233.33333333331</v>
      </c>
      <c r="K35" s="12">
        <f t="shared" si="2"/>
        <v>60886533.333333336</v>
      </c>
    </row>
    <row r="36" spans="2:11">
      <c r="B36" s="9">
        <v>43831</v>
      </c>
      <c r="C36" s="9">
        <v>43861</v>
      </c>
      <c r="D36" s="10">
        <v>0.18770000000000001</v>
      </c>
      <c r="E36" s="10">
        <v>2.2499999999999999E-2</v>
      </c>
      <c r="F36" s="15">
        <f t="shared" si="1"/>
        <v>2.2499999999999999E-2</v>
      </c>
      <c r="G36" s="2">
        <v>30</v>
      </c>
      <c r="H36" s="12">
        <v>40000000</v>
      </c>
      <c r="I36" s="12"/>
      <c r="J36" s="12">
        <f t="shared" si="4"/>
        <v>420000</v>
      </c>
      <c r="K36" s="12">
        <f t="shared" si="2"/>
        <v>61306533.333333336</v>
      </c>
    </row>
    <row r="37" spans="2:11">
      <c r="B37" s="9">
        <v>43862</v>
      </c>
      <c r="C37" s="9">
        <v>43890</v>
      </c>
      <c r="D37" s="10">
        <v>0.19059999999999999</v>
      </c>
      <c r="E37" s="10">
        <v>2.3199999999999998E-2</v>
      </c>
      <c r="F37" s="15">
        <f t="shared" si="1"/>
        <v>2.3199999999999998E-2</v>
      </c>
      <c r="G37" s="2">
        <v>30</v>
      </c>
      <c r="H37" s="12">
        <v>40000000</v>
      </c>
      <c r="I37" s="12"/>
      <c r="J37" s="12">
        <f t="shared" si="4"/>
        <v>433066.66666666663</v>
      </c>
      <c r="K37" s="12">
        <f t="shared" si="2"/>
        <v>61739600</v>
      </c>
    </row>
    <row r="38" spans="2:11">
      <c r="B38" s="9">
        <v>43891</v>
      </c>
      <c r="C38" s="9">
        <v>43921</v>
      </c>
      <c r="D38" s="10">
        <v>0.1895</v>
      </c>
      <c r="E38" s="10">
        <v>2.3099999999999999E-2</v>
      </c>
      <c r="F38" s="15">
        <f t="shared" si="1"/>
        <v>2.3099999999999999E-2</v>
      </c>
      <c r="G38" s="2">
        <v>30</v>
      </c>
      <c r="H38" s="12">
        <v>40000000</v>
      </c>
      <c r="I38" s="12"/>
      <c r="J38" s="12">
        <f t="shared" si="4"/>
        <v>431200</v>
      </c>
      <c r="K38" s="12">
        <f t="shared" si="2"/>
        <v>62170800</v>
      </c>
    </row>
    <row r="39" spans="2:11">
      <c r="B39" s="9">
        <v>43922</v>
      </c>
      <c r="C39" s="9">
        <v>43951</v>
      </c>
      <c r="D39" s="10">
        <v>0.18690000000000001</v>
      </c>
      <c r="E39" s="10">
        <v>2.3E-2</v>
      </c>
      <c r="F39" s="15">
        <f t="shared" si="1"/>
        <v>2.3E-2</v>
      </c>
      <c r="G39" s="2">
        <v>30</v>
      </c>
      <c r="H39" s="12">
        <v>40000000</v>
      </c>
      <c r="I39" s="12"/>
      <c r="J39" s="12">
        <f t="shared" si="4"/>
        <v>429333.33333333337</v>
      </c>
      <c r="K39" s="12">
        <f t="shared" si="2"/>
        <v>62600133.333333336</v>
      </c>
    </row>
    <row r="40" spans="2:11">
      <c r="B40" s="9">
        <v>43952</v>
      </c>
      <c r="C40" s="9">
        <v>43982</v>
      </c>
      <c r="D40" s="10">
        <v>0.18190000000000001</v>
      </c>
      <c r="E40" s="10">
        <v>2.1899999999999999E-2</v>
      </c>
      <c r="F40" s="15">
        <f t="shared" si="1"/>
        <v>2.1899999999999999E-2</v>
      </c>
      <c r="G40" s="2">
        <v>30</v>
      </c>
      <c r="H40" s="12">
        <v>40000000</v>
      </c>
      <c r="I40" s="12"/>
      <c r="J40" s="12">
        <f t="shared" si="4"/>
        <v>408800</v>
      </c>
      <c r="K40" s="12">
        <f t="shared" si="2"/>
        <v>63008933.333333336</v>
      </c>
    </row>
    <row r="41" spans="2:11">
      <c r="B41" s="9">
        <v>43983</v>
      </c>
      <c r="C41" s="9">
        <v>44012</v>
      </c>
      <c r="D41" s="10">
        <v>0.1812</v>
      </c>
      <c r="E41" s="10">
        <v>2.1999999999999999E-2</v>
      </c>
      <c r="F41" s="15">
        <f t="shared" si="1"/>
        <v>2.1999999999999999E-2</v>
      </c>
      <c r="G41" s="2">
        <v>30</v>
      </c>
      <c r="H41" s="12">
        <v>40000000</v>
      </c>
      <c r="I41" s="12"/>
      <c r="J41" s="12">
        <f t="shared" si="4"/>
        <v>410666.66666666663</v>
      </c>
      <c r="K41" s="12">
        <f t="shared" si="2"/>
        <v>63419600</v>
      </c>
    </row>
    <row r="42" spans="2:11">
      <c r="B42" s="9"/>
      <c r="C42" s="9"/>
      <c r="D42" s="10"/>
      <c r="E42" s="10"/>
      <c r="F42" s="15"/>
      <c r="G42" s="16"/>
      <c r="H42" s="17"/>
      <c r="I42" s="12"/>
      <c r="J42" s="12"/>
      <c r="K42" s="12"/>
    </row>
    <row r="43" spans="2:11">
      <c r="B43" s="9"/>
      <c r="C43" s="9"/>
      <c r="D43" s="10"/>
      <c r="E43" s="10"/>
      <c r="F43" s="15"/>
      <c r="G43" s="16"/>
      <c r="H43" s="17"/>
      <c r="I43" s="12"/>
      <c r="J43" s="12"/>
      <c r="K43" s="12"/>
    </row>
    <row r="44" spans="2:11">
      <c r="B44" s="2"/>
      <c r="C44" s="2"/>
      <c r="D44" s="2"/>
      <c r="E44" s="2"/>
      <c r="F44" s="29" t="s">
        <v>21</v>
      </c>
      <c r="G44" s="30"/>
      <c r="H44" s="31"/>
      <c r="I44" s="18">
        <f>I26+I29</f>
        <v>0</v>
      </c>
      <c r="J44" s="18">
        <f>SUM(J9:J41)</f>
        <v>23419600</v>
      </c>
      <c r="K44" s="2"/>
    </row>
    <row r="45" spans="2:11">
      <c r="B45" s="19"/>
      <c r="K45" s="20"/>
    </row>
    <row r="46" spans="2:11">
      <c r="B46" s="2"/>
      <c r="C46" s="2"/>
      <c r="D46" s="2"/>
      <c r="E46" s="29" t="s">
        <v>22</v>
      </c>
      <c r="F46" s="30"/>
      <c r="G46" s="30"/>
      <c r="H46" s="31"/>
      <c r="I46" s="2"/>
      <c r="J46" s="2"/>
      <c r="K46" s="18">
        <f>K41</f>
        <v>63419600</v>
      </c>
    </row>
  </sheetData>
  <mergeCells count="11">
    <mergeCell ref="F44:H44"/>
    <mergeCell ref="E46:H46"/>
    <mergeCell ref="B1:K1"/>
    <mergeCell ref="B2:K2"/>
    <mergeCell ref="B5:C5"/>
    <mergeCell ref="H5:K5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Felipe Madrigal</dc:creator>
  <cp:keywords/>
  <dc:description/>
  <cp:lastModifiedBy>Walter Fernando Roman Arenas</cp:lastModifiedBy>
  <cp:revision/>
  <dcterms:created xsi:type="dcterms:W3CDTF">2020-06-26T15:49:23Z</dcterms:created>
  <dcterms:modified xsi:type="dcterms:W3CDTF">2020-06-30T12:26:30Z</dcterms:modified>
  <cp:category/>
  <cp:contentStatus/>
</cp:coreProperties>
</file>