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activeTab="0"/>
  </bookViews>
  <sheets>
    <sheet name="Matriz de Riesgos" sheetId="1" r:id="rId1"/>
    <sheet name="Valoración y Evaluación" sheetId="2" r:id="rId2"/>
    <sheet name="Hoja1" sheetId="3" r:id="rId3"/>
  </sheets>
  <definedNames>
    <definedName name="_xlnm.Print_Area" localSheetId="0">'Matriz de Riesgos'!$A$1:$Z$16</definedName>
    <definedName name="_xlnm.Print_Area" localSheetId="1">'Valoración y Evaluación'!$A$1:$Q$27</definedName>
    <definedName name="_xlnm.Print_Titles" localSheetId="0">'Matriz de Riesgos'!$4:$12</definedName>
  </definedNames>
  <calcPr fullCalcOnLoad="1"/>
</workbook>
</file>

<file path=xl/comments1.xml><?xml version="1.0" encoding="utf-8"?>
<comments xmlns="http://schemas.openxmlformats.org/spreadsheetml/2006/main">
  <authors>
    <author>Luis Miguel</author>
  </authors>
  <commentList>
    <comment ref="F12" authorId="0">
      <text>
        <r>
          <rPr>
            <sz val="8"/>
            <rFont val="Tahoma"/>
            <family val="2"/>
          </rPr>
          <t>Representa el número de veces que el riesgo se ha presentado en un determinado tiempo o puede presentarse,
1:Baja
2:Media
3: Alta</t>
        </r>
      </text>
    </comment>
    <comment ref="G12" authorId="0">
      <text>
        <r>
          <rPr>
            <sz val="8"/>
            <rFont val="Tahoma"/>
            <family val="2"/>
          </rPr>
          <t>Se refiere a la magnitud de los efectos al ocurrir el riesgo.
5:Leve
10:Moderado
20: Catastrófico</t>
        </r>
      </text>
    </comment>
    <comment ref="J12" authorId="0">
      <text>
        <r>
          <rPr>
            <sz val="8"/>
            <rFont val="Tahoma"/>
            <family val="2"/>
          </rPr>
          <t xml:space="preserve">Para adelantar la evaluación de los controles existentes es necesario describirlos estableciendo si son preventivos o correctivos y responder a las siguientes preguntas:
1. ¿Los controles están documentados?
2. ¿Se esta aplicando en la actualidad?
3. ¿Es efectivo para minimizar el riesgo?
CRITERIOS                                          VALORACIÓN DEL RIESGO
Los controles existentes no             Se mantiene el resultado de la
son efectivos                                   evaluación antes de controles
Los controles existentes son           Cambia el resultado a una casilla inferior
efectivos pero no están                   de la matriz de evaluación antes de
documentados                                  controles (el desplazamiento depende de                                                          
                                                         sí el control afecta el impacto o la 
                                                         probabilidad)
Los controles son efectivos y          Pasa a escala inferior (el desplazamiento
están documentados.                      depende de si el control afecta el
                                                         impacto o la probabilidad)
</t>
        </r>
      </text>
    </comment>
    <comment ref="Q12" authorId="0">
      <text>
        <r>
          <rPr>
            <sz val="8"/>
            <rFont val="Tahoma"/>
            <family val="2"/>
          </rPr>
          <t xml:space="preserve">Se deben tener en cuenta algunas de las siguientes opciones, las cuales pueden considerarse cada una de ellas independientemente, interrelacionadas o en conjunto.
- </t>
        </r>
        <r>
          <rPr>
            <b/>
            <sz val="8"/>
            <rFont val="Tahoma"/>
            <family val="2"/>
          </rPr>
          <t>Evitar el riesgo,</t>
        </r>
        <r>
          <rPr>
            <sz val="8"/>
            <rFont val="Tahoma"/>
            <family val="2"/>
          </rPr>
          <t xml:space="preserve"> tomar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 Un ejemplo de esto puede ser el control de calidad, manejo de los insumos, mantenimiento preventivo de los equipos, desarrollo tecnológico, etc.
- </t>
        </r>
        <r>
          <rPr>
            <b/>
            <sz val="8"/>
            <rFont val="Tahoma"/>
            <family val="2"/>
          </rPr>
          <t>Reducir el riesgo,</t>
        </r>
        <r>
          <rPr>
            <sz val="8"/>
            <rFont val="Tahoma"/>
            <family val="2"/>
          </rPr>
          <t xml:space="preserve"> implica tomar medidas encaminadas a disminuir tanto la probabilidad (medidas de prevención), como el impacto (medidas de protección). La reducción del riesgo es probablemente el método más sencillo y económico para superar las debilidades antes de aplicar medidas más costosas y difíciles. Se consigue mediante la optimización de los procedimientos y la implementación de controles.
- </t>
        </r>
        <r>
          <rPr>
            <b/>
            <sz val="8"/>
            <rFont val="Tahoma"/>
            <family val="2"/>
          </rPr>
          <t>Compartir o Transferir el riesgo</t>
        </r>
        <r>
          <rPr>
            <sz val="8"/>
            <rFont val="Tahoma"/>
            <family val="2"/>
          </rPr>
          <t xml:space="preserve">, reduce su efecto a través del traspaso de las pérdidas a otras organizaciones, como en el caso de los contratos de seguros o a través de otros medios que permiten distribuir una porción del riesgo con otra entidad, como en los contratos a riesgo compartido. Es así como por ejemplo, la información de gran importancia se puede duplicar y almacenar en un lugar distante y de ubicación segura, en vez de dejarla concentrada en un solo lugar.
- </t>
        </r>
        <r>
          <rPr>
            <b/>
            <sz val="8"/>
            <rFont val="Tahoma"/>
            <family val="2"/>
          </rPr>
          <t>Asumir un riesgo</t>
        </r>
        <r>
          <rPr>
            <sz val="8"/>
            <rFont val="Tahoma"/>
            <family val="2"/>
          </rPr>
          <t>, luego de que el riesgo ha sido reducido o transferido puede quedar un riesgo residual que se mantiene, en este caso el gerente del proceso simplemente acepta la pérdida residual probable y elabora planes de contingencia para su manejo.
Para el manejo de los riesgos se deben analizar las posibles acciones a emprender, las cuales deben ser factibles y efectivas, tales como: la implementación de las políticas, definición de estándares, optimización de procesos y procedimientos y cambios físicos entre otros. La selección de las acciones más conveniente debe considerar la viabilidad jurídica, técnica, institucional, financiera y económica y se puede realizar con base en los siguientes criterios:
a) La valoración del riesgo
b) El balance entre el costo de la implementación de cada acción contra el beneficio de la misma.</t>
        </r>
      </text>
    </comment>
    <comment ref="H12" authorId="0">
      <text>
        <r>
          <rPr>
            <sz val="8"/>
            <rFont val="Tahoma"/>
            <family val="2"/>
          </rPr>
          <t xml:space="preserve">Para adelantar el análisis del riesgo se deben considerar los siguientes aspectos:
- La Calificación del Riesgo: se logra a través de la estimación de la probabilidad de su ocurrencia y el impacto que puede causar la materialización del riesgo. 
- La Evaluación del Riesgo: permite comparar los resultados de su calificación, con los criterios definidos para establecer el grado de exposición de la entidad al riesgo; de esta forma es posible distinguir entre los riesgos aceptables, tolerables, moderados, importantes o inaceptables y fijar las prioridades de las acciones requeridas para su tratamiento.
</t>
        </r>
      </text>
    </comment>
  </commentList>
</comments>
</file>

<file path=xl/comments2.xml><?xml version="1.0" encoding="utf-8"?>
<comments xmlns="http://schemas.openxmlformats.org/spreadsheetml/2006/main">
  <authors>
    <author>Luis Miguel</author>
    <author>LUIS MIGUEL ROMERO</author>
  </authors>
  <commentList>
    <comment ref="D8" authorId="0">
      <text>
        <r>
          <rPr>
            <sz val="8"/>
            <rFont val="Tahoma"/>
            <family val="2"/>
          </rPr>
          <t>Moderado: Evitar el riesgo, se deben tomar medidas para llevar los Riesgos a la Zona Aceptable o Tolerable, en lo posible. los Riesgos de Impacto leve y Probabilidad alta se previenen.</t>
        </r>
      </text>
    </comment>
    <comment ref="F8" authorId="0">
      <text>
        <r>
          <rPr>
            <sz val="8"/>
            <rFont val="Tahoma"/>
            <family val="2"/>
          </rPr>
          <t>Importante: Reducir, Evitar, Compartir o transferir el riesgo. se deben tomar medidas para llevar los Riesgos a la Zona Aceptable o Tolerable, en lo posible. También es viable combinar estas medidas con evitar el riesgo cuando éste presente una Probabilidad alta y media, y el Impacto sea moderado o catastrófico.</t>
        </r>
      </text>
    </comment>
    <comment ref="H8" authorId="0">
      <text>
        <r>
          <rPr>
            <sz val="8"/>
            <rFont val="Tahoma"/>
            <family val="2"/>
          </rPr>
          <t>Inaceptable: Evitar, Reducir, Compartir o transferir el riesgo. Es aconsejable eliminar la actividad que genera el riesgo en la medida que sea posible, de lo contrario se deben implementar controles de prevención para evitar la Probabilidad del riesgo, de Protección para disminuir el Impacto o compartir o transferir el riesgo si es posible a través de pólizas de seguros u otras opciones que estén disponibles. Siempre que el riesgo sea calificado con Impacto catastrófico la Entidad debe diseñar planes de contingencia, para protegerse en caso de su ocurrencia.</t>
        </r>
      </text>
    </comment>
    <comment ref="D9" authorId="0">
      <text>
        <r>
          <rPr>
            <sz val="8"/>
            <rFont val="Tahoma"/>
            <family val="2"/>
          </rPr>
          <t>Tolerable: Asumir o reducir el riesgo. se deben tomar medidas para llevar los Riesgos a la Zona Aceptable o
Tolerable, en lo posible. Cuando la Probabilidad del riesgo sea media y su Impacto leve, se debe realizar un
análisis del costo beneficio con el que se pueda decidir entre reducir el riesgo, asumirlo o compartirlo.</t>
        </r>
      </text>
    </comment>
    <comment ref="F9" authorId="0">
      <text>
        <r>
          <rPr>
            <sz val="8"/>
            <rFont val="Tahoma"/>
            <family val="2"/>
          </rPr>
          <t>Moderado:Reducir, Evitar, Compartir o transferir el riesgo. se deben tomar medidas para llevar los Riesgos a la Zona Aceptable o
Tolerable, en lo posible. también es viable combinar estas medidas con evitar el riesgo cuando éste presente una Probabilidad alta y media, y el Impacto sea moderado o catastrófico. los Riesgos con
Impacto moderado y Probabilidad media, se reduce o se comparte el riesgo, si es posible.</t>
        </r>
      </text>
    </comment>
    <comment ref="H9" authorId="0">
      <text>
        <r>
          <rPr>
            <sz val="8"/>
            <rFont val="Tahoma"/>
            <family val="2"/>
          </rPr>
          <t>Importante: Reducir, Evitar, Compartir o transferir el riesgo. Se deben tomar medidas para llevar los Riesgos a la Zona Aceptable o Tolerable, en lo posible. También es viable combinar estas medidas con evitar el riesgo cuando éste presente una Probabilidad alta y media, y el Impacto sea moderado o catastrófico. Siempre que el riesgo sea calificado con Impacto catastrófico la Entidad debe diseñar planes de contingencia, para protegerse en caso de su ocurrencia.</t>
        </r>
      </text>
    </comment>
    <comment ref="D10" authorId="0">
      <text>
        <r>
          <rPr>
            <sz val="8"/>
            <rFont val="Tahoma"/>
            <family val="2"/>
          </rPr>
          <t>Aceptable: Asumir el riesgo.  Permite a la Entidad asumirlo, es decir, el riesgo se encuentra en un nivel que puede aceptarlo sin necesidad de tomar otras
medidas de control diferentes a las que se poseen.</t>
        </r>
      </text>
    </comment>
    <comment ref="F10" authorId="0">
      <text>
        <r>
          <rPr>
            <sz val="8"/>
            <rFont val="Tahoma"/>
            <family val="2"/>
          </rPr>
          <t xml:space="preserve">Tolerable: Asumir o reducir el riesgo. se deben tomar medidas para llevar los Riesgos a la Zona Aceptable o Tolerable, en lo posible. </t>
        </r>
      </text>
    </comment>
    <comment ref="H10" authorId="0">
      <text>
        <r>
          <rPr>
            <sz val="8"/>
            <rFont val="Tahoma"/>
            <family val="2"/>
          </rPr>
          <t>Moderado:Reducir, Compartir o transferir el riesgo. Cuando el riesgo tenga una Probabilidad baja y Impacto catastrófico se debe tratar de compartir el riesgo y evitar la entidad en caso de que éste se presente. Siempre que el riesgo sea calificado con Impacto catastrófico la Entidad debe diseñar planes de contingencia, para protegerse en caso de su ocurrencia.</t>
        </r>
      </text>
    </comment>
    <comment ref="B10" authorId="1">
      <text>
        <r>
          <rPr>
            <sz val="9"/>
            <rFont val="Tahoma"/>
            <family val="2"/>
          </rPr>
          <t>Se presenta en circunstancias excepcionales.</t>
        </r>
      </text>
    </comment>
  </commentList>
</comments>
</file>

<file path=xl/sharedStrings.xml><?xml version="1.0" encoding="utf-8"?>
<sst xmlns="http://schemas.openxmlformats.org/spreadsheetml/2006/main" count="116" uniqueCount="99">
  <si>
    <t>Probabilidad</t>
  </si>
  <si>
    <t>Valoración</t>
  </si>
  <si>
    <t>Impacto</t>
  </si>
  <si>
    <t>Combinaciones</t>
  </si>
  <si>
    <t>Producto</t>
  </si>
  <si>
    <t>Nivel de riesgo</t>
  </si>
  <si>
    <t>Resultado</t>
  </si>
  <si>
    <t>Tratamiento</t>
  </si>
  <si>
    <t>Bajo</t>
  </si>
  <si>
    <t>Aceptable</t>
  </si>
  <si>
    <t>Asumir el riesgo. Permite a la Entidad asumirlo, es decir, el riesgo se encuentra en un nivel que puede aceptarlo sin necesidad de tomar otras medidas de control diferentes a las que se poseen.</t>
  </si>
  <si>
    <t>Tolerable 1</t>
  </si>
  <si>
    <t xml:space="preserve">Asumir o reducir el riesgo. se deben tomar medidas para llevar los Riesgos a la Zona Aceptable o Tolerable, en lo posible. </t>
  </si>
  <si>
    <t>Tolerable 2</t>
  </si>
  <si>
    <t>Medio</t>
  </si>
  <si>
    <t>Moderado 1</t>
  </si>
  <si>
    <t>Evitar el riesgo, se deben tomar medidas para llevar los Riesgos a la Zona Aceptable o Tolerable, en lo posible. los Riesgos de Impacto leve y Probabilidad alta se previenen.</t>
  </si>
  <si>
    <t>Moderado 2</t>
  </si>
  <si>
    <t>Moderado 3</t>
  </si>
  <si>
    <t>Reducir, Evitar, Compartir o transferir el riesgo. se deben tomar medidas para llevar los Riesgos a la Zona Aceptable o Tolerable, en lo posible. también es viable combinar estas medidas con evitar el riesgo cuando éste presenta una Probabilidad alta y media, y el Impacto es moderado o catastrófico. los Riesgos con Impacto moderado y Probabilidad media, se reduce o se comparte el riesgo, si es posible.</t>
  </si>
  <si>
    <t>Alto</t>
  </si>
  <si>
    <t>Importante 1</t>
  </si>
  <si>
    <t>Reducir, Evitar, Compartir o transferir el riesgo. se deben tomar medidas para llevar los Riesgos a la Zona Aceptable o Tolerable, en lo posible. También es viable combinar estas medidas con evitar el riesgo cuando éste presenta una Probabilidad alta y media, y el Impacto es moderado o catastrófico.</t>
  </si>
  <si>
    <t>Importante 2</t>
  </si>
  <si>
    <t>Inaceptable</t>
  </si>
  <si>
    <t>Evitar, Reducir, Compartir o transferir el riesgo. Es aconsejable eliminar la actividad que genera el riesgo en la medida que sea posible, de lo contrario se deben implementar controles de prevención para evitar la Probabilidad del riesgo, de Protección para disminuir el Impacto o compartir o transferir el riesgo si es posible a través de pólizas de seguros u otras opciones que estén disponibles. Siempre que el riesgo sea calificado con Impacto catastrófico la Entidad debe diseñar planes de contingencia, para protegerse en caso de su ocurrencia.</t>
  </si>
  <si>
    <t>Nº</t>
  </si>
  <si>
    <t>Evaluación Preliminar de Riesgo</t>
  </si>
  <si>
    <t>Controles existentes</t>
  </si>
  <si>
    <t>Valoración riesgo</t>
  </si>
  <si>
    <t>Opciones manejo</t>
  </si>
  <si>
    <t xml:space="preserve"> </t>
  </si>
  <si>
    <t>Valoración Probabilidad</t>
  </si>
  <si>
    <t>Valoración  Impacto</t>
  </si>
  <si>
    <t>¿Disminuye el nivel de probabilidad del riesgo?</t>
  </si>
  <si>
    <t>¿Disminuye el nivel de impacto del riesgo?</t>
  </si>
  <si>
    <t>Calificación Preliminar de Probabilidad</t>
  </si>
  <si>
    <t>Calificación Preliminar de Impacto</t>
  </si>
  <si>
    <t>Causa</t>
  </si>
  <si>
    <t>Efecto</t>
  </si>
  <si>
    <t>si</t>
  </si>
  <si>
    <t>Alta</t>
  </si>
  <si>
    <t>Media</t>
  </si>
  <si>
    <t>Baja</t>
  </si>
  <si>
    <t>Leve</t>
  </si>
  <si>
    <t>Moderado</t>
  </si>
  <si>
    <t>Asumir o reducir el riesgo. se deben tomar medidas para llevar los Riesgos a la Zona Aceptable o Tolerable, en lo posible. Cuando la Probabilidad del riesgo es media y su Impacto leve, se debe realizar un análisis del costo beneficio con el que se pueda decidir entre reducir el riesgo, asumirlo o compartirlo.</t>
  </si>
  <si>
    <t>Reducir, Compartir o transferir el riesgo. Cuando el riesgo tiene una Probabilidad baja y Impacto catastrófico se debe tratar de compartir el riesgo y evitar la entidad en caso de que éste se presente. Siempre que el riesgo es calificado con Impacto catastrófico la Entidad debe diseñar planes de contingencia, para protegerse en caso de su ocurrencia.</t>
  </si>
  <si>
    <t>Reducir, Evitar, Compartir o transferir el riesgo. Se deben tomar medidas para llevar los Riesgos a la Zona Aceptable o Tolerable, en lo posible. También es viable combinar estas medidas con evitar el riesgo cuando éste presenta una Probabilidad alta y media, y el Impacto es moderado o catastrófico. Siempre que el riesgo es calificado con Impacto catastrófico la Entidad debe diseñar planes de contingencia, para protegerse en caso de su ocurrencia.</t>
  </si>
  <si>
    <t>3. VALORACIÓN DEL RIESGO</t>
  </si>
  <si>
    <t>4. EVALUACIÓN DEL RIESGO</t>
  </si>
  <si>
    <t>Fecha: 29 - 05 - 2019</t>
  </si>
  <si>
    <t>1. IDENTIFICACIÓN</t>
  </si>
  <si>
    <t xml:space="preserve">NOMBRE DEL PROCESO </t>
  </si>
  <si>
    <t>OBJETIVO</t>
  </si>
  <si>
    <t>ALCANCE</t>
  </si>
  <si>
    <t>RESPONSABLE</t>
  </si>
  <si>
    <t>2. MAPA DE RIESGOS</t>
  </si>
  <si>
    <t>SISTEMA DE GESTIÓN DE SEGURIDAD  Y SALUD EN EL TRABAJO</t>
  </si>
  <si>
    <t xml:space="preserve">Responsable de la ejecución </t>
  </si>
  <si>
    <t>Fecha de cumplimiento</t>
  </si>
  <si>
    <t>Actividades ejecutadas</t>
  </si>
  <si>
    <t>Fecha  de seguimiento</t>
  </si>
  <si>
    <t>Responsable del seguimiento</t>
  </si>
  <si>
    <t>Las acciones tomadas fueron eficaces (si,no)  respuesta no: Justificación</t>
  </si>
  <si>
    <t>Evidencia del cierre de hallazgo</t>
  </si>
  <si>
    <t xml:space="preserve">Descripción de acción </t>
  </si>
  <si>
    <t>Minimizar o eliminar los riesgos del Procesos del Sistema de Gestión de Seguridad y Salud en el Trabajo</t>
  </si>
  <si>
    <t>Fecha de actualización</t>
  </si>
  <si>
    <t>Riesgo</t>
  </si>
  <si>
    <t>Descripción del riesgo</t>
  </si>
  <si>
    <t>Katherine Valera Quintero</t>
  </si>
  <si>
    <t>Riesgo Biológico por Contagio del Virus Covid-19</t>
  </si>
  <si>
    <t>El contagio por Covid-19 es un riesgo de tipo biológico ocupacional, se puede definir como aquel que surge de la exposición laboral a micro y macro organismos que puedan causar daños al trabajador. Estos en general pueden afectar la salud de los servidores judiciales, contratistas, subcontratistas, pasantes, judicantes, usuarios de la justicia</t>
  </si>
  <si>
    <t>No cumplir con los Protocolos de Bioseguridad para ingreso y permanencia en las sedes judiciales o en cualquier sitio en donde el servidor se encuentre, principalmente uso obligatorio de tapabocas, lavado de manos y distanciamiento social.</t>
  </si>
  <si>
    <t xml:space="preserve">
• Aumento de los días no laborados por efecto de las incapacidades generadas por los contagios.
• Baja productividad en los despachos en donde el servidor se encuentre adscrito.
</t>
  </si>
  <si>
    <t xml:space="preserve">
• Mantener los Protocolos de Bioseguridad de ingreso y permanencia en las sedes judiciales principalmente uso de tapabocas, lavado de manos y distanciamiento físico.
• Mantener la periodicidad de limpieza y desinfección de las sedes judiciales.
• Monitoreo diario del estado de salud y toma de temperatura de los Servidores Judiciales, Contratistas, Judicantes y usuarios de la justicia
</t>
  </si>
  <si>
    <t>* Se deben mantener los Protocolos de Bioseguridad para el Ingreso y Permanencia en las Sedes judiciales
* Continuar con las Charlas de Promoción y Prevención 
* Aplicabilidad a la Nrmatividad emanada de CSJ y CSJG</t>
  </si>
  <si>
    <t>Riesgo Psicosocial: Influencia del trabajo sobre el entorno Extra laboral (Estrés Laboral)</t>
  </si>
  <si>
    <t>Trabajo extra laboral o no cumplimiento de horarios laborales.</t>
  </si>
  <si>
    <t xml:space="preserve">
• Jornada Laboral excesiva que afectan la relación familiar.
• Pocas o ningunas pausas activas
• Trabajo Nocturno
</t>
  </si>
  <si>
    <t xml:space="preserve">• Aumento de los días no laborados por efecto de incapacidades, agotamiento, depresión, ansiedad
• Problemas Familiares que afectan la salud mental del servidor judicial.
• Bajo rendimiento Laboral
</t>
  </si>
  <si>
    <t xml:space="preserve">• Intervención de la Psicóloga de la ARL.
• Aumento de los Programas de Promoción y Prevención en salud Mental.
• Proteger la salud mental reduciendo los factores de riesgo relacionados con el trabajo (Jornada Laboral, carga laboral)
• Asesorías Individuales, Consultoría organizacional, Entrevistas individuales de seguimiento según Programa Conscientemente
</t>
  </si>
  <si>
    <t>* Se mantienen los canales abiertos entre el servidor judicial y la psicóloga de la ARL
* Intervenciones permanentes a través se seguimientos y consultorías</t>
  </si>
  <si>
    <t>Riesgo Biomecánico: Postura: prolongada mantenida, forzada, anti gravitacional</t>
  </si>
  <si>
    <t>Este riesgo Hace referencia a todas aquellas situaciones que tienen que ver con la adecuación del trabajo a la fisonomía humana: La mala organización de los puestos de trabajo, que en estos momentos se están realizando desde casa, traen como consecuencia fatiga física y lesiones osteomusculares, por las condiciones de mobiliario no adecuado para realizar las funciones laborales.</t>
  </si>
  <si>
    <t xml:space="preserve">• Equipos de computador no adecuados para ejecutar las labores
• Falta de escritorio y sillas ergonómicas adecuadas
• Iluminación inadecuada.
</t>
  </si>
  <si>
    <t xml:space="preserve">• Enfermedades Laborales como Síndrome del Túnel Carpiano, Tendinitis, Dedo en Gatillo, Lumbalgia, entre otros
• Aumento de los días No laborados por las incapacidades generadas por el riesgo.
• Bajo rendimiento Laboral
</t>
  </si>
  <si>
    <t xml:space="preserve">• Proporcionar escritorios y herramientas tecnológicas para facilitar el trabajo al servidor judicial. 
• Intervención Factores de Riesgo en desórdenes músculo esqueléticos.
• Pausas Activas
• Actividades de asesoría técnica orientadas al desarrollo de competencias para la protección y gestión colectiva de los factores de riesgo.
</t>
  </si>
  <si>
    <t>* Seguimiento permanente a las condiciones físicas y mobiliarios en los Despachos Judiciales
* Continuar con asesorías de promoción y prevención de Enfermedades musculo esqueleticas
* Incentivar Pausas Activas</t>
  </si>
  <si>
    <t xml:space="preserve">Riesgo Público: Corrupción </t>
  </si>
  <si>
    <t>Este riesgo Hace referencia a las malas práctica, consistente en la utilización de las funciones y medios de aquellas en provecho, económico o de otra índole, por parte de los servidores judiciales.</t>
  </si>
  <si>
    <t xml:space="preserve">• Falta de ética, principios y valores para el ejercicio del cargo y la vinculación con la Rama Judicial como servidor público
• Incumpliendo con lo establecido en la Constitución, la Ley y específicamente en lo establecido en la Ley 270/96, en relación con los procesos misionales
</t>
  </si>
  <si>
    <t xml:space="preserve">• Pérdida de credibilidad de las acciones de los servidores judiciales.
• Imagen negativa de la entidad.
• Investigaciones disciplinarias y penales
</t>
  </si>
  <si>
    <t xml:space="preserve">• Fortalecer la transparencia y valores corporativos.
• Prestaciones Sociales justas a los servidores judiciales.
• Seguimiento permanente a los procesos
</t>
  </si>
  <si>
    <t xml:space="preserve">Implementación de medidas institucionales para la trasparencia en todos los procesos </t>
  </si>
  <si>
    <t xml:space="preserve">Sistema de Gestión de Seguridad y Salud en el Trabajo </t>
  </si>
  <si>
    <t>CONSEJO SUPERIOR DE LA JUDICATURA
PROCESO DE SISTEMA DE GESTIÓN DE SEGURIDAD  Y SALUD EN EL TRABAJO
MATRIZ DE RIESGOS 2021</t>
  </si>
  <si>
    <t>CONSEJO SUPERIOR DE LA JUDICATURA
PROCESO SISTEMA DE GESTIÓN DE SEGURIDAD  Y SALUD EN EL TRABAJO
MATRIZ DE RIESGOS 2021</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</si>
</sst>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66">
    <font>
      <sz val="10"/>
      <name val="Arial"/>
      <family val="0"/>
    </font>
    <font>
      <sz val="11"/>
      <color indexed="8"/>
      <name val="Calibri"/>
      <family val="2"/>
    </font>
    <font>
      <sz val="10"/>
      <color indexed="9"/>
      <name val="Arial"/>
      <family val="2"/>
    </font>
    <font>
      <b/>
      <sz val="10"/>
      <color indexed="13"/>
      <name val="Arial"/>
      <family val="2"/>
    </font>
    <font>
      <sz val="8"/>
      <name val="Tahoma"/>
      <family val="2"/>
    </font>
    <font>
      <b/>
      <sz val="10"/>
      <name val="Arial"/>
      <family val="2"/>
    </font>
    <font>
      <sz val="9"/>
      <name val="Tahoma"/>
      <family val="2"/>
    </font>
    <font>
      <sz val="8"/>
      <name val="Arial"/>
      <family val="2"/>
    </font>
    <font>
      <b/>
      <sz val="8"/>
      <name val="Tahoma"/>
      <family val="2"/>
    </font>
    <font>
      <b/>
      <i/>
      <sz val="14"/>
      <color indexed="8"/>
      <name val="Arial"/>
      <family val="2"/>
    </font>
    <font>
      <b/>
      <i/>
      <sz val="14"/>
      <color indexed="8"/>
      <name val="Tahoma"/>
      <family val="2"/>
    </font>
    <font>
      <sz val="12"/>
      <color indexed="8"/>
      <name val="Arial"/>
      <family val="2"/>
    </font>
    <font>
      <b/>
      <sz val="10"/>
      <color indexed="9"/>
      <name val="Arial"/>
      <family val="2"/>
    </font>
    <font>
      <b/>
      <sz val="12"/>
      <color indexed="8"/>
      <name val="Arial"/>
      <family val="2"/>
    </font>
    <font>
      <b/>
      <sz val="9"/>
      <name val="Arial"/>
      <family val="2"/>
    </font>
    <font>
      <sz val="9"/>
      <name val="Arial"/>
      <family val="2"/>
    </font>
    <font>
      <sz val="9"/>
      <color indexed="9"/>
      <name val="Arial"/>
      <family val="2"/>
    </font>
    <font>
      <b/>
      <sz val="11"/>
      <name val="Arial"/>
      <family val="2"/>
    </font>
    <font>
      <sz val="11"/>
      <color indexed="8"/>
      <name val="Arial"/>
      <family val="2"/>
    </font>
    <font>
      <sz val="11"/>
      <name val="Arial"/>
      <family val="2"/>
    </font>
    <font>
      <sz val="12"/>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9"/>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0"/>
      <color indexed="10"/>
      <name val="Arial"/>
      <family val="2"/>
    </font>
    <font>
      <sz val="10"/>
      <color indexed="8"/>
      <name val="Arial"/>
      <family val="2"/>
    </font>
    <font>
      <b/>
      <sz val="18"/>
      <color indexed="8"/>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2"/>
      <color rgb="FF000000"/>
      <name val="Arial"/>
      <family val="2"/>
    </font>
    <font>
      <sz val="10"/>
      <color rgb="FFFF0000"/>
      <name val="Arial"/>
      <family val="2"/>
    </font>
    <font>
      <sz val="10"/>
      <color theme="1"/>
      <name val="Arial"/>
      <family val="2"/>
    </font>
    <font>
      <sz val="10"/>
      <color theme="0"/>
      <name val="Arial"/>
      <family val="2"/>
    </font>
    <font>
      <b/>
      <sz val="8"/>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indexed="15"/>
        <bgColor indexed="64"/>
      </patternFill>
    </fill>
    <fill>
      <patternFill patternType="solid">
        <fgColor rgb="FFFF0000"/>
        <bgColor indexed="64"/>
      </patternFill>
    </fill>
    <fill>
      <patternFill patternType="solid">
        <fgColor rgb="FFFFFF00"/>
        <bgColor indexed="64"/>
      </patternFill>
    </fill>
    <fill>
      <patternFill patternType="solid">
        <fgColor rgb="FF00CC00"/>
        <bgColor indexed="64"/>
      </patternFill>
    </fill>
    <fill>
      <patternFill patternType="solid">
        <fgColor indexed="18"/>
        <bgColor indexed="64"/>
      </patternFill>
    </fill>
    <fill>
      <patternFill patternType="solid">
        <fgColor theme="0" tint="-0.04997999966144562"/>
        <bgColor indexed="64"/>
      </patternFill>
    </fill>
    <fill>
      <patternFill patternType="solid">
        <fgColor indexed="47"/>
        <bgColor indexed="64"/>
      </patternFill>
    </fill>
    <fill>
      <patternFill patternType="solid">
        <fgColor indexed="40"/>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bottom/>
    </border>
    <border>
      <left style="thin"/>
      <right/>
      <top/>
      <bottom style="thin"/>
    </border>
    <border>
      <left/>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8" fillId="0" borderId="8" applyNumberFormat="0" applyFill="0" applyAlignment="0" applyProtection="0"/>
    <xf numFmtId="0" fontId="60" fillId="0" borderId="9" applyNumberFormat="0" applyFill="0" applyAlignment="0" applyProtection="0"/>
  </cellStyleXfs>
  <cellXfs count="91">
    <xf numFmtId="0" fontId="0" fillId="0" borderId="0" xfId="0" applyAlignment="1">
      <alignment/>
    </xf>
    <xf numFmtId="0" fontId="0" fillId="0" borderId="10" xfId="54" applyFill="1" applyBorder="1" applyAlignment="1">
      <alignment horizontal="center" vertical="center" textRotation="90"/>
      <protection/>
    </xf>
    <xf numFmtId="0" fontId="0" fillId="33" borderId="11" xfId="54" applyFill="1" applyBorder="1" applyAlignment="1">
      <alignment horizontal="center" vertical="center"/>
      <protection/>
    </xf>
    <xf numFmtId="9" fontId="0" fillId="33" borderId="11" xfId="57" applyFont="1" applyFill="1" applyBorder="1" applyAlignment="1">
      <alignment horizontal="center" vertical="center"/>
    </xf>
    <xf numFmtId="0" fontId="0" fillId="34" borderId="11" xfId="54" applyFill="1" applyBorder="1" applyAlignment="1">
      <alignment horizontal="center" vertical="center"/>
      <protection/>
    </xf>
    <xf numFmtId="9" fontId="0" fillId="34" borderId="11" xfId="57" applyFont="1" applyFill="1" applyBorder="1" applyAlignment="1">
      <alignment horizontal="center" vertical="center"/>
    </xf>
    <xf numFmtId="0" fontId="2" fillId="35" borderId="11" xfId="54" applyFont="1" applyFill="1" applyBorder="1" applyAlignment="1">
      <alignment horizontal="center" vertical="center"/>
      <protection/>
    </xf>
    <xf numFmtId="9" fontId="2" fillId="35" borderId="11" xfId="57" applyFont="1" applyFill="1" applyBorder="1" applyAlignment="1">
      <alignment horizontal="center" vertical="center"/>
    </xf>
    <xf numFmtId="0" fontId="11" fillId="0" borderId="0" xfId="0" applyFont="1" applyAlignment="1">
      <alignment vertical="center"/>
    </xf>
    <xf numFmtId="0" fontId="10" fillId="0" borderId="0" xfId="0" applyFont="1" applyBorder="1" applyAlignment="1">
      <alignment vertical="center" wrapText="1"/>
    </xf>
    <xf numFmtId="0" fontId="0" fillId="0" borderId="0" xfId="0" applyAlignment="1">
      <alignment vertical="center"/>
    </xf>
    <xf numFmtId="0" fontId="0" fillId="0" borderId="11" xfId="54" applyFont="1" applyBorder="1" applyAlignment="1">
      <alignment horizontal="center" vertical="center" wrapText="1"/>
      <protection/>
    </xf>
    <xf numFmtId="0" fontId="0" fillId="0" borderId="11" xfId="54" applyFont="1" applyBorder="1" applyAlignment="1">
      <alignment horizontal="justify" vertical="center" wrapText="1"/>
      <protection/>
    </xf>
    <xf numFmtId="0" fontId="0" fillId="0" borderId="0" xfId="54" applyAlignment="1">
      <alignment vertical="center"/>
      <protection/>
    </xf>
    <xf numFmtId="0" fontId="2" fillId="0" borderId="0" xfId="54" applyFont="1" applyAlignment="1">
      <alignment vertical="center"/>
      <protection/>
    </xf>
    <xf numFmtId="0" fontId="0" fillId="0" borderId="0" xfId="54" applyFont="1" applyAlignment="1">
      <alignment horizontal="justify" vertical="center"/>
      <protection/>
    </xf>
    <xf numFmtId="0" fontId="0" fillId="0" borderId="0" xfId="54" applyAlignment="1">
      <alignment horizontal="justify" vertical="center"/>
      <protection/>
    </xf>
    <xf numFmtId="0" fontId="0" fillId="0" borderId="0" xfId="54" applyAlignment="1">
      <alignment horizontal="center" vertical="center"/>
      <protection/>
    </xf>
    <xf numFmtId="0" fontId="0" fillId="0" borderId="0" xfId="54" applyFill="1" applyAlignment="1">
      <alignment vertical="center"/>
      <protection/>
    </xf>
    <xf numFmtId="0" fontId="5" fillId="36" borderId="11" xfId="54" applyFont="1" applyFill="1" applyBorder="1" applyAlignment="1">
      <alignment horizontal="center" vertical="center"/>
      <protection/>
    </xf>
    <xf numFmtId="0" fontId="14" fillId="0" borderId="11" xfId="54" applyFont="1" applyBorder="1" applyAlignment="1">
      <alignment horizontal="center" vertical="center" wrapText="1"/>
      <protection/>
    </xf>
    <xf numFmtId="0" fontId="0" fillId="0" borderId="0" xfId="54" applyFill="1" applyAlignment="1">
      <alignment horizontal="center" vertical="center"/>
      <protection/>
    </xf>
    <xf numFmtId="0" fontId="0" fillId="0" borderId="0" xfId="54" applyFill="1" applyBorder="1" applyAlignment="1">
      <alignment horizontal="center" vertical="center"/>
      <protection/>
    </xf>
    <xf numFmtId="0" fontId="14" fillId="0" borderId="11" xfId="54" applyFont="1" applyFill="1" applyBorder="1" applyAlignment="1">
      <alignment horizontal="center" vertical="center" wrapText="1"/>
      <protection/>
    </xf>
    <xf numFmtId="0" fontId="13" fillId="0" borderId="0" xfId="0" applyFont="1" applyAlignment="1">
      <alignment horizontal="center" vertical="center"/>
    </xf>
    <xf numFmtId="0" fontId="5" fillId="0" borderId="0" xfId="54" applyFont="1" applyFill="1" applyBorder="1" applyAlignment="1">
      <alignment horizontal="center" vertical="center"/>
      <protection/>
    </xf>
    <xf numFmtId="0" fontId="15" fillId="0" borderId="0" xfId="54" applyFont="1" applyAlignment="1">
      <alignment vertical="center"/>
      <protection/>
    </xf>
    <xf numFmtId="0" fontId="16" fillId="0" borderId="0" xfId="54" applyFont="1" applyAlignment="1">
      <alignment vertical="center"/>
      <protection/>
    </xf>
    <xf numFmtId="0" fontId="15" fillId="33" borderId="11" xfId="54" applyFont="1" applyFill="1" applyBorder="1" applyAlignment="1">
      <alignment horizontal="center" vertical="center" wrapText="1"/>
      <protection/>
    </xf>
    <xf numFmtId="9" fontId="15" fillId="33" borderId="11" xfId="57" applyFont="1" applyFill="1" applyBorder="1" applyAlignment="1">
      <alignment horizontal="center" vertical="center" wrapText="1"/>
    </xf>
    <xf numFmtId="0" fontId="15" fillId="33" borderId="11" xfId="54" applyFont="1" applyFill="1" applyBorder="1" applyAlignment="1">
      <alignment vertical="center" wrapText="1"/>
      <protection/>
    </xf>
    <xf numFmtId="0" fontId="15" fillId="0" borderId="0" xfId="54" applyFont="1" applyFill="1" applyAlignment="1">
      <alignment vertical="center"/>
      <protection/>
    </xf>
    <xf numFmtId="0" fontId="15" fillId="34" borderId="11" xfId="54" applyFont="1" applyFill="1" applyBorder="1" applyAlignment="1">
      <alignment horizontal="center" vertical="center" wrapText="1"/>
      <protection/>
    </xf>
    <xf numFmtId="9" fontId="15" fillId="34" borderId="11" xfId="57" applyFont="1" applyFill="1" applyBorder="1" applyAlignment="1">
      <alignment horizontal="center" vertical="center" wrapText="1"/>
    </xf>
    <xf numFmtId="0" fontId="15" fillId="34" borderId="11" xfId="54" applyFont="1" applyFill="1" applyBorder="1" applyAlignment="1">
      <alignment vertical="center" wrapText="1"/>
      <protection/>
    </xf>
    <xf numFmtId="0" fontId="16" fillId="35" borderId="11" xfId="54" applyFont="1" applyFill="1" applyBorder="1" applyAlignment="1">
      <alignment horizontal="center" vertical="center" wrapText="1"/>
      <protection/>
    </xf>
    <xf numFmtId="9" fontId="16" fillId="35" borderId="11" xfId="57" applyFont="1" applyFill="1" applyBorder="1" applyAlignment="1">
      <alignment horizontal="center" vertical="center" wrapText="1"/>
    </xf>
    <xf numFmtId="9" fontId="16" fillId="35" borderId="11" xfId="54" applyNumberFormat="1" applyFont="1" applyFill="1" applyBorder="1" applyAlignment="1">
      <alignment horizontal="center" vertical="center" wrapText="1"/>
      <protection/>
    </xf>
    <xf numFmtId="0" fontId="16" fillId="35" borderId="11" xfId="54" applyFont="1" applyFill="1" applyBorder="1" applyAlignment="1">
      <alignment vertical="center" wrapText="1"/>
      <protection/>
    </xf>
    <xf numFmtId="0" fontId="5" fillId="18" borderId="11" xfId="54" applyFont="1" applyFill="1" applyBorder="1" applyAlignment="1">
      <alignment horizontal="center" vertical="center"/>
      <protection/>
    </xf>
    <xf numFmtId="0" fontId="5" fillId="18" borderId="11" xfId="54" applyFont="1" applyFill="1" applyBorder="1" applyAlignment="1">
      <alignment horizontal="center" vertical="center" wrapText="1"/>
      <protection/>
    </xf>
    <xf numFmtId="0" fontId="0" fillId="37" borderId="11" xfId="54" applyFill="1" applyBorder="1" applyAlignment="1">
      <alignment horizontal="center" vertical="center" wrapText="1"/>
      <protection/>
    </xf>
    <xf numFmtId="0" fontId="19" fillId="37" borderId="11" xfId="0" applyFont="1" applyFill="1" applyBorder="1" applyAlignment="1">
      <alignment horizontal="center" vertical="center" wrapText="1"/>
    </xf>
    <xf numFmtId="0" fontId="0" fillId="37" borderId="11" xfId="54" applyFill="1" applyBorder="1" applyAlignment="1" applyProtection="1">
      <alignment horizontal="center" vertical="center" wrapText="1"/>
      <protection locked="0"/>
    </xf>
    <xf numFmtId="0" fontId="0" fillId="37" borderId="11" xfId="54" applyFont="1" applyFill="1" applyBorder="1" applyAlignment="1">
      <alignment horizontal="justify" vertical="center" wrapText="1"/>
      <protection/>
    </xf>
    <xf numFmtId="0" fontId="0" fillId="37" borderId="11" xfId="54" applyFill="1" applyBorder="1" applyAlignment="1">
      <alignment horizontal="justify" vertical="center" wrapText="1"/>
      <protection/>
    </xf>
    <xf numFmtId="0" fontId="0" fillId="38" borderId="11" xfId="54" applyFont="1" applyFill="1" applyBorder="1" applyAlignment="1">
      <alignment horizontal="center" vertical="center" wrapText="1"/>
      <protection/>
    </xf>
    <xf numFmtId="0" fontId="0" fillId="38" borderId="11" xfId="54" applyFill="1" applyBorder="1" applyAlignment="1">
      <alignment horizontal="center" vertical="center" wrapText="1"/>
      <protection/>
    </xf>
    <xf numFmtId="0" fontId="0" fillId="38" borderId="11" xfId="54" applyFont="1" applyFill="1" applyBorder="1" applyAlignment="1" applyProtection="1">
      <alignment horizontal="center" vertical="center" wrapText="1"/>
      <protection locked="0"/>
    </xf>
    <xf numFmtId="0" fontId="19" fillId="38" borderId="11" xfId="0" applyFont="1" applyFill="1" applyBorder="1" applyAlignment="1">
      <alignment horizontal="left" vertical="center" wrapText="1"/>
    </xf>
    <xf numFmtId="0" fontId="0" fillId="38" borderId="11" xfId="54" applyFill="1" applyBorder="1" applyAlignment="1" applyProtection="1">
      <alignment horizontal="center" vertical="center" wrapText="1"/>
      <protection locked="0"/>
    </xf>
    <xf numFmtId="0" fontId="0" fillId="38" borderId="11" xfId="54" applyFont="1" applyFill="1" applyBorder="1" applyAlignment="1">
      <alignment horizontal="justify" vertical="center" wrapText="1"/>
      <protection/>
    </xf>
    <xf numFmtId="0" fontId="0" fillId="39" borderId="11" xfId="54" applyFill="1" applyBorder="1" applyAlignment="1" applyProtection="1">
      <alignment horizontal="center" vertical="center" wrapText="1"/>
      <protection locked="0"/>
    </xf>
    <xf numFmtId="0" fontId="0" fillId="39" borderId="11" xfId="54" applyFill="1" applyBorder="1" applyAlignment="1">
      <alignment horizontal="center" vertical="center" wrapText="1"/>
      <protection/>
    </xf>
    <xf numFmtId="0" fontId="0" fillId="39" borderId="11" xfId="54" applyFont="1" applyFill="1" applyBorder="1" applyAlignment="1">
      <alignment horizontal="center" vertical="center" wrapText="1"/>
      <protection/>
    </xf>
    <xf numFmtId="0" fontId="0" fillId="39" borderId="11" xfId="54" applyFont="1" applyFill="1" applyBorder="1" applyAlignment="1">
      <alignment horizontal="justify" vertical="center" wrapText="1"/>
      <protection/>
    </xf>
    <xf numFmtId="0" fontId="61" fillId="38" borderId="11" xfId="0" applyFont="1" applyFill="1" applyBorder="1" applyAlignment="1">
      <alignment horizontal="center" vertical="center" wrapText="1"/>
    </xf>
    <xf numFmtId="0" fontId="20" fillId="38" borderId="11" xfId="0" applyFont="1" applyFill="1" applyBorder="1" applyAlignment="1">
      <alignment horizontal="center" vertical="center" wrapText="1"/>
    </xf>
    <xf numFmtId="0" fontId="20" fillId="38" borderId="12" xfId="0" applyFont="1" applyFill="1" applyBorder="1" applyAlignment="1">
      <alignment horizontal="center" vertical="center" wrapText="1"/>
    </xf>
    <xf numFmtId="0" fontId="61" fillId="38" borderId="13" xfId="0" applyFont="1" applyFill="1" applyBorder="1" applyAlignment="1">
      <alignment horizontal="center" vertical="center" wrapText="1"/>
    </xf>
    <xf numFmtId="0" fontId="0" fillId="37" borderId="11" xfId="54" applyFont="1" applyFill="1" applyBorder="1" applyAlignment="1">
      <alignment horizontal="center" vertical="center" wrapText="1"/>
      <protection/>
    </xf>
    <xf numFmtId="0" fontId="62" fillId="0" borderId="11" xfId="54" applyFont="1" applyBorder="1" applyAlignment="1">
      <alignment horizontal="justify" vertical="center" wrapText="1"/>
      <protection/>
    </xf>
    <xf numFmtId="0" fontId="63" fillId="38" borderId="11" xfId="54" applyFont="1" applyFill="1" applyBorder="1" applyAlignment="1">
      <alignment horizontal="center" vertical="center" wrapText="1"/>
      <protection/>
    </xf>
    <xf numFmtId="0" fontId="63" fillId="0" borderId="11" xfId="54" applyFont="1" applyBorder="1" applyAlignment="1">
      <alignment horizontal="center" vertical="center" wrapText="1"/>
      <protection/>
    </xf>
    <xf numFmtId="0" fontId="63" fillId="0" borderId="11" xfId="54" applyFont="1" applyBorder="1" applyAlignment="1">
      <alignment horizontal="justify" vertical="center" wrapText="1"/>
      <protection/>
    </xf>
    <xf numFmtId="0" fontId="64" fillId="37" borderId="11" xfId="54" applyFont="1" applyFill="1" applyBorder="1" applyAlignment="1">
      <alignment horizontal="justify" vertical="center" wrapText="1"/>
      <protection/>
    </xf>
    <xf numFmtId="15" fontId="0" fillId="0" borderId="0" xfId="54" applyNumberFormat="1" applyAlignment="1">
      <alignment horizontal="justify" vertical="center"/>
      <protection/>
    </xf>
    <xf numFmtId="0" fontId="9"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11" fillId="0" borderId="0" xfId="0" applyFont="1" applyAlignment="1">
      <alignment horizontal="center" vertical="center"/>
    </xf>
    <xf numFmtId="0" fontId="12" fillId="40" borderId="0" xfId="0" applyFont="1" applyFill="1" applyBorder="1" applyAlignment="1">
      <alignment horizontal="center" vertical="center" wrapText="1"/>
    </xf>
    <xf numFmtId="0" fontId="17" fillId="41" borderId="13" xfId="0" applyFont="1" applyFill="1" applyBorder="1" applyAlignment="1">
      <alignment horizontal="center" vertical="center"/>
    </xf>
    <xf numFmtId="0" fontId="17" fillId="41" borderId="14" xfId="0" applyFont="1" applyFill="1" applyBorder="1" applyAlignment="1">
      <alignment horizontal="center" vertical="center"/>
    </xf>
    <xf numFmtId="0" fontId="17" fillId="41" borderId="15" xfId="0" applyFont="1" applyFill="1" applyBorder="1" applyAlignment="1">
      <alignment horizontal="center" vertical="center"/>
    </xf>
    <xf numFmtId="0" fontId="18" fillId="41" borderId="13" xfId="0" applyFont="1" applyFill="1" applyBorder="1" applyAlignment="1">
      <alignment horizontal="left" vertical="center" wrapText="1"/>
    </xf>
    <xf numFmtId="0" fontId="18" fillId="41" borderId="14" xfId="0" applyFont="1" applyFill="1" applyBorder="1" applyAlignment="1">
      <alignment horizontal="left" vertical="center" wrapText="1"/>
    </xf>
    <xf numFmtId="0" fontId="18" fillId="41" borderId="15" xfId="0" applyFont="1" applyFill="1" applyBorder="1" applyAlignment="1">
      <alignment horizontal="left" vertical="center" wrapText="1"/>
    </xf>
    <xf numFmtId="0" fontId="19" fillId="41" borderId="13" xfId="0" applyFont="1" applyFill="1" applyBorder="1" applyAlignment="1">
      <alignment horizontal="left" vertical="center" wrapText="1"/>
    </xf>
    <xf numFmtId="0" fontId="19" fillId="41" borderId="14" xfId="0" applyFont="1" applyFill="1" applyBorder="1" applyAlignment="1">
      <alignment horizontal="left" vertical="center" wrapText="1"/>
    </xf>
    <xf numFmtId="0" fontId="19" fillId="41" borderId="15" xfId="0" applyFont="1" applyFill="1" applyBorder="1" applyAlignment="1">
      <alignment horizontal="left" vertical="center" wrapText="1"/>
    </xf>
    <xf numFmtId="0" fontId="5" fillId="42" borderId="11" xfId="54" applyFont="1" applyFill="1" applyBorder="1" applyAlignment="1">
      <alignment horizontal="center" vertical="center"/>
      <protection/>
    </xf>
    <xf numFmtId="0" fontId="5" fillId="43" borderId="11" xfId="54" applyFont="1" applyFill="1" applyBorder="1" applyAlignment="1">
      <alignment horizontal="center" vertical="center" textRotation="90"/>
      <protection/>
    </xf>
    <xf numFmtId="0" fontId="3" fillId="44" borderId="16" xfId="54" applyFont="1" applyFill="1" applyBorder="1" applyAlignment="1">
      <alignment horizontal="center" vertical="center"/>
      <protection/>
    </xf>
    <xf numFmtId="0" fontId="3" fillId="44" borderId="10" xfId="54" applyFont="1" applyFill="1" applyBorder="1" applyAlignment="1">
      <alignment horizontal="center" vertical="center"/>
      <protection/>
    </xf>
    <xf numFmtId="0" fontId="3" fillId="44" borderId="17" xfId="54" applyFont="1" applyFill="1" applyBorder="1" applyAlignment="1">
      <alignment horizontal="center" vertical="center"/>
      <protection/>
    </xf>
    <xf numFmtId="0" fontId="3" fillId="44" borderId="18" xfId="54" applyFont="1" applyFill="1" applyBorder="1" applyAlignment="1">
      <alignment horizontal="center" vertical="center"/>
      <protection/>
    </xf>
    <xf numFmtId="0" fontId="14" fillId="0" borderId="13" xfId="54" applyFont="1" applyFill="1" applyBorder="1" applyAlignment="1">
      <alignment horizontal="center" vertical="center" wrapText="1"/>
      <protection/>
    </xf>
    <xf numFmtId="0" fontId="14" fillId="0" borderId="15" xfId="54" applyFont="1" applyFill="1" applyBorder="1" applyAlignment="1">
      <alignment horizontal="center" vertical="center" wrapText="1"/>
      <protection/>
    </xf>
    <xf numFmtId="0" fontId="5" fillId="45" borderId="11" xfId="54" applyFont="1" applyFill="1" applyBorder="1" applyAlignment="1">
      <alignment horizontal="center" vertical="center"/>
      <protection/>
    </xf>
    <xf numFmtId="0" fontId="14" fillId="45" borderId="11" xfId="54" applyFont="1" applyFill="1" applyBorder="1" applyAlignment="1">
      <alignment horizontal="center" vertical="center"/>
      <protection/>
    </xf>
    <xf numFmtId="0" fontId="14" fillId="46" borderId="11" xfId="54" applyFont="1" applyFill="1" applyBorder="1" applyAlignment="1">
      <alignment horizontal="center"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Porcentual 2" xfId="57"/>
    <cellStyle name="Salida" xfId="58"/>
    <cellStyle name="Texto de advertencia" xfId="59"/>
    <cellStyle name="Texto explicativo" xfId="60"/>
    <cellStyle name="Título" xfId="61"/>
    <cellStyle name="Título 2" xfId="62"/>
    <cellStyle name="Título 3" xfId="63"/>
    <cellStyle name="Total" xfId="64"/>
  </cellStyles>
  <dxfs count="96">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85725</xdr:rowOff>
    </xdr:from>
    <xdr:to>
      <xdr:col>2</xdr:col>
      <xdr:colOff>1438275</xdr:colOff>
      <xdr:row>4</xdr:row>
      <xdr:rowOff>161925</xdr:rowOff>
    </xdr:to>
    <xdr:pic>
      <xdr:nvPicPr>
        <xdr:cNvPr id="1" name="Imagen 4"/>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609600" y="85725"/>
          <a:ext cx="3371850" cy="1066800"/>
        </a:xfrm>
        <a:prstGeom prst="rect">
          <a:avLst/>
        </a:prstGeom>
        <a:noFill/>
        <a:ln w="9525" cmpd="sng">
          <a:noFill/>
        </a:ln>
      </xdr:spPr>
    </xdr:pic>
    <xdr:clientData/>
  </xdr:twoCellAnchor>
  <xdr:twoCellAnchor>
    <xdr:from>
      <xdr:col>17</xdr:col>
      <xdr:colOff>152400</xdr:colOff>
      <xdr:row>0</xdr:row>
      <xdr:rowOff>190500</xdr:rowOff>
    </xdr:from>
    <xdr:to>
      <xdr:col>17</xdr:col>
      <xdr:colOff>1952625</xdr:colOff>
      <xdr:row>3</xdr:row>
      <xdr:rowOff>9525</xdr:rowOff>
    </xdr:to>
    <xdr:sp>
      <xdr:nvSpPr>
        <xdr:cNvPr id="2" name="CuadroTexto 6"/>
        <xdr:cNvSpPr txBox="1">
          <a:spLocks noChangeArrowheads="1"/>
        </xdr:cNvSpPr>
      </xdr:nvSpPr>
      <xdr:spPr>
        <a:xfrm>
          <a:off x="24993600" y="190500"/>
          <a:ext cx="1800225" cy="5619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0000"/>
              </a:solidFill>
              <a:latin typeface="Arial"/>
              <a:ea typeface="Arial"/>
              <a:cs typeface="Arial"/>
            </a:rPr>
            <a:t>SIGCMA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133350</xdr:rowOff>
    </xdr:from>
    <xdr:to>
      <xdr:col>5</xdr:col>
      <xdr:colOff>180975</xdr:colOff>
      <xdr:row>4</xdr:row>
      <xdr:rowOff>9525</xdr:rowOff>
    </xdr:to>
    <xdr:pic>
      <xdr:nvPicPr>
        <xdr:cNvPr id="1" name="Imagen 4"/>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28575" y="133350"/>
          <a:ext cx="2390775" cy="866775"/>
        </a:xfrm>
        <a:prstGeom prst="rect">
          <a:avLst/>
        </a:prstGeom>
        <a:noFill/>
        <a:ln w="9525" cmpd="sng">
          <a:noFill/>
        </a:ln>
      </xdr:spPr>
    </xdr:pic>
    <xdr:clientData/>
  </xdr:twoCellAnchor>
  <xdr:twoCellAnchor>
    <xdr:from>
      <xdr:col>16</xdr:col>
      <xdr:colOff>476250</xdr:colOff>
      <xdr:row>1</xdr:row>
      <xdr:rowOff>38100</xdr:rowOff>
    </xdr:from>
    <xdr:to>
      <xdr:col>16</xdr:col>
      <xdr:colOff>2647950</xdr:colOff>
      <xdr:row>3</xdr:row>
      <xdr:rowOff>95250</xdr:rowOff>
    </xdr:to>
    <xdr:sp>
      <xdr:nvSpPr>
        <xdr:cNvPr id="2" name="CuadroTexto 6"/>
        <xdr:cNvSpPr txBox="1">
          <a:spLocks noChangeArrowheads="1"/>
        </xdr:cNvSpPr>
      </xdr:nvSpPr>
      <xdr:spPr>
        <a:xfrm>
          <a:off x="9153525" y="285750"/>
          <a:ext cx="2171700" cy="5524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0000"/>
              </a:solidFill>
              <a:latin typeface="Arial"/>
              <a:ea typeface="Arial"/>
              <a:cs typeface="Arial"/>
            </a:rPr>
            <a:t>SIGCMA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78"/>
  <sheetViews>
    <sheetView showGridLines="0" tabSelected="1" view="pageBreakPreview" zoomScale="90" zoomScaleNormal="80" zoomScaleSheetLayoutView="90" zoomScalePageLayoutView="0" workbookViewId="0" topLeftCell="A1">
      <selection activeCell="A6" sqref="A6:R6"/>
    </sheetView>
  </sheetViews>
  <sheetFormatPr defaultColWidth="11.421875" defaultRowHeight="12.75"/>
  <cols>
    <col min="1" max="1" width="7.421875" style="13" customWidth="1"/>
    <col min="2" max="3" width="30.7109375" style="13" customWidth="1"/>
    <col min="4" max="4" width="38.00390625" style="13" customWidth="1"/>
    <col min="5" max="5" width="45.28125" style="13" customWidth="1"/>
    <col min="6" max="6" width="14.421875" style="17" bestFit="1" customWidth="1"/>
    <col min="7" max="7" width="15.140625" style="17" customWidth="1"/>
    <col min="8" max="9" width="12.7109375" style="13" customWidth="1"/>
    <col min="10" max="10" width="52.00390625" style="13" customWidth="1"/>
    <col min="11" max="11" width="15.28125" style="13" customWidth="1"/>
    <col min="12" max="12" width="15.00390625" style="17" customWidth="1"/>
    <col min="13" max="13" width="16.57421875" style="17" customWidth="1"/>
    <col min="14" max="15" width="12.7109375" style="17" customWidth="1"/>
    <col min="16" max="16" width="12.7109375" style="13" hidden="1" customWidth="1"/>
    <col min="17" max="17" width="41.140625" style="13" customWidth="1"/>
    <col min="18" max="18" width="36.7109375" style="13" customWidth="1"/>
    <col min="19" max="19" width="18.421875" style="13" hidden="1" customWidth="1"/>
    <col min="20" max="20" width="14.00390625" style="13" hidden="1" customWidth="1"/>
    <col min="21" max="21" width="10.57421875" style="13" hidden="1" customWidth="1"/>
    <col min="22" max="22" width="13.7109375" style="13" hidden="1" customWidth="1"/>
    <col min="23" max="23" width="18.8515625" style="13" hidden="1" customWidth="1"/>
    <col min="24" max="24" width="26.140625" style="13" hidden="1" customWidth="1"/>
    <col min="25" max="25" width="31.140625" style="13" hidden="1" customWidth="1"/>
    <col min="26" max="16384" width="11.421875" style="13" customWidth="1"/>
  </cols>
  <sheetData>
    <row r="1" spans="1:18" s="8" customFormat="1" ht="19.5" customHeight="1">
      <c r="A1" s="67"/>
      <c r="B1" s="67"/>
      <c r="C1" s="67"/>
      <c r="D1" s="68"/>
      <c r="E1" s="67" t="s">
        <v>97</v>
      </c>
      <c r="F1" s="67"/>
      <c r="G1" s="67"/>
      <c r="H1" s="67"/>
      <c r="I1" s="67"/>
      <c r="J1" s="67"/>
      <c r="K1" s="67"/>
      <c r="L1" s="67"/>
      <c r="M1" s="67"/>
      <c r="N1" s="67"/>
      <c r="O1" s="68"/>
      <c r="P1" s="68"/>
      <c r="Q1" s="68"/>
      <c r="R1" s="69"/>
    </row>
    <row r="2" spans="1:18" s="8" customFormat="1" ht="19.5" customHeight="1">
      <c r="A2" s="67"/>
      <c r="B2" s="67"/>
      <c r="C2" s="67"/>
      <c r="D2" s="68"/>
      <c r="E2" s="67"/>
      <c r="F2" s="67"/>
      <c r="G2" s="67"/>
      <c r="H2" s="67"/>
      <c r="I2" s="67"/>
      <c r="J2" s="67"/>
      <c r="K2" s="67"/>
      <c r="L2" s="67"/>
      <c r="M2" s="67"/>
      <c r="N2" s="67"/>
      <c r="O2" s="68"/>
      <c r="P2" s="68"/>
      <c r="Q2" s="68"/>
      <c r="R2" s="69"/>
    </row>
    <row r="3" spans="1:18" s="8" customFormat="1" ht="19.5" customHeight="1">
      <c r="A3" s="67"/>
      <c r="B3" s="67"/>
      <c r="C3" s="67"/>
      <c r="D3" s="68"/>
      <c r="E3" s="67"/>
      <c r="F3" s="67"/>
      <c r="G3" s="67"/>
      <c r="H3" s="67"/>
      <c r="I3" s="67"/>
      <c r="J3" s="67"/>
      <c r="K3" s="67"/>
      <c r="L3" s="67"/>
      <c r="M3" s="67"/>
      <c r="N3" s="67"/>
      <c r="O3" s="68"/>
      <c r="P3" s="68"/>
      <c r="Q3" s="68"/>
      <c r="R3" s="69"/>
    </row>
    <row r="4" spans="1:18" s="8" customFormat="1" ht="19.5" customHeight="1">
      <c r="A4" s="67"/>
      <c r="B4" s="67"/>
      <c r="C4" s="67"/>
      <c r="D4" s="68"/>
      <c r="E4" s="67"/>
      <c r="F4" s="67"/>
      <c r="G4" s="67"/>
      <c r="H4" s="67"/>
      <c r="I4" s="67"/>
      <c r="J4" s="67"/>
      <c r="K4" s="67"/>
      <c r="L4" s="67"/>
      <c r="M4" s="67"/>
      <c r="N4" s="67"/>
      <c r="O4" s="68"/>
      <c r="P4" s="68"/>
      <c r="Q4" s="68"/>
      <c r="R4" s="69"/>
    </row>
    <row r="5" spans="1:18" s="8" customFormat="1" ht="19.5" customHeight="1">
      <c r="A5" s="67"/>
      <c r="B5" s="67"/>
      <c r="C5" s="67"/>
      <c r="D5" s="68"/>
      <c r="E5" s="67"/>
      <c r="F5" s="67"/>
      <c r="G5" s="67"/>
      <c r="H5" s="67"/>
      <c r="I5" s="67"/>
      <c r="J5" s="67"/>
      <c r="K5" s="67"/>
      <c r="L5" s="67"/>
      <c r="M5" s="67"/>
      <c r="N5" s="67"/>
      <c r="O5" s="68"/>
      <c r="P5" s="68"/>
      <c r="Q5" s="68"/>
      <c r="R5" s="24"/>
    </row>
    <row r="6" spans="1:18" s="8" customFormat="1" ht="19.5" customHeight="1">
      <c r="A6" s="70" t="s">
        <v>52</v>
      </c>
      <c r="B6" s="70"/>
      <c r="C6" s="70"/>
      <c r="D6" s="70"/>
      <c r="E6" s="70"/>
      <c r="F6" s="70"/>
      <c r="G6" s="70"/>
      <c r="H6" s="70"/>
      <c r="I6" s="70"/>
      <c r="J6" s="70"/>
      <c r="K6" s="70"/>
      <c r="L6" s="70"/>
      <c r="M6" s="70"/>
      <c r="N6" s="70"/>
      <c r="O6" s="70"/>
      <c r="P6" s="70"/>
      <c r="Q6" s="70"/>
      <c r="R6" s="70"/>
    </row>
    <row r="7" spans="1:18" s="8" customFormat="1" ht="19.5" customHeight="1">
      <c r="A7" s="71" t="s">
        <v>53</v>
      </c>
      <c r="B7" s="72"/>
      <c r="C7" s="73"/>
      <c r="D7" s="74" t="s">
        <v>58</v>
      </c>
      <c r="E7" s="75"/>
      <c r="F7" s="75"/>
      <c r="G7" s="75"/>
      <c r="H7" s="75"/>
      <c r="I7" s="75"/>
      <c r="J7" s="75"/>
      <c r="K7" s="75"/>
      <c r="L7" s="75"/>
      <c r="M7" s="75"/>
      <c r="N7" s="75"/>
      <c r="O7" s="75"/>
      <c r="P7" s="75"/>
      <c r="Q7" s="75"/>
      <c r="R7" s="76"/>
    </row>
    <row r="8" spans="1:18" s="8" customFormat="1" ht="19.5" customHeight="1">
      <c r="A8" s="71" t="s">
        <v>54</v>
      </c>
      <c r="B8" s="72"/>
      <c r="C8" s="73"/>
      <c r="D8" s="77" t="s">
        <v>67</v>
      </c>
      <c r="E8" s="78"/>
      <c r="F8" s="78"/>
      <c r="G8" s="78"/>
      <c r="H8" s="78"/>
      <c r="I8" s="78"/>
      <c r="J8" s="78"/>
      <c r="K8" s="78"/>
      <c r="L8" s="78"/>
      <c r="M8" s="78"/>
      <c r="N8" s="78"/>
      <c r="O8" s="78"/>
      <c r="P8" s="78"/>
      <c r="Q8" s="78"/>
      <c r="R8" s="79"/>
    </row>
    <row r="9" spans="1:18" s="8" customFormat="1" ht="19.5" customHeight="1">
      <c r="A9" s="71" t="s">
        <v>55</v>
      </c>
      <c r="B9" s="72"/>
      <c r="C9" s="73"/>
      <c r="D9" s="74" t="s">
        <v>96</v>
      </c>
      <c r="E9" s="75"/>
      <c r="F9" s="75"/>
      <c r="G9" s="75"/>
      <c r="H9" s="75"/>
      <c r="I9" s="75"/>
      <c r="J9" s="75"/>
      <c r="K9" s="75"/>
      <c r="L9" s="75"/>
      <c r="M9" s="75"/>
      <c r="N9" s="75"/>
      <c r="O9" s="75"/>
      <c r="P9" s="75"/>
      <c r="Q9" s="75"/>
      <c r="R9" s="76"/>
    </row>
    <row r="10" spans="1:18" s="10" customFormat="1" ht="19.5" customHeight="1">
      <c r="A10" s="71" t="s">
        <v>56</v>
      </c>
      <c r="B10" s="72"/>
      <c r="C10" s="73"/>
      <c r="D10" s="74" t="s">
        <v>71</v>
      </c>
      <c r="E10" s="75"/>
      <c r="F10" s="75"/>
      <c r="G10" s="75"/>
      <c r="H10" s="75"/>
      <c r="I10" s="75"/>
      <c r="J10" s="75"/>
      <c r="K10" s="75"/>
      <c r="L10" s="75"/>
      <c r="M10" s="75"/>
      <c r="N10" s="75"/>
      <c r="O10" s="75"/>
      <c r="P10" s="75"/>
      <c r="Q10" s="75"/>
      <c r="R10" s="76"/>
    </row>
    <row r="11" spans="1:18" s="10" customFormat="1" ht="29.25" customHeight="1">
      <c r="A11" s="70" t="s">
        <v>57</v>
      </c>
      <c r="B11" s="70"/>
      <c r="C11" s="70"/>
      <c r="D11" s="70"/>
      <c r="E11" s="70"/>
      <c r="F11" s="70"/>
      <c r="G11" s="70"/>
      <c r="H11" s="70"/>
      <c r="I11" s="70"/>
      <c r="J11" s="70"/>
      <c r="K11" s="70"/>
      <c r="L11" s="70"/>
      <c r="M11" s="70"/>
      <c r="N11" s="70"/>
      <c r="O11" s="70"/>
      <c r="P11" s="70"/>
      <c r="Q11" s="70"/>
      <c r="R11" s="70"/>
    </row>
    <row r="12" spans="1:25" ht="70.5" customHeight="1">
      <c r="A12" s="39" t="s">
        <v>26</v>
      </c>
      <c r="B12" s="39" t="s">
        <v>69</v>
      </c>
      <c r="C12" s="40" t="s">
        <v>70</v>
      </c>
      <c r="D12" s="40" t="s">
        <v>38</v>
      </c>
      <c r="E12" s="40" t="s">
        <v>39</v>
      </c>
      <c r="F12" s="40" t="s">
        <v>36</v>
      </c>
      <c r="G12" s="40" t="s">
        <v>37</v>
      </c>
      <c r="H12" s="40" t="s">
        <v>27</v>
      </c>
      <c r="I12" s="40" t="s">
        <v>27</v>
      </c>
      <c r="J12" s="40" t="s">
        <v>28</v>
      </c>
      <c r="K12" s="40" t="s">
        <v>34</v>
      </c>
      <c r="L12" s="40" t="s">
        <v>35</v>
      </c>
      <c r="M12" s="40" t="s">
        <v>32</v>
      </c>
      <c r="N12" s="40" t="s">
        <v>33</v>
      </c>
      <c r="O12" s="40" t="s">
        <v>29</v>
      </c>
      <c r="P12" s="40"/>
      <c r="Q12" s="40" t="s">
        <v>30</v>
      </c>
      <c r="R12" s="40" t="s">
        <v>66</v>
      </c>
      <c r="S12" s="56" t="s">
        <v>59</v>
      </c>
      <c r="T12" s="57" t="s">
        <v>60</v>
      </c>
      <c r="U12" s="57" t="s">
        <v>61</v>
      </c>
      <c r="V12" s="56" t="s">
        <v>62</v>
      </c>
      <c r="W12" s="57" t="s">
        <v>63</v>
      </c>
      <c r="X12" s="58" t="s">
        <v>64</v>
      </c>
      <c r="Y12" s="59" t="s">
        <v>65</v>
      </c>
    </row>
    <row r="13" spans="1:20" ht="150.75" customHeight="1">
      <c r="A13" s="11">
        <v>1</v>
      </c>
      <c r="B13" s="60" t="s">
        <v>72</v>
      </c>
      <c r="C13" s="60" t="s">
        <v>73</v>
      </c>
      <c r="D13" s="41" t="s">
        <v>74</v>
      </c>
      <c r="E13" s="41" t="s">
        <v>75</v>
      </c>
      <c r="F13" s="42">
        <v>3</v>
      </c>
      <c r="G13" s="43">
        <v>20</v>
      </c>
      <c r="H13" s="44" t="str">
        <f>IF(AND(F13=2,G13=5),+'Valoración y Evaluación'!$P$21,IF(AND(F13=1,G13=20),+'Valoración y Evaluación'!$P$24,VLOOKUP(+F13*G13/60,'Valoración y Evaluación'!$N$18:$Q$27,3,FALSE)))</f>
        <v>Inaceptable</v>
      </c>
      <c r="I13" s="44" t="str">
        <f>VLOOKUP(+F13*G13/60,'Valoración y Evaluación'!$N$18:$O$27,2,FALSE)</f>
        <v>Alto</v>
      </c>
      <c r="J13" s="45" t="s">
        <v>76</v>
      </c>
      <c r="K13" s="50" t="s">
        <v>40</v>
      </c>
      <c r="L13" s="50" t="s">
        <v>40</v>
      </c>
      <c r="M13" s="47">
        <f>IF(F13=1,1,IF(K13="si",+F13-1,+F13))</f>
        <v>2</v>
      </c>
      <c r="N13" s="47">
        <f>IF(G13=5,5,IF(L13="si",+G13/2,+G13))</f>
        <v>10</v>
      </c>
      <c r="O13" s="62" t="str">
        <f>IF(AND(M13=2,N13=5),+'Valoración y Evaluación'!$P$21,IF(AND(M13=1,N13=20),+'Valoración y Evaluación'!$P$24,VLOOKUP(+M13*N13/60,'Valoración y Evaluación'!$N$18:$Q$27,3,FALSE)))</f>
        <v>Moderado 2</v>
      </c>
      <c r="P13" s="63" t="str">
        <f>VLOOKUP(+M13*N13/60,'Valoración y Evaluación'!$N$18:$O$27,2,FALSE)</f>
        <v>Medio</v>
      </c>
      <c r="Q13" s="64" t="str">
        <f>IF(AND(M13=2,N13=5),+'Valoración y Evaluación'!$Q$21,IF(AND(M13=1,N13=20),+'Valoración y Evaluación'!$Q$24,VLOOKUP(+M13*N13/60,'Valoración y Evaluación'!$N$18:$Q$27,4,FALSE)))</f>
        <v>Reducir, Evitar, Compartir o transferir el riesgo. se deben tomar medidas para llevar los Riesgos a la Zona Aceptable o Tolerable, en lo posible. también es viable combinar estas medidas con evitar el riesgo cuando éste presenta una Probabilidad alta y media, y el Impacto es moderado o catastrófico. los Riesgos con Impacto moderado y Probabilidad media, se reduce o se comparte el riesgo, si es posible.</v>
      </c>
      <c r="R13" s="65" t="s">
        <v>77</v>
      </c>
      <c r="S13" s="14"/>
      <c r="T13" s="14"/>
    </row>
    <row r="14" spans="1:20" ht="132.75" customHeight="1">
      <c r="A14" s="11">
        <v>2</v>
      </c>
      <c r="B14" s="41" t="s">
        <v>78</v>
      </c>
      <c r="C14" s="41" t="s">
        <v>79</v>
      </c>
      <c r="D14" s="41" t="s">
        <v>80</v>
      </c>
      <c r="E14" s="41" t="s">
        <v>81</v>
      </c>
      <c r="F14" s="42">
        <v>2</v>
      </c>
      <c r="G14" s="43">
        <v>10</v>
      </c>
      <c r="H14" s="12" t="str">
        <f>IF(AND(F14=2,G14=5),+'Valoración y Evaluación'!$P$21,IF(AND(F14=1,G14=20),+'Valoración y Evaluación'!$P$24,VLOOKUP(+F14*G14/60,'Valoración y Evaluación'!$N$18:$Q$27,3,FALSE)))</f>
        <v>Moderado 2</v>
      </c>
      <c r="I14" s="12" t="str">
        <f>VLOOKUP(+F14*G14/60,'Valoración y Evaluación'!$N$18:$O$27,2,FALSE)</f>
        <v>Medio</v>
      </c>
      <c r="J14" s="45" t="s">
        <v>82</v>
      </c>
      <c r="K14" s="50" t="s">
        <v>40</v>
      </c>
      <c r="L14" s="50" t="s">
        <v>40</v>
      </c>
      <c r="M14" s="47">
        <f>IF(F14=1,1,IF(K14="si",+F14-1,+F14))</f>
        <v>1</v>
      </c>
      <c r="N14" s="47">
        <f>IF(G14=5,5,IF(L14="si",+G14/2,+G14))</f>
        <v>5</v>
      </c>
      <c r="O14" s="46" t="str">
        <f>IF(AND(M14=2,N14=5),+'Valoración y Evaluación'!$P$21,IF(AND(M14=1,N14=20),+'Valoración y Evaluación'!$P$24,VLOOKUP(+M14*N14/60,'Valoración y Evaluación'!$N$18:$Q$27,3,FALSE)))</f>
        <v>Aceptable</v>
      </c>
      <c r="P14" s="11" t="str">
        <f>VLOOKUP(+M14*N14/60,'Valoración y Evaluación'!$N$18:$O$27,2,FALSE)</f>
        <v>Bajo</v>
      </c>
      <c r="Q14" s="12" t="str">
        <f>IF(AND(M14=2,N14=5),+'Valoración y Evaluación'!$Q$21,IF(AND(M14=1,N14=20),+'Valoración y Evaluación'!$Q$24,VLOOKUP(+M14*N14/60,'Valoración y Evaluación'!$N$18:$Q$27,4,FALSE)))</f>
        <v>Asumir el riesgo. Permite a la Entidad asumirlo, es decir, el riesgo se encuentra en un nivel que puede aceptarlo sin necesidad de tomar otras medidas de control diferentes a las que se poseen.</v>
      </c>
      <c r="R14" s="12" t="s">
        <v>83</v>
      </c>
      <c r="S14" s="14"/>
      <c r="T14" s="14"/>
    </row>
    <row r="15" spans="1:20" ht="153" customHeight="1">
      <c r="A15" s="11">
        <v>3</v>
      </c>
      <c r="B15" s="41" t="s">
        <v>84</v>
      </c>
      <c r="C15" s="41" t="s">
        <v>85</v>
      </c>
      <c r="D15" s="41" t="s">
        <v>86</v>
      </c>
      <c r="E15" s="41" t="s">
        <v>87</v>
      </c>
      <c r="F15" s="42">
        <v>3</v>
      </c>
      <c r="G15" s="43">
        <v>20</v>
      </c>
      <c r="H15" s="12" t="str">
        <f>IF(AND(F15=2,G15=5),+'Valoración y Evaluación'!$P$21,IF(AND(F15=1,G15=20),+'Valoración y Evaluación'!$P$24,VLOOKUP(+F15*G15/60,'Valoración y Evaluación'!$N$18:$Q$27,3,FALSE)))</f>
        <v>Inaceptable</v>
      </c>
      <c r="I15" s="12" t="str">
        <f>VLOOKUP(+F15*G15/60,'Valoración y Evaluación'!$N$18:$O$27,2,FALSE)</f>
        <v>Alto</v>
      </c>
      <c r="J15" s="45" t="s">
        <v>88</v>
      </c>
      <c r="K15" s="50" t="s">
        <v>40</v>
      </c>
      <c r="L15" s="50" t="s">
        <v>40</v>
      </c>
      <c r="M15" s="47">
        <f>IF(F15=1,1,IF(K15="si",+F15-1,+F15))</f>
        <v>2</v>
      </c>
      <c r="N15" s="47">
        <f>IF(G15=5,5,IF(L15="si",+G15/2,+G15))</f>
        <v>10</v>
      </c>
      <c r="O15" s="46" t="str">
        <f>IF(AND(M15=2,N15=5),+'Valoración y Evaluación'!$P$21,IF(AND(M15=1,N15=20),+'Valoración y Evaluación'!$P$24,VLOOKUP(+M15*N15/60,'Valoración y Evaluación'!$N$18:$Q$27,3,FALSE)))</f>
        <v>Moderado 2</v>
      </c>
      <c r="P15" s="11" t="str">
        <f>VLOOKUP(+M15*N15/60,'Valoración y Evaluación'!$N$18:$O$27,2,FALSE)</f>
        <v>Medio</v>
      </c>
      <c r="Q15" s="12" t="str">
        <f>IF(AND(M15=2,N15=5),+'Valoración y Evaluación'!$Q$21,IF(AND(M15=1,N15=20),+'Valoración y Evaluación'!$Q$24,VLOOKUP(+M15*N15/60,'Valoración y Evaluación'!$N$18:$Q$27,4,FALSE)))</f>
        <v>Reducir, Evitar, Compartir o transferir el riesgo. se deben tomar medidas para llevar los Riesgos a la Zona Aceptable o Tolerable, en lo posible. también es viable combinar estas medidas con evitar el riesgo cuando éste presenta una Probabilidad alta y media, y el Impacto es moderado o catastrófico. los Riesgos con Impacto moderado y Probabilidad media, se reduce o se comparte el riesgo, si es posible.</v>
      </c>
      <c r="R15" s="61" t="s">
        <v>89</v>
      </c>
      <c r="S15" s="14"/>
      <c r="T15" s="14"/>
    </row>
    <row r="16" spans="1:18" ht="163.5" customHeight="1">
      <c r="A16" s="46">
        <v>4</v>
      </c>
      <c r="B16" s="47" t="s">
        <v>90</v>
      </c>
      <c r="C16" s="48" t="s">
        <v>91</v>
      </c>
      <c r="D16" s="47" t="s">
        <v>92</v>
      </c>
      <c r="E16" s="47" t="s">
        <v>93</v>
      </c>
      <c r="F16" s="49">
        <v>2</v>
      </c>
      <c r="G16" s="50">
        <v>10</v>
      </c>
      <c r="H16" s="51" t="str">
        <f>IF(AND(F16=2,G16=5),+'Valoración y Evaluación'!$P$21,IF(AND(F16=1,G16=20),+'Valoración y Evaluación'!$P$24,VLOOKUP(+F16*G16/60,'Valoración y Evaluación'!$N$18:$Q$27,3,FALSE)))</f>
        <v>Moderado 2</v>
      </c>
      <c r="I16" s="51" t="str">
        <f>VLOOKUP(+F16*G16/60,'Valoración y Evaluación'!$N$18:$O$27,2,FALSE)</f>
        <v>Medio</v>
      </c>
      <c r="J16" s="47" t="s">
        <v>94</v>
      </c>
      <c r="K16" s="52" t="s">
        <v>40</v>
      </c>
      <c r="L16" s="52" t="s">
        <v>40</v>
      </c>
      <c r="M16" s="53">
        <f>IF(F16=1,1,IF(K16="si",+F16-1,+F16))</f>
        <v>1</v>
      </c>
      <c r="N16" s="53">
        <f>IF(G16=5,5,IF(L16="si",+G16/2,+G16))</f>
        <v>5</v>
      </c>
      <c r="O16" s="54" t="str">
        <f>IF(AND(M16=2,N16=5),+'Valoración y Evaluación'!$P$21,IF(AND(M16=1,N16=20),+'Valoración y Evaluación'!$P$24,VLOOKUP(+M16*N16/60,'Valoración y Evaluación'!$N$18:$Q$27,3,FALSE)))</f>
        <v>Aceptable</v>
      </c>
      <c r="P16" s="54" t="str">
        <f>VLOOKUP(+M16*N16/60,'Valoración y Evaluación'!$N$18:$O$27,2,FALSE)</f>
        <v>Bajo</v>
      </c>
      <c r="Q16" s="55" t="str">
        <f>IF(AND(M16=2,N16=5),+'Valoración y Evaluación'!$Q$21,IF(AND(M16=1,N16=20),+'Valoración y Evaluación'!$Q$24,VLOOKUP(+M16*N16/60,'Valoración y Evaluación'!$N$18:$Q$27,4,FALSE)))</f>
        <v>Asumir el riesgo. Permite a la Entidad asumirlo, es decir, el riesgo se encuentra en un nivel que puede aceptarlo sin necesidad de tomar otras medidas de control diferentes a las que se poseen.</v>
      </c>
      <c r="R16" s="55" t="s">
        <v>95</v>
      </c>
    </row>
    <row r="17" spans="1:18" ht="12.75" customHeight="1">
      <c r="A17" s="15"/>
      <c r="B17" s="15"/>
      <c r="C17" s="16"/>
      <c r="D17" s="16"/>
      <c r="E17" s="16"/>
      <c r="H17" s="16"/>
      <c r="I17" s="16"/>
      <c r="J17" s="16"/>
      <c r="K17" s="16"/>
      <c r="P17" s="16"/>
      <c r="Q17" s="16"/>
      <c r="R17" s="16"/>
    </row>
    <row r="18" spans="1:18" ht="12.75" customHeight="1">
      <c r="A18" s="16"/>
      <c r="B18" s="16" t="s">
        <v>68</v>
      </c>
      <c r="C18" s="66">
        <v>44040</v>
      </c>
      <c r="D18" s="16"/>
      <c r="E18" s="16"/>
      <c r="H18" s="16"/>
      <c r="I18" s="16"/>
      <c r="J18" s="16"/>
      <c r="K18" s="16"/>
      <c r="P18" s="16"/>
      <c r="Q18" s="16"/>
      <c r="R18" s="16"/>
    </row>
    <row r="19" spans="1:18" ht="12.75" customHeight="1">
      <c r="A19" s="16"/>
      <c r="B19" s="16"/>
      <c r="C19" s="16"/>
      <c r="D19" s="16"/>
      <c r="E19" s="16"/>
      <c r="H19" s="16"/>
      <c r="I19" s="16"/>
      <c r="J19" s="16"/>
      <c r="K19" s="16"/>
      <c r="P19" s="16"/>
      <c r="Q19" s="16"/>
      <c r="R19" s="16"/>
    </row>
    <row r="20" spans="1:18" ht="12.75" customHeight="1">
      <c r="A20" s="16"/>
      <c r="B20" s="16"/>
      <c r="C20" s="16"/>
      <c r="D20" s="16"/>
      <c r="E20" s="16"/>
      <c r="H20" s="16"/>
      <c r="I20" s="16"/>
      <c r="J20" s="16"/>
      <c r="K20" s="16"/>
      <c r="P20" s="16"/>
      <c r="Q20" s="16"/>
      <c r="R20" s="16"/>
    </row>
    <row r="21" spans="1:18" ht="13.5" customHeight="1">
      <c r="A21" s="16"/>
      <c r="B21" s="16"/>
      <c r="C21" s="16"/>
      <c r="D21" s="16"/>
      <c r="E21" s="16"/>
      <c r="H21" s="16"/>
      <c r="I21" s="16"/>
      <c r="J21" s="16"/>
      <c r="K21" s="16"/>
      <c r="P21" s="16"/>
      <c r="Q21" s="16"/>
      <c r="R21" s="16"/>
    </row>
    <row r="22" spans="1:18" ht="12.75" customHeight="1">
      <c r="A22" s="16"/>
      <c r="B22" s="16"/>
      <c r="C22" s="15" t="s">
        <v>31</v>
      </c>
      <c r="D22" s="15"/>
      <c r="E22" s="15"/>
      <c r="H22" s="16"/>
      <c r="I22" s="16"/>
      <c r="J22" s="16"/>
      <c r="K22" s="16"/>
      <c r="P22" s="16"/>
      <c r="Q22" s="16"/>
      <c r="R22" s="16"/>
    </row>
    <row r="23" spans="1:18" ht="12.75" customHeight="1">
      <c r="A23" s="16"/>
      <c r="B23" s="16"/>
      <c r="C23" s="16"/>
      <c r="D23" s="16"/>
      <c r="E23" s="16"/>
      <c r="H23" s="16"/>
      <c r="I23" s="16"/>
      <c r="J23" s="16"/>
      <c r="K23" s="16"/>
      <c r="P23" s="16"/>
      <c r="Q23" s="16"/>
      <c r="R23" s="16"/>
    </row>
    <row r="24" spans="1:18" ht="12.75" customHeight="1">
      <c r="A24" s="16"/>
      <c r="B24" s="16"/>
      <c r="C24" s="16"/>
      <c r="D24" s="16"/>
      <c r="E24" s="16"/>
      <c r="H24" s="16"/>
      <c r="I24" s="16"/>
      <c r="J24" s="16"/>
      <c r="K24" s="16"/>
      <c r="P24" s="16"/>
      <c r="Q24" s="16"/>
      <c r="R24" s="16"/>
    </row>
    <row r="25" spans="1:18" ht="12.75" customHeight="1">
      <c r="A25" s="16"/>
      <c r="B25" s="16"/>
      <c r="C25" s="16"/>
      <c r="D25" s="16"/>
      <c r="E25" s="16"/>
      <c r="H25" s="16"/>
      <c r="I25" s="16"/>
      <c r="J25" s="16"/>
      <c r="K25" s="16"/>
      <c r="P25" s="16"/>
      <c r="Q25" s="16"/>
      <c r="R25" s="16"/>
    </row>
    <row r="26" spans="1:18" ht="13.5" customHeight="1">
      <c r="A26" s="16"/>
      <c r="B26" s="16"/>
      <c r="C26" s="16"/>
      <c r="D26" s="16"/>
      <c r="E26" s="16"/>
      <c r="H26" s="16"/>
      <c r="I26" s="16"/>
      <c r="J26" s="16"/>
      <c r="K26" s="16"/>
      <c r="P26" s="16"/>
      <c r="Q26" s="16"/>
      <c r="R26" s="16"/>
    </row>
    <row r="27" spans="1:18" ht="12.75" customHeight="1">
      <c r="A27" s="16"/>
      <c r="B27" s="16"/>
      <c r="C27" s="16"/>
      <c r="D27" s="16"/>
      <c r="E27" s="16"/>
      <c r="H27" s="16"/>
      <c r="I27" s="16"/>
      <c r="J27" s="16"/>
      <c r="K27" s="16"/>
      <c r="P27" s="16"/>
      <c r="Q27" s="16"/>
      <c r="R27" s="16"/>
    </row>
    <row r="28" spans="1:18" ht="12.75" customHeight="1">
      <c r="A28" s="16"/>
      <c r="B28" s="16"/>
      <c r="C28" s="16"/>
      <c r="D28" s="16"/>
      <c r="E28" s="16"/>
      <c r="H28" s="16"/>
      <c r="I28" s="16"/>
      <c r="J28" s="16"/>
      <c r="K28" s="16"/>
      <c r="P28" s="16"/>
      <c r="Q28" s="16"/>
      <c r="R28" s="16"/>
    </row>
    <row r="29" spans="1:18" ht="12.75" customHeight="1">
      <c r="A29" s="16"/>
      <c r="B29" s="16"/>
      <c r="C29" s="16"/>
      <c r="D29" s="16"/>
      <c r="E29" s="16"/>
      <c r="H29" s="16"/>
      <c r="I29" s="16"/>
      <c r="J29" s="16"/>
      <c r="K29" s="16"/>
      <c r="P29" s="16"/>
      <c r="Q29" s="16"/>
      <c r="R29" s="16"/>
    </row>
    <row r="30" spans="1:18" ht="12.75" customHeight="1">
      <c r="A30" s="16"/>
      <c r="B30" s="16"/>
      <c r="C30" s="16"/>
      <c r="D30" s="16"/>
      <c r="E30" s="16"/>
      <c r="H30" s="16"/>
      <c r="I30" s="16"/>
      <c r="J30" s="16"/>
      <c r="K30" s="16"/>
      <c r="P30" s="16"/>
      <c r="Q30" s="16"/>
      <c r="R30" s="16"/>
    </row>
    <row r="31" spans="1:18" ht="13.5" customHeight="1">
      <c r="A31" s="16"/>
      <c r="B31" s="16"/>
      <c r="C31" s="16"/>
      <c r="D31" s="16"/>
      <c r="E31" s="16"/>
      <c r="H31" s="16"/>
      <c r="I31" s="16"/>
      <c r="J31" s="16"/>
      <c r="K31" s="16"/>
      <c r="P31" s="16"/>
      <c r="Q31" s="16"/>
      <c r="R31" s="16"/>
    </row>
    <row r="32" spans="1:18" ht="12.75" customHeight="1">
      <c r="A32" s="16"/>
      <c r="B32" s="16"/>
      <c r="C32" s="16"/>
      <c r="D32" s="16"/>
      <c r="E32" s="16"/>
      <c r="H32" s="16"/>
      <c r="I32" s="16"/>
      <c r="J32" s="16"/>
      <c r="K32" s="16"/>
      <c r="P32" s="16"/>
      <c r="Q32" s="16"/>
      <c r="R32" s="16"/>
    </row>
    <row r="33" spans="1:18" ht="12.75" customHeight="1">
      <c r="A33" s="16"/>
      <c r="B33" s="16"/>
      <c r="C33" s="16"/>
      <c r="D33" s="16"/>
      <c r="E33" s="16"/>
      <c r="H33" s="16"/>
      <c r="I33" s="16"/>
      <c r="J33" s="16"/>
      <c r="K33" s="16"/>
      <c r="P33" s="16"/>
      <c r="Q33" s="16"/>
      <c r="R33" s="16"/>
    </row>
    <row r="34" spans="1:18" ht="12.75" customHeight="1">
      <c r="A34" s="16"/>
      <c r="B34" s="16"/>
      <c r="C34" s="16"/>
      <c r="D34" s="16"/>
      <c r="E34" s="16"/>
      <c r="H34" s="16"/>
      <c r="I34" s="16"/>
      <c r="J34" s="16"/>
      <c r="K34" s="16"/>
      <c r="P34" s="16"/>
      <c r="Q34" s="16"/>
      <c r="R34" s="16"/>
    </row>
    <row r="35" spans="1:18" ht="12.75" customHeight="1">
      <c r="A35" s="16"/>
      <c r="B35" s="16"/>
      <c r="C35" s="16"/>
      <c r="D35" s="16"/>
      <c r="E35" s="16"/>
      <c r="H35" s="16"/>
      <c r="I35" s="16"/>
      <c r="J35" s="16"/>
      <c r="K35" s="16"/>
      <c r="P35" s="16"/>
      <c r="Q35" s="16"/>
      <c r="R35" s="16"/>
    </row>
    <row r="36" spans="1:18" ht="13.5" customHeight="1">
      <c r="A36" s="16"/>
      <c r="B36" s="16"/>
      <c r="C36" s="16"/>
      <c r="D36" s="16"/>
      <c r="E36" s="16"/>
      <c r="H36" s="16"/>
      <c r="I36" s="16"/>
      <c r="J36" s="16"/>
      <c r="K36" s="16"/>
      <c r="P36" s="16"/>
      <c r="Q36" s="16"/>
      <c r="R36" s="16"/>
    </row>
    <row r="37" spans="1:18" ht="12.75" customHeight="1">
      <c r="A37" s="16"/>
      <c r="B37" s="16"/>
      <c r="C37" s="16"/>
      <c r="D37" s="16"/>
      <c r="E37" s="16"/>
      <c r="H37" s="16"/>
      <c r="I37" s="16"/>
      <c r="J37" s="16"/>
      <c r="K37" s="16"/>
      <c r="P37" s="16"/>
      <c r="Q37" s="16"/>
      <c r="R37" s="16"/>
    </row>
    <row r="38" spans="1:18" ht="12.75" customHeight="1">
      <c r="A38" s="16"/>
      <c r="B38" s="16"/>
      <c r="C38" s="16"/>
      <c r="D38" s="16"/>
      <c r="E38" s="16"/>
      <c r="H38" s="16"/>
      <c r="I38" s="16"/>
      <c r="J38" s="16"/>
      <c r="K38" s="16"/>
      <c r="P38" s="16"/>
      <c r="Q38" s="16"/>
      <c r="R38" s="16"/>
    </row>
    <row r="39" spans="1:18" ht="12.75" customHeight="1">
      <c r="A39" s="16"/>
      <c r="B39" s="16"/>
      <c r="C39" s="16"/>
      <c r="D39" s="16"/>
      <c r="E39" s="16"/>
      <c r="H39" s="16"/>
      <c r="I39" s="16"/>
      <c r="J39" s="16"/>
      <c r="K39" s="16"/>
      <c r="P39" s="16"/>
      <c r="Q39" s="16"/>
      <c r="R39" s="16"/>
    </row>
    <row r="40" spans="1:18" ht="12.75" customHeight="1">
      <c r="A40" s="16"/>
      <c r="B40" s="16"/>
      <c r="C40" s="16"/>
      <c r="D40" s="16"/>
      <c r="E40" s="16"/>
      <c r="H40" s="16"/>
      <c r="I40" s="16"/>
      <c r="J40" s="16"/>
      <c r="K40" s="16"/>
      <c r="P40" s="16"/>
      <c r="Q40" s="16"/>
      <c r="R40" s="16"/>
    </row>
    <row r="41" spans="1:18" ht="13.5" customHeight="1">
      <c r="A41" s="16"/>
      <c r="B41" s="16"/>
      <c r="C41" s="16"/>
      <c r="D41" s="16"/>
      <c r="E41" s="16"/>
      <c r="H41" s="16"/>
      <c r="I41" s="16"/>
      <c r="J41" s="16"/>
      <c r="K41" s="16"/>
      <c r="P41" s="16"/>
      <c r="Q41" s="16"/>
      <c r="R41" s="16"/>
    </row>
    <row r="42" spans="1:18" ht="12.75">
      <c r="A42" s="16"/>
      <c r="B42" s="16"/>
      <c r="C42" s="16"/>
      <c r="D42" s="16"/>
      <c r="E42" s="16"/>
      <c r="H42" s="16"/>
      <c r="I42" s="16"/>
      <c r="J42" s="16"/>
      <c r="K42" s="16"/>
      <c r="P42" s="16"/>
      <c r="Q42" s="16"/>
      <c r="R42" s="16"/>
    </row>
    <row r="43" spans="1:18" ht="12.75">
      <c r="A43" s="16"/>
      <c r="B43" s="16"/>
      <c r="C43" s="16"/>
      <c r="D43" s="16"/>
      <c r="E43" s="16"/>
      <c r="H43" s="16"/>
      <c r="I43" s="16"/>
      <c r="J43" s="16"/>
      <c r="K43" s="16"/>
      <c r="P43" s="16"/>
      <c r="Q43" s="16"/>
      <c r="R43" s="16"/>
    </row>
    <row r="44" spans="1:18" ht="12.75">
      <c r="A44" s="16"/>
      <c r="B44" s="16"/>
      <c r="C44" s="16"/>
      <c r="D44" s="16"/>
      <c r="E44" s="16"/>
      <c r="H44" s="16"/>
      <c r="I44" s="16"/>
      <c r="J44" s="16"/>
      <c r="K44" s="16"/>
      <c r="P44" s="16"/>
      <c r="Q44" s="16"/>
      <c r="R44" s="16"/>
    </row>
    <row r="45" spans="1:18" ht="12.75">
      <c r="A45" s="16"/>
      <c r="B45" s="16"/>
      <c r="C45" s="16"/>
      <c r="D45" s="16"/>
      <c r="E45" s="16"/>
      <c r="H45" s="16"/>
      <c r="I45" s="16"/>
      <c r="J45" s="16"/>
      <c r="K45" s="16"/>
      <c r="P45" s="16"/>
      <c r="Q45" s="16"/>
      <c r="R45" s="16"/>
    </row>
    <row r="46" spans="1:18" ht="12.75">
      <c r="A46" s="16"/>
      <c r="B46" s="16"/>
      <c r="C46" s="16"/>
      <c r="D46" s="16"/>
      <c r="E46" s="16"/>
      <c r="H46" s="16"/>
      <c r="I46" s="16"/>
      <c r="J46" s="16"/>
      <c r="K46" s="16"/>
      <c r="P46" s="16"/>
      <c r="Q46" s="16"/>
      <c r="R46" s="16"/>
    </row>
    <row r="47" spans="1:18" ht="12.75">
      <c r="A47" s="16"/>
      <c r="B47" s="16"/>
      <c r="C47" s="16"/>
      <c r="D47" s="16"/>
      <c r="E47" s="16"/>
      <c r="H47" s="16"/>
      <c r="I47" s="16"/>
      <c r="J47" s="16"/>
      <c r="K47" s="16"/>
      <c r="P47" s="16"/>
      <c r="Q47" s="16"/>
      <c r="R47" s="16"/>
    </row>
    <row r="48" spans="1:18" ht="12.75">
      <c r="A48" s="16"/>
      <c r="B48" s="16"/>
      <c r="C48" s="16"/>
      <c r="D48" s="16"/>
      <c r="E48" s="16"/>
      <c r="H48" s="16"/>
      <c r="I48" s="16"/>
      <c r="J48" s="16"/>
      <c r="K48" s="16"/>
      <c r="P48" s="16"/>
      <c r="Q48" s="16"/>
      <c r="R48" s="16"/>
    </row>
    <row r="49" spans="1:18" ht="12.75">
      <c r="A49" s="16"/>
      <c r="B49" s="16"/>
      <c r="C49" s="16"/>
      <c r="D49" s="16"/>
      <c r="E49" s="16"/>
      <c r="H49" s="16"/>
      <c r="I49" s="16"/>
      <c r="J49" s="16"/>
      <c r="K49" s="16"/>
      <c r="P49" s="16"/>
      <c r="Q49" s="16"/>
      <c r="R49" s="16"/>
    </row>
    <row r="50" spans="1:18" ht="12.75">
      <c r="A50" s="16"/>
      <c r="B50" s="16"/>
      <c r="C50" s="16"/>
      <c r="D50" s="16"/>
      <c r="E50" s="16"/>
      <c r="H50" s="16"/>
      <c r="I50" s="16"/>
      <c r="J50" s="16"/>
      <c r="K50" s="16"/>
      <c r="P50" s="16"/>
      <c r="Q50" s="16"/>
      <c r="R50" s="16"/>
    </row>
    <row r="51" spans="1:18" ht="12.75">
      <c r="A51" s="16"/>
      <c r="B51" s="16"/>
      <c r="C51" s="16"/>
      <c r="D51" s="16"/>
      <c r="E51" s="16"/>
      <c r="H51" s="16"/>
      <c r="I51" s="16"/>
      <c r="J51" s="16"/>
      <c r="K51" s="16"/>
      <c r="P51" s="16"/>
      <c r="Q51" s="16"/>
      <c r="R51" s="16"/>
    </row>
    <row r="52" spans="1:18" ht="12.75">
      <c r="A52" s="16"/>
      <c r="B52" s="16"/>
      <c r="C52" s="16"/>
      <c r="D52" s="16"/>
      <c r="E52" s="16"/>
      <c r="H52" s="16"/>
      <c r="I52" s="16"/>
      <c r="J52" s="16"/>
      <c r="K52" s="16"/>
      <c r="P52" s="16"/>
      <c r="Q52" s="16"/>
      <c r="R52" s="16"/>
    </row>
    <row r="53" spans="1:18" ht="12.75">
      <c r="A53" s="16"/>
      <c r="B53" s="16"/>
      <c r="C53" s="16"/>
      <c r="D53" s="16"/>
      <c r="E53" s="16"/>
      <c r="H53" s="16"/>
      <c r="I53" s="16"/>
      <c r="J53" s="16"/>
      <c r="K53" s="16"/>
      <c r="P53" s="16"/>
      <c r="Q53" s="16"/>
      <c r="R53" s="16"/>
    </row>
    <row r="54" spans="1:18" ht="12.75">
      <c r="A54" s="16"/>
      <c r="B54" s="16"/>
      <c r="C54" s="16"/>
      <c r="D54" s="16"/>
      <c r="E54" s="16"/>
      <c r="H54" s="16"/>
      <c r="I54" s="16"/>
      <c r="J54" s="16"/>
      <c r="K54" s="16"/>
      <c r="P54" s="16"/>
      <c r="Q54" s="16"/>
      <c r="R54" s="16"/>
    </row>
    <row r="55" spans="1:18" ht="12.75">
      <c r="A55" s="16"/>
      <c r="B55" s="16"/>
      <c r="C55" s="16"/>
      <c r="D55" s="16"/>
      <c r="E55" s="16"/>
      <c r="H55" s="16"/>
      <c r="I55" s="16"/>
      <c r="J55" s="16"/>
      <c r="K55" s="16"/>
      <c r="P55" s="16"/>
      <c r="Q55" s="16"/>
      <c r="R55" s="16"/>
    </row>
    <row r="56" spans="1:18" ht="12.75">
      <c r="A56" s="16"/>
      <c r="B56" s="16"/>
      <c r="C56" s="16"/>
      <c r="D56" s="16"/>
      <c r="E56" s="16"/>
      <c r="H56" s="16"/>
      <c r="I56" s="16"/>
      <c r="J56" s="16"/>
      <c r="K56" s="16"/>
      <c r="P56" s="16"/>
      <c r="Q56" s="16"/>
      <c r="R56" s="16"/>
    </row>
    <row r="57" spans="1:18" ht="12.75">
      <c r="A57" s="16"/>
      <c r="B57" s="16"/>
      <c r="C57" s="16"/>
      <c r="D57" s="16"/>
      <c r="E57" s="16"/>
      <c r="H57" s="16"/>
      <c r="I57" s="16"/>
      <c r="J57" s="16"/>
      <c r="K57" s="16"/>
      <c r="P57" s="16"/>
      <c r="Q57" s="16"/>
      <c r="R57" s="16"/>
    </row>
    <row r="58" spans="1:18" ht="12.75">
      <c r="A58" s="16"/>
      <c r="B58" s="16"/>
      <c r="C58" s="16"/>
      <c r="D58" s="16"/>
      <c r="E58" s="16"/>
      <c r="H58" s="16"/>
      <c r="I58" s="16"/>
      <c r="J58" s="16"/>
      <c r="K58" s="16"/>
      <c r="P58" s="16"/>
      <c r="Q58" s="16"/>
      <c r="R58" s="16"/>
    </row>
    <row r="59" spans="1:18" ht="12.75">
      <c r="A59" s="16"/>
      <c r="B59" s="16"/>
      <c r="C59" s="16"/>
      <c r="D59" s="16"/>
      <c r="E59" s="16"/>
      <c r="H59" s="16"/>
      <c r="I59" s="16"/>
      <c r="J59" s="16"/>
      <c r="K59" s="16"/>
      <c r="P59" s="16"/>
      <c r="Q59" s="16"/>
      <c r="R59" s="16"/>
    </row>
    <row r="60" spans="1:18" ht="12.75">
      <c r="A60" s="16"/>
      <c r="B60" s="16"/>
      <c r="C60" s="16"/>
      <c r="D60" s="16"/>
      <c r="E60" s="16"/>
      <c r="H60" s="16"/>
      <c r="I60" s="16"/>
      <c r="J60" s="16"/>
      <c r="K60" s="16"/>
      <c r="P60" s="16"/>
      <c r="Q60" s="16"/>
      <c r="R60" s="16"/>
    </row>
    <row r="61" spans="1:18" ht="12.75">
      <c r="A61" s="16"/>
      <c r="B61" s="16"/>
      <c r="C61" s="16"/>
      <c r="D61" s="16"/>
      <c r="E61" s="16"/>
      <c r="H61" s="16"/>
      <c r="I61" s="16"/>
      <c r="J61" s="16"/>
      <c r="K61" s="16"/>
      <c r="P61" s="16"/>
      <c r="Q61" s="16"/>
      <c r="R61" s="16"/>
    </row>
    <row r="62" spans="1:18" ht="12.75">
      <c r="A62" s="16"/>
      <c r="B62" s="16"/>
      <c r="C62" s="16"/>
      <c r="D62" s="16"/>
      <c r="E62" s="16"/>
      <c r="H62" s="16"/>
      <c r="I62" s="16"/>
      <c r="J62" s="16"/>
      <c r="K62" s="16"/>
      <c r="P62" s="16"/>
      <c r="Q62" s="16"/>
      <c r="R62" s="16"/>
    </row>
    <row r="63" spans="1:18" ht="12.75">
      <c r="A63" s="16"/>
      <c r="B63" s="16"/>
      <c r="C63" s="16"/>
      <c r="D63" s="16"/>
      <c r="E63" s="16"/>
      <c r="H63" s="16"/>
      <c r="I63" s="16"/>
      <c r="J63" s="16"/>
      <c r="K63" s="16"/>
      <c r="P63" s="16"/>
      <c r="Q63" s="16"/>
      <c r="R63" s="16"/>
    </row>
    <row r="64" spans="1:18" ht="12.75">
      <c r="A64" s="16"/>
      <c r="B64" s="16"/>
      <c r="C64" s="16"/>
      <c r="D64" s="16"/>
      <c r="E64" s="16"/>
      <c r="H64" s="16"/>
      <c r="I64" s="16"/>
      <c r="J64" s="16"/>
      <c r="K64" s="16"/>
      <c r="P64" s="16"/>
      <c r="Q64" s="16"/>
      <c r="R64" s="16"/>
    </row>
    <row r="65" spans="1:18" ht="12.75">
      <c r="A65" s="16"/>
      <c r="B65" s="16"/>
      <c r="C65" s="16"/>
      <c r="D65" s="16"/>
      <c r="E65" s="16"/>
      <c r="H65" s="16"/>
      <c r="I65" s="16"/>
      <c r="J65" s="16"/>
      <c r="K65" s="16"/>
      <c r="P65" s="16"/>
      <c r="Q65" s="16"/>
      <c r="R65" s="16"/>
    </row>
    <row r="66" spans="1:18" ht="12.75">
      <c r="A66" s="16"/>
      <c r="B66" s="16"/>
      <c r="C66" s="16"/>
      <c r="D66" s="16"/>
      <c r="E66" s="16"/>
      <c r="H66" s="16"/>
      <c r="I66" s="16"/>
      <c r="J66" s="16"/>
      <c r="K66" s="16"/>
      <c r="P66" s="16"/>
      <c r="Q66" s="16"/>
      <c r="R66" s="16"/>
    </row>
    <row r="67" spans="1:18" ht="12.75">
      <c r="A67" s="16"/>
      <c r="B67" s="16"/>
      <c r="C67" s="16"/>
      <c r="D67" s="16"/>
      <c r="E67" s="16"/>
      <c r="H67" s="16"/>
      <c r="I67" s="16"/>
      <c r="J67" s="16"/>
      <c r="K67" s="16"/>
      <c r="P67" s="16"/>
      <c r="Q67" s="16"/>
      <c r="R67" s="16"/>
    </row>
    <row r="68" spans="1:18" ht="12.75">
      <c r="A68" s="16"/>
      <c r="B68" s="16"/>
      <c r="C68" s="16"/>
      <c r="D68" s="16"/>
      <c r="E68" s="16"/>
      <c r="H68" s="16"/>
      <c r="I68" s="16"/>
      <c r="J68" s="16"/>
      <c r="K68" s="16"/>
      <c r="P68" s="16"/>
      <c r="Q68" s="16"/>
      <c r="R68" s="16"/>
    </row>
    <row r="69" spans="1:18" ht="12.75">
      <c r="A69" s="16"/>
      <c r="B69" s="16"/>
      <c r="C69" s="16"/>
      <c r="D69" s="16"/>
      <c r="E69" s="16"/>
      <c r="H69" s="16"/>
      <c r="I69" s="16"/>
      <c r="J69" s="16"/>
      <c r="K69" s="16"/>
      <c r="P69" s="16"/>
      <c r="Q69" s="16"/>
      <c r="R69" s="16"/>
    </row>
    <row r="70" spans="1:18" ht="12.75">
      <c r="A70" s="16"/>
      <c r="B70" s="16"/>
      <c r="C70" s="16"/>
      <c r="D70" s="16"/>
      <c r="E70" s="16"/>
      <c r="H70" s="16"/>
      <c r="I70" s="16"/>
      <c r="J70" s="16"/>
      <c r="K70" s="16"/>
      <c r="P70" s="16"/>
      <c r="Q70" s="16"/>
      <c r="R70" s="16"/>
    </row>
    <row r="71" spans="1:18" ht="12.75">
      <c r="A71" s="16"/>
      <c r="B71" s="16"/>
      <c r="C71" s="16"/>
      <c r="D71" s="16"/>
      <c r="E71" s="16"/>
      <c r="H71" s="16"/>
      <c r="I71" s="16"/>
      <c r="J71" s="16"/>
      <c r="K71" s="16"/>
      <c r="P71" s="16"/>
      <c r="Q71" s="16"/>
      <c r="R71" s="16"/>
    </row>
    <row r="72" spans="1:18" ht="12.75">
      <c r="A72" s="16"/>
      <c r="B72" s="16"/>
      <c r="C72" s="16"/>
      <c r="D72" s="16"/>
      <c r="E72" s="16"/>
      <c r="H72" s="16"/>
      <c r="I72" s="16"/>
      <c r="J72" s="16"/>
      <c r="K72" s="16"/>
      <c r="P72" s="16"/>
      <c r="Q72" s="16"/>
      <c r="R72" s="16"/>
    </row>
    <row r="73" spans="1:18" ht="12.75">
      <c r="A73" s="16"/>
      <c r="B73" s="16"/>
      <c r="C73" s="16"/>
      <c r="D73" s="16"/>
      <c r="E73" s="16"/>
      <c r="H73" s="16"/>
      <c r="I73" s="16"/>
      <c r="J73" s="16"/>
      <c r="K73" s="16"/>
      <c r="P73" s="16"/>
      <c r="Q73" s="16"/>
      <c r="R73" s="16"/>
    </row>
    <row r="74" spans="1:18" ht="12.75">
      <c r="A74" s="16"/>
      <c r="B74" s="16"/>
      <c r="C74" s="16"/>
      <c r="D74" s="16"/>
      <c r="E74" s="16"/>
      <c r="H74" s="16"/>
      <c r="I74" s="16"/>
      <c r="J74" s="16"/>
      <c r="K74" s="16"/>
      <c r="P74" s="16"/>
      <c r="Q74" s="16"/>
      <c r="R74" s="16"/>
    </row>
    <row r="75" spans="1:18" ht="12.75">
      <c r="A75" s="16"/>
      <c r="B75" s="16"/>
      <c r="C75" s="16"/>
      <c r="D75" s="16"/>
      <c r="E75" s="16"/>
      <c r="H75" s="16"/>
      <c r="I75" s="16"/>
      <c r="J75" s="16"/>
      <c r="K75" s="16"/>
      <c r="P75" s="16"/>
      <c r="Q75" s="16"/>
      <c r="R75" s="16"/>
    </row>
    <row r="76" spans="1:18" ht="12.75">
      <c r="A76" s="16"/>
      <c r="B76" s="16"/>
      <c r="C76" s="16"/>
      <c r="D76" s="16"/>
      <c r="E76" s="16"/>
      <c r="H76" s="16"/>
      <c r="I76" s="16"/>
      <c r="J76" s="16"/>
      <c r="K76" s="16"/>
      <c r="P76" s="16"/>
      <c r="Q76" s="16"/>
      <c r="R76" s="16"/>
    </row>
    <row r="77" spans="1:18" ht="12.75">
      <c r="A77" s="16"/>
      <c r="B77" s="16"/>
      <c r="C77" s="16"/>
      <c r="D77" s="16"/>
      <c r="E77" s="16"/>
      <c r="H77" s="16"/>
      <c r="I77" s="16"/>
      <c r="J77" s="16"/>
      <c r="K77" s="16"/>
      <c r="P77" s="16"/>
      <c r="Q77" s="16"/>
      <c r="R77" s="16"/>
    </row>
    <row r="78" spans="1:18" ht="12.75">
      <c r="A78" s="16"/>
      <c r="B78" s="16"/>
      <c r="C78" s="16"/>
      <c r="D78" s="16"/>
      <c r="E78" s="16"/>
      <c r="H78" s="16"/>
      <c r="I78" s="16"/>
      <c r="J78" s="16"/>
      <c r="K78" s="16"/>
      <c r="P78" s="16"/>
      <c r="Q78" s="16"/>
      <c r="R78" s="16"/>
    </row>
  </sheetData>
  <sheetProtection formatRows="0" insertRows="0" deleteRows="0" sort="0" autoFilter="0"/>
  <mergeCells count="15">
    <mergeCell ref="A10:C10"/>
    <mergeCell ref="D10:R10"/>
    <mergeCell ref="A11:R11"/>
    <mergeCell ref="A7:C7"/>
    <mergeCell ref="D7:R7"/>
    <mergeCell ref="A8:C8"/>
    <mergeCell ref="D8:R8"/>
    <mergeCell ref="A9:C9"/>
    <mergeCell ref="D9:R9"/>
    <mergeCell ref="A1:C5"/>
    <mergeCell ref="O1:Q5"/>
    <mergeCell ref="R1:R4"/>
    <mergeCell ref="D1:D5"/>
    <mergeCell ref="E1:N5"/>
    <mergeCell ref="A6:R6"/>
  </mergeCells>
  <conditionalFormatting sqref="A13:A14 H13:I14 C16 H16:I16 A16">
    <cfRule type="expression" priority="262" dxfId="2" stopIfTrue="1">
      <formula>$I13="bajo"</formula>
    </cfRule>
    <cfRule type="expression" priority="263" dxfId="1" stopIfTrue="1">
      <formula>$I13="medio"</formula>
    </cfRule>
    <cfRule type="expression" priority="264" dxfId="0" stopIfTrue="1">
      <formula>$I13="alto"</formula>
    </cfRule>
  </conditionalFormatting>
  <conditionalFormatting sqref="O14:R14 O16:R16 O13:Q13">
    <cfRule type="expression" priority="265" dxfId="2" stopIfTrue="1">
      <formula>$P13="bajo"</formula>
    </cfRule>
    <cfRule type="expression" priority="266" dxfId="1" stopIfTrue="1">
      <formula>$P13="medio"</formula>
    </cfRule>
    <cfRule type="expression" priority="267" dxfId="0" stopIfTrue="1">
      <formula>$P13="alto"</formula>
    </cfRule>
  </conditionalFormatting>
  <conditionalFormatting sqref="B16">
    <cfRule type="expression" priority="256" dxfId="2" stopIfTrue="1">
      <formula>$H16="bajo"</formula>
    </cfRule>
    <cfRule type="expression" priority="257" dxfId="1" stopIfTrue="1">
      <formula>$H16="medio"</formula>
    </cfRule>
    <cfRule type="expression" priority="258" dxfId="0" stopIfTrue="1">
      <formula>$H16="alto"</formula>
    </cfRule>
  </conditionalFormatting>
  <conditionalFormatting sqref="B13">
    <cfRule type="expression" priority="253" dxfId="2" stopIfTrue="1">
      <formula>$H13="bajo"</formula>
    </cfRule>
    <cfRule type="expression" priority="254" dxfId="1" stopIfTrue="1">
      <formula>$H13="medio"</formula>
    </cfRule>
    <cfRule type="expression" priority="255" dxfId="0" stopIfTrue="1">
      <formula>$H13="alto"</formula>
    </cfRule>
  </conditionalFormatting>
  <conditionalFormatting sqref="B14">
    <cfRule type="expression" priority="250" dxfId="2" stopIfTrue="1">
      <formula>$H14="bajo"</formula>
    </cfRule>
    <cfRule type="expression" priority="251" dxfId="1" stopIfTrue="1">
      <formula>$H14="medio"</formula>
    </cfRule>
    <cfRule type="expression" priority="252" dxfId="0" stopIfTrue="1">
      <formula>$H14="alto"</formula>
    </cfRule>
  </conditionalFormatting>
  <conditionalFormatting sqref="D13:D14 D16">
    <cfRule type="expression" priority="244" dxfId="2" stopIfTrue="1">
      <formula>$H13="bajo"</formula>
    </cfRule>
    <cfRule type="expression" priority="245" dxfId="1" stopIfTrue="1">
      <formula>$H13="medio"</formula>
    </cfRule>
    <cfRule type="expression" priority="246" dxfId="0" stopIfTrue="1">
      <formula>$H13="alto"</formula>
    </cfRule>
  </conditionalFormatting>
  <conditionalFormatting sqref="E13:E14">
    <cfRule type="expression" priority="238" dxfId="2" stopIfTrue="1">
      <formula>$H13="bajo"</formula>
    </cfRule>
    <cfRule type="expression" priority="239" dxfId="1" stopIfTrue="1">
      <formula>$H13="medio"</formula>
    </cfRule>
    <cfRule type="expression" priority="240" dxfId="0" stopIfTrue="1">
      <formula>$H13="alto"</formula>
    </cfRule>
  </conditionalFormatting>
  <conditionalFormatting sqref="E16">
    <cfRule type="expression" priority="235" dxfId="2" stopIfTrue="1">
      <formula>$H16="bajo"</formula>
    </cfRule>
    <cfRule type="expression" priority="236" dxfId="1" stopIfTrue="1">
      <formula>$H16="medio"</formula>
    </cfRule>
    <cfRule type="expression" priority="237" dxfId="0" stopIfTrue="1">
      <formula>$H16="alto"</formula>
    </cfRule>
  </conditionalFormatting>
  <conditionalFormatting sqref="F14:G14 F16:G16">
    <cfRule type="expression" priority="229" dxfId="2" stopIfTrue="1">
      <formula>$H14="bajo"</formula>
    </cfRule>
    <cfRule type="expression" priority="230" dxfId="1" stopIfTrue="1">
      <formula>$H14="medio"</formula>
    </cfRule>
    <cfRule type="expression" priority="231" dxfId="0" stopIfTrue="1">
      <formula>$H14="alto"</formula>
    </cfRule>
  </conditionalFormatting>
  <conditionalFormatting sqref="F13:G13">
    <cfRule type="expression" priority="226" dxfId="2" stopIfTrue="1">
      <formula>$H13="bajo"</formula>
    </cfRule>
    <cfRule type="expression" priority="227" dxfId="1" stopIfTrue="1">
      <formula>$H13="medio"</formula>
    </cfRule>
    <cfRule type="expression" priority="228" dxfId="0" stopIfTrue="1">
      <formula>$H13="alto"</formula>
    </cfRule>
  </conditionalFormatting>
  <conditionalFormatting sqref="J13">
    <cfRule type="expression" priority="220" dxfId="2" stopIfTrue="1">
      <formula>$H13="bajo"</formula>
    </cfRule>
    <cfRule type="expression" priority="221" dxfId="1" stopIfTrue="1">
      <formula>$H13="medio"</formula>
    </cfRule>
    <cfRule type="expression" priority="222" dxfId="0" stopIfTrue="1">
      <formula>$H13="alto"</formula>
    </cfRule>
  </conditionalFormatting>
  <conditionalFormatting sqref="J14">
    <cfRule type="expression" priority="217" dxfId="2" stopIfTrue="1">
      <formula>$H14="bajo"</formula>
    </cfRule>
    <cfRule type="expression" priority="218" dxfId="1" stopIfTrue="1">
      <formula>$H14="medio"</formula>
    </cfRule>
    <cfRule type="expression" priority="219" dxfId="0" stopIfTrue="1">
      <formula>$H14="alto"</formula>
    </cfRule>
  </conditionalFormatting>
  <conditionalFormatting sqref="J16">
    <cfRule type="expression" priority="214" dxfId="2" stopIfTrue="1">
      <formula>$H16="bajo"</formula>
    </cfRule>
    <cfRule type="expression" priority="215" dxfId="1" stopIfTrue="1">
      <formula>$H16="medio"</formula>
    </cfRule>
    <cfRule type="expression" priority="216" dxfId="0" stopIfTrue="1">
      <formula>$H16="alto"</formula>
    </cfRule>
  </conditionalFormatting>
  <conditionalFormatting sqref="K16:L16">
    <cfRule type="expression" priority="208" dxfId="2" stopIfTrue="1">
      <formula>$O16="bajo"</formula>
    </cfRule>
    <cfRule type="expression" priority="209" dxfId="1" stopIfTrue="1">
      <formula>$O16="medio"</formula>
    </cfRule>
    <cfRule type="expression" priority="210" dxfId="0" stopIfTrue="1">
      <formula>$O16="alto"</formula>
    </cfRule>
  </conditionalFormatting>
  <conditionalFormatting sqref="K13:L13">
    <cfRule type="expression" priority="205" dxfId="2" stopIfTrue="1">
      <formula>$O13="bajo"</formula>
    </cfRule>
    <cfRule type="expression" priority="206" dxfId="1" stopIfTrue="1">
      <formula>$O13="medio"</formula>
    </cfRule>
    <cfRule type="expression" priority="207" dxfId="0" stopIfTrue="1">
      <formula>$O13="alto"</formula>
    </cfRule>
  </conditionalFormatting>
  <conditionalFormatting sqref="K14:L14">
    <cfRule type="expression" priority="202" dxfId="2" stopIfTrue="1">
      <formula>$O14="bajo"</formula>
    </cfRule>
    <cfRule type="expression" priority="203" dxfId="1" stopIfTrue="1">
      <formula>$O14="medio"</formula>
    </cfRule>
    <cfRule type="expression" priority="204" dxfId="0" stopIfTrue="1">
      <formula>$O14="alto"</formula>
    </cfRule>
  </conditionalFormatting>
  <conditionalFormatting sqref="M16:N16">
    <cfRule type="expression" priority="196" dxfId="2" stopIfTrue="1">
      <formula>$O16="bajo"</formula>
    </cfRule>
    <cfRule type="expression" priority="197" dxfId="1" stopIfTrue="1">
      <formula>$O16="medio"</formula>
    </cfRule>
    <cfRule type="expression" priority="198" dxfId="0" stopIfTrue="1">
      <formula>$O16="alto"</formula>
    </cfRule>
  </conditionalFormatting>
  <conditionalFormatting sqref="M13:N13">
    <cfRule type="expression" priority="193" dxfId="2" stopIfTrue="1">
      <formula>$O13="bajo"</formula>
    </cfRule>
    <cfRule type="expression" priority="194" dxfId="1" stopIfTrue="1">
      <formula>$O13="medio"</formula>
    </cfRule>
    <cfRule type="expression" priority="195" dxfId="0" stopIfTrue="1">
      <formula>$O13="alto"</formula>
    </cfRule>
  </conditionalFormatting>
  <conditionalFormatting sqref="M14:N14">
    <cfRule type="expression" priority="190" dxfId="2" stopIfTrue="1">
      <formula>$O14="bajo"</formula>
    </cfRule>
    <cfRule type="expression" priority="191" dxfId="1" stopIfTrue="1">
      <formula>$O14="medio"</formula>
    </cfRule>
    <cfRule type="expression" priority="192" dxfId="0" stopIfTrue="1">
      <formula>$O14="alto"</formula>
    </cfRule>
  </conditionalFormatting>
  <conditionalFormatting sqref="C13">
    <cfRule type="expression" priority="184" dxfId="2" stopIfTrue="1">
      <formula>$H13="bajo"</formula>
    </cfRule>
    <cfRule type="expression" priority="185" dxfId="1" stopIfTrue="1">
      <formula>$H13="medio"</formula>
    </cfRule>
    <cfRule type="expression" priority="186" dxfId="0" stopIfTrue="1">
      <formula>$H13="alto"</formula>
    </cfRule>
  </conditionalFormatting>
  <conditionalFormatting sqref="C14">
    <cfRule type="expression" priority="181" dxfId="2" stopIfTrue="1">
      <formula>$H14="bajo"</formula>
    </cfRule>
    <cfRule type="expression" priority="182" dxfId="1" stopIfTrue="1">
      <formula>$H14="medio"</formula>
    </cfRule>
    <cfRule type="expression" priority="183" dxfId="0" stopIfTrue="1">
      <formula>$H14="alto"</formula>
    </cfRule>
  </conditionalFormatting>
  <conditionalFormatting sqref="D15">
    <cfRule type="expression" priority="22" dxfId="2" stopIfTrue="1">
      <formula>$H15="bajo"</formula>
    </cfRule>
    <cfRule type="expression" priority="23" dxfId="1" stopIfTrue="1">
      <formula>$H15="medio"</formula>
    </cfRule>
    <cfRule type="expression" priority="24" dxfId="0" stopIfTrue="1">
      <formula>$H15="alto"</formula>
    </cfRule>
  </conditionalFormatting>
  <conditionalFormatting sqref="E15">
    <cfRule type="expression" priority="19" dxfId="2" stopIfTrue="1">
      <formula>$H15="bajo"</formula>
    </cfRule>
    <cfRule type="expression" priority="20" dxfId="1" stopIfTrue="1">
      <formula>$H15="medio"</formula>
    </cfRule>
    <cfRule type="expression" priority="21" dxfId="0" stopIfTrue="1">
      <formula>$H15="alto"</formula>
    </cfRule>
  </conditionalFormatting>
  <conditionalFormatting sqref="F15:G15">
    <cfRule type="expression" priority="16" dxfId="2" stopIfTrue="1">
      <formula>$H15="bajo"</formula>
    </cfRule>
    <cfRule type="expression" priority="17" dxfId="1" stopIfTrue="1">
      <formula>$H15="medio"</formula>
    </cfRule>
    <cfRule type="expression" priority="18" dxfId="0" stopIfTrue="1">
      <formula>$H15="alto"</formula>
    </cfRule>
  </conditionalFormatting>
  <conditionalFormatting sqref="A15 H15:I15">
    <cfRule type="expression" priority="28" dxfId="2" stopIfTrue="1">
      <formula>$I15="bajo"</formula>
    </cfRule>
    <cfRule type="expression" priority="29" dxfId="1" stopIfTrue="1">
      <formula>$I15="medio"</formula>
    </cfRule>
    <cfRule type="expression" priority="30" dxfId="0" stopIfTrue="1">
      <formula>$I15="alto"</formula>
    </cfRule>
  </conditionalFormatting>
  <conditionalFormatting sqref="O15:R15">
    <cfRule type="expression" priority="31" dxfId="2" stopIfTrue="1">
      <formula>$P15="bajo"</formula>
    </cfRule>
    <cfRule type="expression" priority="32" dxfId="1" stopIfTrue="1">
      <formula>$P15="medio"</formula>
    </cfRule>
    <cfRule type="expression" priority="33" dxfId="0" stopIfTrue="1">
      <formula>$P15="alto"</formula>
    </cfRule>
  </conditionalFormatting>
  <conditionalFormatting sqref="B15">
    <cfRule type="expression" priority="25" dxfId="2" stopIfTrue="1">
      <formula>$H15="bajo"</formula>
    </cfRule>
    <cfRule type="expression" priority="26" dxfId="1" stopIfTrue="1">
      <formula>$H15="medio"</formula>
    </cfRule>
    <cfRule type="expression" priority="27" dxfId="0" stopIfTrue="1">
      <formula>$H15="alto"</formula>
    </cfRule>
  </conditionalFormatting>
  <conditionalFormatting sqref="J15">
    <cfRule type="expression" priority="13" dxfId="2" stopIfTrue="1">
      <formula>$H15="bajo"</formula>
    </cfRule>
    <cfRule type="expression" priority="14" dxfId="1" stopIfTrue="1">
      <formula>$H15="medio"</formula>
    </cfRule>
    <cfRule type="expression" priority="15" dxfId="0" stopIfTrue="1">
      <formula>$H15="alto"</formula>
    </cfRule>
  </conditionalFormatting>
  <conditionalFormatting sqref="K15:L15">
    <cfRule type="expression" priority="10" dxfId="2" stopIfTrue="1">
      <formula>$O15="bajo"</formula>
    </cfRule>
    <cfRule type="expression" priority="11" dxfId="1" stopIfTrue="1">
      <formula>$O15="medio"</formula>
    </cfRule>
    <cfRule type="expression" priority="12" dxfId="0" stopIfTrue="1">
      <formula>$O15="alto"</formula>
    </cfRule>
  </conditionalFormatting>
  <conditionalFormatting sqref="M15:N15">
    <cfRule type="expression" priority="7" dxfId="2" stopIfTrue="1">
      <formula>$O15="bajo"</formula>
    </cfRule>
    <cfRule type="expression" priority="8" dxfId="1" stopIfTrue="1">
      <formula>$O15="medio"</formula>
    </cfRule>
    <cfRule type="expression" priority="9" dxfId="0" stopIfTrue="1">
      <formula>$O15="alto"</formula>
    </cfRule>
  </conditionalFormatting>
  <conditionalFormatting sqref="C15">
    <cfRule type="expression" priority="4" dxfId="2" stopIfTrue="1">
      <formula>$H15="bajo"</formula>
    </cfRule>
    <cfRule type="expression" priority="5" dxfId="1" stopIfTrue="1">
      <formula>$H15="medio"</formula>
    </cfRule>
    <cfRule type="expression" priority="6" dxfId="0" stopIfTrue="1">
      <formula>$H15="alto"</formula>
    </cfRule>
  </conditionalFormatting>
  <conditionalFormatting sqref="R13">
    <cfRule type="expression" priority="1" dxfId="2" stopIfTrue="1">
      <formula>$H13="bajo"</formula>
    </cfRule>
    <cfRule type="expression" priority="2" dxfId="1" stopIfTrue="1">
      <formula>$H13="medio"</formula>
    </cfRule>
    <cfRule type="expression" priority="3" dxfId="0" stopIfTrue="1">
      <formula>$H13="alto"</formula>
    </cfRule>
  </conditionalFormatting>
  <dataValidations count="3">
    <dataValidation type="list" allowBlank="1" showInputMessage="1" showErrorMessage="1" sqref="F13:F16">
      <formula1>"1,2,3"</formula1>
    </dataValidation>
    <dataValidation type="list" allowBlank="1" showInputMessage="1" showErrorMessage="1" sqref="G13:G16">
      <formula1>"5,10,20"</formula1>
    </dataValidation>
    <dataValidation type="list" allowBlank="1" showInputMessage="1" showErrorMessage="1" sqref="K13:L16">
      <formula1>"si,no"</formula1>
    </dataValidation>
  </dataValidations>
  <printOptions horizontalCentered="1"/>
  <pageMargins left="0.3937007874015748" right="0.3937007874015748" top="0.5905511811023623" bottom="0.5905511811023623" header="0.1968503937007874" footer="0.1968503937007874"/>
  <pageSetup horizontalDpi="300" verticalDpi="300" orientation="landscape" scale="35" r:id="rId4"/>
  <drawing r:id="rId3"/>
  <legacyDrawing r:id="rId2"/>
</worksheet>
</file>

<file path=xl/worksheets/sheet2.xml><?xml version="1.0" encoding="utf-8"?>
<worksheet xmlns="http://schemas.openxmlformats.org/spreadsheetml/2006/main" xmlns:r="http://schemas.openxmlformats.org/officeDocument/2006/relationships">
  <dimension ref="A1:Q27"/>
  <sheetViews>
    <sheetView showGridLines="0" zoomScalePageLayoutView="0" workbookViewId="0" topLeftCell="A1">
      <selection activeCell="A6" sqref="A6:Q6"/>
    </sheetView>
  </sheetViews>
  <sheetFormatPr defaultColWidth="11.421875" defaultRowHeight="12.75"/>
  <cols>
    <col min="1" max="1" width="5.7109375" style="13" customWidth="1"/>
    <col min="2" max="2" width="10.7109375" style="13" customWidth="1"/>
    <col min="3" max="9" width="5.7109375" style="13" customWidth="1"/>
    <col min="10" max="10" width="8.421875" style="13" customWidth="1"/>
    <col min="11" max="11" width="11.7109375" style="13" customWidth="1"/>
    <col min="12" max="16" width="10.7109375" style="13" customWidth="1"/>
    <col min="17" max="17" width="40.8515625" style="13" customWidth="1"/>
    <col min="18" max="16384" width="11.421875" style="13" customWidth="1"/>
  </cols>
  <sheetData>
    <row r="1" spans="1:17" s="8" customFormat="1" ht="19.5" customHeight="1">
      <c r="A1" s="67"/>
      <c r="B1" s="67"/>
      <c r="C1" s="67"/>
      <c r="D1" s="67"/>
      <c r="E1" s="67"/>
      <c r="F1" s="9"/>
      <c r="G1" s="9"/>
      <c r="H1" s="67" t="s">
        <v>98</v>
      </c>
      <c r="I1" s="67"/>
      <c r="J1" s="67"/>
      <c r="K1" s="67"/>
      <c r="L1" s="67"/>
      <c r="M1" s="67"/>
      <c r="N1" s="67"/>
      <c r="O1" s="67"/>
      <c r="P1" s="9"/>
      <c r="Q1" s="68"/>
    </row>
    <row r="2" spans="1:17" s="8" customFormat="1" ht="19.5" customHeight="1">
      <c r="A2" s="67"/>
      <c r="B2" s="67"/>
      <c r="C2" s="67"/>
      <c r="D2" s="67"/>
      <c r="E2" s="67"/>
      <c r="F2" s="9"/>
      <c r="G2" s="9"/>
      <c r="H2" s="67"/>
      <c r="I2" s="67"/>
      <c r="J2" s="67"/>
      <c r="K2" s="67"/>
      <c r="L2" s="67"/>
      <c r="M2" s="67"/>
      <c r="N2" s="67"/>
      <c r="O2" s="67"/>
      <c r="P2" s="9"/>
      <c r="Q2" s="68"/>
    </row>
    <row r="3" spans="1:17" s="8" customFormat="1" ht="19.5" customHeight="1">
      <c r="A3" s="67"/>
      <c r="B3" s="67"/>
      <c r="C3" s="67"/>
      <c r="D3" s="67"/>
      <c r="E3" s="67"/>
      <c r="F3" s="9"/>
      <c r="G3" s="9"/>
      <c r="H3" s="67"/>
      <c r="I3" s="67"/>
      <c r="J3" s="67"/>
      <c r="K3" s="67"/>
      <c r="L3" s="67"/>
      <c r="M3" s="67"/>
      <c r="N3" s="67"/>
      <c r="O3" s="67"/>
      <c r="P3" s="9"/>
      <c r="Q3" s="68"/>
    </row>
    <row r="4" spans="1:17" s="8" customFormat="1" ht="19.5" customHeight="1">
      <c r="A4" s="67"/>
      <c r="B4" s="67"/>
      <c r="C4" s="67"/>
      <c r="D4" s="67"/>
      <c r="E4" s="67"/>
      <c r="F4" s="9"/>
      <c r="G4" s="9"/>
      <c r="H4" s="67"/>
      <c r="I4" s="67"/>
      <c r="J4" s="67"/>
      <c r="K4" s="67"/>
      <c r="L4" s="67"/>
      <c r="M4" s="67"/>
      <c r="N4" s="67"/>
      <c r="O4" s="67"/>
      <c r="P4" s="9"/>
      <c r="Q4" s="68"/>
    </row>
    <row r="5" spans="1:17" s="8" customFormat="1" ht="19.5" customHeight="1">
      <c r="A5" s="67"/>
      <c r="B5" s="67"/>
      <c r="C5" s="67"/>
      <c r="D5" s="67"/>
      <c r="E5" s="67"/>
      <c r="F5" s="9"/>
      <c r="G5" s="9"/>
      <c r="H5" s="67"/>
      <c r="I5" s="67"/>
      <c r="J5" s="67"/>
      <c r="K5" s="67"/>
      <c r="L5" s="67"/>
      <c r="M5" s="67"/>
      <c r="N5" s="67"/>
      <c r="O5" s="67"/>
      <c r="P5" s="9"/>
      <c r="Q5" s="24" t="s">
        <v>51</v>
      </c>
    </row>
    <row r="6" spans="1:17" s="10" customFormat="1" ht="19.5" customHeight="1">
      <c r="A6" s="70" t="s">
        <v>49</v>
      </c>
      <c r="B6" s="70"/>
      <c r="C6" s="70"/>
      <c r="D6" s="70"/>
      <c r="E6" s="70"/>
      <c r="F6" s="70"/>
      <c r="G6" s="70"/>
      <c r="H6" s="70"/>
      <c r="I6" s="70"/>
      <c r="J6" s="70"/>
      <c r="K6" s="70"/>
      <c r="L6" s="70"/>
      <c r="M6" s="70"/>
      <c r="N6" s="70"/>
      <c r="O6" s="70"/>
      <c r="P6" s="70"/>
      <c r="Q6" s="70"/>
    </row>
    <row r="7" ht="19.5" customHeight="1"/>
    <row r="8" spans="1:9" ht="30" customHeight="1">
      <c r="A8" s="81" t="s">
        <v>0</v>
      </c>
      <c r="B8" s="19" t="s">
        <v>41</v>
      </c>
      <c r="C8" s="19">
        <v>3</v>
      </c>
      <c r="D8" s="4">
        <f>+D$11*$C8</f>
        <v>15</v>
      </c>
      <c r="E8" s="5">
        <f>+D8/60</f>
        <v>0.25</v>
      </c>
      <c r="F8" s="6">
        <f aca="true" t="shared" si="0" ref="F8:H9">+F$11*$C8</f>
        <v>30</v>
      </c>
      <c r="G8" s="7">
        <f>+F8/60</f>
        <v>0.5</v>
      </c>
      <c r="H8" s="6">
        <f t="shared" si="0"/>
        <v>60</v>
      </c>
      <c r="I8" s="7">
        <f>+H8/60</f>
        <v>1</v>
      </c>
    </row>
    <row r="9" spans="1:9" ht="30" customHeight="1">
      <c r="A9" s="81"/>
      <c r="B9" s="19" t="s">
        <v>42</v>
      </c>
      <c r="C9" s="19">
        <v>2</v>
      </c>
      <c r="D9" s="2">
        <f>+D$11*$C9</f>
        <v>10</v>
      </c>
      <c r="E9" s="3">
        <f>+D9/60</f>
        <v>0.16666666666666666</v>
      </c>
      <c r="F9" s="4">
        <f t="shared" si="0"/>
        <v>20</v>
      </c>
      <c r="G9" s="5">
        <f>+F9/60</f>
        <v>0.3333333333333333</v>
      </c>
      <c r="H9" s="6">
        <f t="shared" si="0"/>
        <v>40</v>
      </c>
      <c r="I9" s="7">
        <f>+H9/60</f>
        <v>0.6666666666666666</v>
      </c>
    </row>
    <row r="10" spans="1:9" ht="30" customHeight="1">
      <c r="A10" s="81"/>
      <c r="B10" s="19" t="s">
        <v>43</v>
      </c>
      <c r="C10" s="19">
        <v>1</v>
      </c>
      <c r="D10" s="2">
        <f>+D$11*C10</f>
        <v>5</v>
      </c>
      <c r="E10" s="3">
        <f>+D10/60</f>
        <v>0.08333333333333333</v>
      </c>
      <c r="F10" s="2">
        <f>+F$11*$C10</f>
        <v>10</v>
      </c>
      <c r="G10" s="3">
        <f>+F10/60</f>
        <v>0.16666666666666666</v>
      </c>
      <c r="H10" s="4">
        <f>+H$11*$C10</f>
        <v>20</v>
      </c>
      <c r="I10" s="5">
        <f>+H10/60</f>
        <v>0.3333333333333333</v>
      </c>
    </row>
    <row r="11" spans="1:9" ht="30" customHeight="1">
      <c r="A11" s="1"/>
      <c r="B11" s="82" t="s">
        <v>1</v>
      </c>
      <c r="C11" s="83"/>
      <c r="D11" s="88">
        <v>5</v>
      </c>
      <c r="E11" s="88"/>
      <c r="F11" s="88">
        <v>10</v>
      </c>
      <c r="G11" s="88"/>
      <c r="H11" s="88">
        <v>20</v>
      </c>
      <c r="I11" s="88"/>
    </row>
    <row r="12" spans="1:9" ht="30" customHeight="1">
      <c r="A12" s="1"/>
      <c r="B12" s="84"/>
      <c r="C12" s="85"/>
      <c r="D12" s="89" t="s">
        <v>44</v>
      </c>
      <c r="E12" s="89"/>
      <c r="F12" s="89" t="s">
        <v>45</v>
      </c>
      <c r="G12" s="89"/>
      <c r="H12" s="89" t="s">
        <v>20</v>
      </c>
      <c r="I12" s="89"/>
    </row>
    <row r="13" spans="1:9" ht="30" customHeight="1">
      <c r="A13" s="17"/>
      <c r="B13" s="17"/>
      <c r="C13" s="17"/>
      <c r="D13" s="80" t="s">
        <v>2</v>
      </c>
      <c r="E13" s="80"/>
      <c r="F13" s="80"/>
      <c r="G13" s="80"/>
      <c r="H13" s="80"/>
      <c r="I13" s="80"/>
    </row>
    <row r="14" spans="1:9" s="18" customFormat="1" ht="19.5" customHeight="1">
      <c r="A14" s="21"/>
      <c r="B14" s="21"/>
      <c r="C14" s="21"/>
      <c r="D14" s="25"/>
      <c r="E14" s="25"/>
      <c r="F14" s="25"/>
      <c r="G14" s="25"/>
      <c r="H14" s="25"/>
      <c r="I14" s="25"/>
    </row>
    <row r="15" spans="1:17" s="10" customFormat="1" ht="19.5" customHeight="1">
      <c r="A15" s="70" t="s">
        <v>50</v>
      </c>
      <c r="B15" s="70"/>
      <c r="C15" s="70"/>
      <c r="D15" s="70"/>
      <c r="E15" s="70"/>
      <c r="F15" s="70"/>
      <c r="G15" s="70"/>
      <c r="H15" s="70"/>
      <c r="I15" s="70"/>
      <c r="J15" s="70"/>
      <c r="K15" s="70"/>
      <c r="L15" s="70"/>
      <c r="M15" s="70"/>
      <c r="N15" s="70"/>
      <c r="O15" s="70"/>
      <c r="P15" s="70"/>
      <c r="Q15" s="70"/>
    </row>
    <row r="16" spans="1:9" s="18" customFormat="1" ht="17.25" customHeight="1">
      <c r="A16" s="21"/>
      <c r="B16" s="21"/>
      <c r="C16" s="21"/>
      <c r="D16" s="22"/>
      <c r="E16" s="22"/>
      <c r="F16" s="22"/>
      <c r="G16" s="22"/>
      <c r="H16" s="22"/>
      <c r="I16" s="22"/>
    </row>
    <row r="17" spans="11:17" s="26" customFormat="1" ht="30" customHeight="1">
      <c r="K17" s="90" t="s">
        <v>3</v>
      </c>
      <c r="L17" s="90"/>
      <c r="M17" s="90"/>
      <c r="N17" s="90"/>
      <c r="O17" s="90"/>
      <c r="P17" s="90"/>
      <c r="Q17" s="90"/>
    </row>
    <row r="18" spans="6:17" s="26" customFormat="1" ht="30" customHeight="1">
      <c r="F18" s="27"/>
      <c r="G18" s="27"/>
      <c r="K18" s="20" t="s">
        <v>0</v>
      </c>
      <c r="L18" s="20" t="s">
        <v>2</v>
      </c>
      <c r="M18" s="20" t="s">
        <v>4</v>
      </c>
      <c r="N18" s="20" t="s">
        <v>5</v>
      </c>
      <c r="O18" s="23" t="s">
        <v>6</v>
      </c>
      <c r="P18" s="86" t="s">
        <v>7</v>
      </c>
      <c r="Q18" s="87"/>
    </row>
    <row r="19" spans="6:17" s="26" customFormat="1" ht="49.5" customHeight="1">
      <c r="F19" s="27"/>
      <c r="G19" s="27"/>
      <c r="K19" s="28">
        <v>1</v>
      </c>
      <c r="L19" s="28">
        <v>5</v>
      </c>
      <c r="M19" s="28">
        <f aca="true" t="shared" si="1" ref="M19:M27">+K19*L19</f>
        <v>5</v>
      </c>
      <c r="N19" s="29">
        <f aca="true" t="shared" si="2" ref="N19:N27">+M19/60</f>
        <v>0.08333333333333333</v>
      </c>
      <c r="O19" s="28" t="s">
        <v>8</v>
      </c>
      <c r="P19" s="28" t="s">
        <v>9</v>
      </c>
      <c r="Q19" s="30" t="s">
        <v>10</v>
      </c>
    </row>
    <row r="20" spans="6:17" s="26" customFormat="1" ht="49.5" customHeight="1">
      <c r="F20" s="27"/>
      <c r="G20" s="27"/>
      <c r="J20" s="31"/>
      <c r="K20" s="28">
        <v>1</v>
      </c>
      <c r="L20" s="28">
        <v>10</v>
      </c>
      <c r="M20" s="28">
        <f t="shared" si="1"/>
        <v>10</v>
      </c>
      <c r="N20" s="29">
        <f t="shared" si="2"/>
        <v>0.16666666666666666</v>
      </c>
      <c r="O20" s="28" t="s">
        <v>8</v>
      </c>
      <c r="P20" s="28" t="s">
        <v>11</v>
      </c>
      <c r="Q20" s="30" t="s">
        <v>12</v>
      </c>
    </row>
    <row r="21" spans="6:17" s="26" customFormat="1" ht="92.25" customHeight="1">
      <c r="F21" s="27"/>
      <c r="G21" s="27"/>
      <c r="J21" s="31"/>
      <c r="K21" s="28">
        <v>2</v>
      </c>
      <c r="L21" s="28">
        <v>5</v>
      </c>
      <c r="M21" s="28">
        <f t="shared" si="1"/>
        <v>10</v>
      </c>
      <c r="N21" s="29">
        <f t="shared" si="2"/>
        <v>0.16666666666666666</v>
      </c>
      <c r="O21" s="28" t="s">
        <v>8</v>
      </c>
      <c r="P21" s="28" t="s">
        <v>13</v>
      </c>
      <c r="Q21" s="30" t="s">
        <v>46</v>
      </c>
    </row>
    <row r="22" spans="6:17" s="26" customFormat="1" ht="58.5" customHeight="1">
      <c r="F22" s="27"/>
      <c r="G22" s="27"/>
      <c r="J22" s="31"/>
      <c r="K22" s="32">
        <v>3</v>
      </c>
      <c r="L22" s="32">
        <v>5</v>
      </c>
      <c r="M22" s="32">
        <f t="shared" si="1"/>
        <v>15</v>
      </c>
      <c r="N22" s="33">
        <f t="shared" si="2"/>
        <v>0.25</v>
      </c>
      <c r="O22" s="32" t="s">
        <v>14</v>
      </c>
      <c r="P22" s="32" t="s">
        <v>15</v>
      </c>
      <c r="Q22" s="34" t="s">
        <v>16</v>
      </c>
    </row>
    <row r="23" spans="6:17" s="26" customFormat="1" ht="114" customHeight="1">
      <c r="F23" s="27"/>
      <c r="G23" s="27"/>
      <c r="J23" s="31"/>
      <c r="K23" s="32">
        <v>2</v>
      </c>
      <c r="L23" s="32">
        <v>10</v>
      </c>
      <c r="M23" s="32">
        <f t="shared" si="1"/>
        <v>20</v>
      </c>
      <c r="N23" s="33">
        <f t="shared" si="2"/>
        <v>0.3333333333333333</v>
      </c>
      <c r="O23" s="32" t="s">
        <v>14</v>
      </c>
      <c r="P23" s="32" t="s">
        <v>17</v>
      </c>
      <c r="Q23" s="34" t="s">
        <v>19</v>
      </c>
    </row>
    <row r="24" spans="6:17" s="26" customFormat="1" ht="101.25" customHeight="1">
      <c r="F24" s="27"/>
      <c r="G24" s="27"/>
      <c r="J24" s="31"/>
      <c r="K24" s="32">
        <v>1</v>
      </c>
      <c r="L24" s="32">
        <v>20</v>
      </c>
      <c r="M24" s="32">
        <f>+K24*L24</f>
        <v>20</v>
      </c>
      <c r="N24" s="33">
        <f>+M24/60</f>
        <v>0.3333333333333333</v>
      </c>
      <c r="O24" s="32" t="s">
        <v>14</v>
      </c>
      <c r="P24" s="32" t="s">
        <v>18</v>
      </c>
      <c r="Q24" s="34" t="s">
        <v>47</v>
      </c>
    </row>
    <row r="25" spans="6:17" s="26" customFormat="1" ht="91.5" customHeight="1">
      <c r="F25" s="27"/>
      <c r="G25" s="27"/>
      <c r="K25" s="35">
        <v>3</v>
      </c>
      <c r="L25" s="35">
        <v>10</v>
      </c>
      <c r="M25" s="35">
        <f t="shared" si="1"/>
        <v>30</v>
      </c>
      <c r="N25" s="36">
        <f t="shared" si="2"/>
        <v>0.5</v>
      </c>
      <c r="O25" s="37" t="s">
        <v>20</v>
      </c>
      <c r="P25" s="37" t="s">
        <v>21</v>
      </c>
      <c r="Q25" s="38" t="s">
        <v>22</v>
      </c>
    </row>
    <row r="26" spans="6:17" s="26" customFormat="1" ht="128.25" customHeight="1">
      <c r="F26" s="27"/>
      <c r="G26" s="27"/>
      <c r="K26" s="35">
        <v>2</v>
      </c>
      <c r="L26" s="35">
        <v>20</v>
      </c>
      <c r="M26" s="35">
        <f t="shared" si="1"/>
        <v>40</v>
      </c>
      <c r="N26" s="36">
        <f t="shared" si="2"/>
        <v>0.6666666666666666</v>
      </c>
      <c r="O26" s="37" t="s">
        <v>20</v>
      </c>
      <c r="P26" s="37" t="s">
        <v>23</v>
      </c>
      <c r="Q26" s="38" t="s">
        <v>48</v>
      </c>
    </row>
    <row r="27" spans="6:17" s="26" customFormat="1" ht="150.75" customHeight="1">
      <c r="F27" s="27"/>
      <c r="G27" s="27"/>
      <c r="K27" s="35">
        <v>3</v>
      </c>
      <c r="L27" s="35">
        <v>20</v>
      </c>
      <c r="M27" s="35">
        <f t="shared" si="1"/>
        <v>60</v>
      </c>
      <c r="N27" s="36">
        <f t="shared" si="2"/>
        <v>1</v>
      </c>
      <c r="O27" s="37" t="s">
        <v>20</v>
      </c>
      <c r="P27" s="37" t="s">
        <v>24</v>
      </c>
      <c r="Q27" s="38" t="s">
        <v>25</v>
      </c>
    </row>
  </sheetData>
  <sheetProtection/>
  <mergeCells count="16">
    <mergeCell ref="P18:Q18"/>
    <mergeCell ref="H11:I11"/>
    <mergeCell ref="D12:E12"/>
    <mergeCell ref="F12:G12"/>
    <mergeCell ref="H12:I12"/>
    <mergeCell ref="K17:Q17"/>
    <mergeCell ref="D11:E11"/>
    <mergeCell ref="F11:G11"/>
    <mergeCell ref="A1:E5"/>
    <mergeCell ref="Q1:Q4"/>
    <mergeCell ref="A6:Q6"/>
    <mergeCell ref="A15:Q15"/>
    <mergeCell ref="D13:I13"/>
    <mergeCell ref="H1:O5"/>
    <mergeCell ref="A8:A10"/>
    <mergeCell ref="B11:C12"/>
  </mergeCells>
  <printOptions horizontalCentered="1"/>
  <pageMargins left="0.7874015748031497" right="0.7874015748031497" top="0.984251968503937" bottom="0.984251968503937" header="0" footer="0"/>
  <pageSetup horizontalDpi="300" verticalDpi="300" orientation="portrait" scale="50" r:id="rId4"/>
  <drawing r:id="rId3"/>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G18" sqref="G18"/>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MIGUEL ROMERO</dc:creator>
  <cp:keywords/>
  <dc:description/>
  <cp:lastModifiedBy>Katherine Valera</cp:lastModifiedBy>
  <cp:lastPrinted>2020-08-11T15:53:48Z</cp:lastPrinted>
  <dcterms:created xsi:type="dcterms:W3CDTF">2007-12-26T20:14:14Z</dcterms:created>
  <dcterms:modified xsi:type="dcterms:W3CDTF">2021-07-19T16:28:25Z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1971955255</vt:i4>
  </property>
  <property fmtid="{D5CDD505-2E9C-101B-9397-08002B2CF9AE}" pid="3" name="_EmailSubject">
    <vt:lpwstr>Información de riesgos</vt:lpwstr>
  </property>
  <property fmtid="{D5CDD505-2E9C-101B-9397-08002B2CF9AE}" pid="4" name="_AuthorEmail">
    <vt:lpwstr>lromeros@deaj.ramajudicial.gov.co</vt:lpwstr>
  </property>
  <property fmtid="{D5CDD505-2E9C-101B-9397-08002B2CF9AE}" pid="5" name="_AuthorEmailDisplayName">
    <vt:lpwstr>Luis Miguel Romero Smit</vt:lpwstr>
  </property>
  <property fmtid="{D5CDD505-2E9C-101B-9397-08002B2CF9AE}" pid="6" name="_ReviewingToolsShownOnce">
    <vt:lpwstr/>
  </property>
</Properties>
</file>