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24226"/>
  <mc:AlternateContent xmlns:mc="http://schemas.openxmlformats.org/markup-compatibility/2006">
    <mc:Choice Requires="x15">
      <x15ac:absPath xmlns:x15ac="http://schemas.microsoft.com/office/spreadsheetml/2010/11/ac" url="E:\SIGCMA\SIGCMA 2021\GESTION DOCUMENTAL 2021\"/>
    </mc:Choice>
  </mc:AlternateContent>
  <xr:revisionPtr revIDLastSave="0" documentId="13_ncr:1_{0246DFD4-C7E6-4B82-9A2C-9CEEABC387E9}" xr6:coauthVersionLast="47" xr6:coauthVersionMax="47" xr10:uidLastSave="{00000000-0000-0000-0000-000000000000}"/>
  <bookViews>
    <workbookView xWindow="-120" yWindow="-120" windowWidth="29040" windowHeight="15840" xr2:uid="{00000000-000D-0000-FFFF-FFFF00000000}"/>
  </bookViews>
  <sheets>
    <sheet name="Matriz de Riesgos" sheetId="3" r:id="rId1"/>
    <sheet name="Valoración y Evaluación" sheetId="2" r:id="rId2"/>
    <sheet name="Hoja1" sheetId="4" r:id="rId3"/>
  </sheets>
  <externalReferences>
    <externalReference r:id="rId4"/>
  </externalReferences>
  <definedNames>
    <definedName name="_xlnm.Print_Area" localSheetId="0">'Matriz de Riesgos'!$A$1:$R$15</definedName>
    <definedName name="_xlnm.Print_Area" localSheetId="1">'Valoración y Evaluación'!$A$1:$Q$27</definedName>
    <definedName name="_xlnm.Print_Titles" localSheetId="0">'Matriz de Riesgos'!$4:$12</definedName>
  </definedNames>
  <calcPr calcId="181029"/>
</workbook>
</file>

<file path=xl/calcChain.xml><?xml version="1.0" encoding="utf-8"?>
<calcChain xmlns="http://schemas.openxmlformats.org/spreadsheetml/2006/main">
  <c r="N18" i="3" l="1"/>
  <c r="M18" i="3"/>
  <c r="I18" i="3"/>
  <c r="H18" i="3"/>
  <c r="N17" i="3"/>
  <c r="M17" i="3"/>
  <c r="I17" i="3"/>
  <c r="H17" i="3"/>
  <c r="O17" i="3" l="1"/>
  <c r="O18" i="3"/>
  <c r="Q18" i="3"/>
  <c r="P18" i="3"/>
  <c r="P17" i="3"/>
  <c r="Q17" i="3"/>
  <c r="N16" i="3"/>
  <c r="M16" i="3"/>
  <c r="Q16" i="3" s="1"/>
  <c r="I16" i="3"/>
  <c r="H16" i="3"/>
  <c r="O16" i="3" l="1"/>
  <c r="P16" i="3"/>
  <c r="M14" i="3"/>
  <c r="N14" i="3"/>
  <c r="N15" i="3"/>
  <c r="N13" i="3"/>
  <c r="M15" i="3"/>
  <c r="M13" i="3"/>
  <c r="M19" i="2"/>
  <c r="N19" i="2" s="1"/>
  <c r="M20" i="2"/>
  <c r="N20" i="2" s="1"/>
  <c r="M21" i="2"/>
  <c r="N21" i="2" s="1"/>
  <c r="M22" i="2"/>
  <c r="N22" i="2" s="1"/>
  <c r="M23" i="2"/>
  <c r="N23" i="2" s="1"/>
  <c r="M24" i="2"/>
  <c r="N24" i="2" s="1"/>
  <c r="M25" i="2"/>
  <c r="N25" i="2" s="1"/>
  <c r="M26" i="2"/>
  <c r="N26" i="2" s="1"/>
  <c r="M27" i="2"/>
  <c r="N27" i="2" s="1"/>
  <c r="H10" i="2"/>
  <c r="I10" i="2" s="1"/>
  <c r="F10" i="2"/>
  <c r="G10" i="2" s="1"/>
  <c r="D10" i="2"/>
  <c r="E10" i="2" s="1"/>
  <c r="H9" i="2"/>
  <c r="I9" i="2" s="1"/>
  <c r="F9" i="2"/>
  <c r="G9" i="2" s="1"/>
  <c r="D9" i="2"/>
  <c r="E9" i="2" s="1"/>
  <c r="H8" i="2"/>
  <c r="I8" i="2" s="1"/>
  <c r="F8" i="2"/>
  <c r="G8" i="2" s="1"/>
  <c r="D8" i="2"/>
  <c r="E8" i="2" s="1"/>
  <c r="Q14" i="3" l="1"/>
  <c r="O14" i="3"/>
  <c r="H14" i="3"/>
  <c r="I14" i="3"/>
  <c r="I13" i="3"/>
  <c r="Q15" i="3"/>
  <c r="O13" i="3"/>
  <c r="P14" i="3"/>
  <c r="H13" i="3"/>
  <c r="O15" i="3"/>
  <c r="H15" i="3"/>
  <c r="P15" i="3"/>
  <c r="Q13" i="3"/>
  <c r="P13" i="3"/>
  <c r="I1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Luis Miguel</author>
  </authors>
  <commentList>
    <comment ref="F12" authorId="0" shapeId="0" xr:uid="{00000000-0006-0000-0000-000001000000}">
      <text>
        <r>
          <rPr>
            <sz val="8"/>
            <color indexed="81"/>
            <rFont val="Tahoma"/>
            <family val="2"/>
          </rPr>
          <t>Representa el número de veces que el riesgo se ha presentado en un determinado tiempo o puede presentarse,
1:Baja
2:Media
3: Alta</t>
        </r>
      </text>
    </comment>
    <comment ref="G12" authorId="0" shapeId="0" xr:uid="{00000000-0006-0000-0000-000002000000}">
      <text>
        <r>
          <rPr>
            <sz val="8"/>
            <color indexed="81"/>
            <rFont val="Tahoma"/>
            <family val="2"/>
          </rPr>
          <t>Se refiere a la magnitud de los efectos al ocurrir el riesgo.
5:Leve
10:Moderado
20: Catastrófico</t>
        </r>
      </text>
    </comment>
    <comment ref="H12" authorId="0" shapeId="0" xr:uid="{00000000-0006-0000-0000-000003000000}">
      <text>
        <r>
          <rPr>
            <sz val="8"/>
            <color indexed="81"/>
            <rFont val="Tahoma"/>
            <family val="2"/>
          </rPr>
          <t xml:space="preserve">Para adelantar el análisis del riesgo se deben considerar los siguientes aspectos:
- La Calificación del Riesgo: se logra a través de la estimación de la probabilidad de su ocurrencia y el impacto que puede causar la materialización del riesgo. 
- La Evaluación del Riesgo: permite comparar los resultados de su calificación, con los criterios definidos para establecer el grado de exposición de la entidad al riesgo; de esta forma es posible distinguir entre los riesgos aceptables, tolerables, moderados, importantes o inaceptables y fijar las prioridades de las acciones requeridas para su tratamiento.
</t>
        </r>
      </text>
    </comment>
    <comment ref="J12" authorId="0" shapeId="0" xr:uid="{00000000-0006-0000-0000-000004000000}">
      <text>
        <r>
          <rPr>
            <sz val="8"/>
            <color indexed="81"/>
            <rFont val="Tahoma"/>
            <family val="2"/>
          </rPr>
          <t xml:space="preserve">Para adelantar la evaluación de los controles existentes es necesario describirlos estableciendo si son preventivos o correctivos y responder a las siguientes preguntas:
1. ¿Los controles están documentados?
2. ¿Se esta aplicando en la actualidad?
3. ¿Es efectivo para minimizar el riesgo?
CRITERIOS                                          VALORACIÓN DEL RIESGO
Los controles existentes no             Se mantiene el resultado de la
son efectivos                                   evaluación antes de controles
Los controles existentes son           Cambia el resultado a una casilla inferior
efectivos pero no están                   de la matriz de evaluación antes de
documentados                                  controles (el desplazamiento depende de                                                          
                                                         sí el control afecta el impacto o la 
                                                         probabilidad)
Los controles son efectivos y          Pasa a escala inferior (el desplazamiento
están documentados.                      depende de si el control afecta el
                                                         impacto o la probabilidad)
</t>
        </r>
      </text>
    </comment>
    <comment ref="Q12" authorId="0" shapeId="0" xr:uid="{00000000-0006-0000-0000-000005000000}">
      <text>
        <r>
          <rPr>
            <sz val="8"/>
            <color indexed="81"/>
            <rFont val="Tahoma"/>
            <family val="2"/>
          </rPr>
          <t xml:space="preserve">Se deben tener en cuenta algunas de las siguientes opciones, las cuales pueden considerarse cada una de ellas independientemente, interrelacionadas o en conjunto.
- </t>
        </r>
        <r>
          <rPr>
            <b/>
            <sz val="8"/>
            <color indexed="81"/>
            <rFont val="Tahoma"/>
            <family val="2"/>
          </rPr>
          <t>Evitar el riesgo,</t>
        </r>
        <r>
          <rPr>
            <sz val="8"/>
            <color indexed="81"/>
            <rFont val="Tahoma"/>
            <family val="2"/>
          </rPr>
          <t xml:space="preserve"> 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 Un ejemplo de esto puede ser el control de calidad, manejo de los insumos, mantenimiento preventivo de los equipos, desarrollo tecnológico, etc.
- </t>
        </r>
        <r>
          <rPr>
            <b/>
            <sz val="8"/>
            <color indexed="81"/>
            <rFont val="Tahoma"/>
            <family val="2"/>
          </rPr>
          <t>Reducir el riesgo,</t>
        </r>
        <r>
          <rPr>
            <sz val="8"/>
            <color indexed="81"/>
            <rFont val="Tahoma"/>
            <family val="2"/>
          </rPr>
          <t xml:space="preserve"> implica tomar medidas encaminadas a disminuir tanto la probabilidad (medidas de prevención), como el impacto (medidas de protección). La reducción del riesgo es probablemente el método más sencillo y económico para superar las debilidades antes de aplicar medidas más costosas y difíciles. Se consigue mediante la optimización de los procedimientos y la implementación de controles.
- </t>
        </r>
        <r>
          <rPr>
            <b/>
            <sz val="8"/>
            <color indexed="81"/>
            <rFont val="Tahoma"/>
            <family val="2"/>
          </rPr>
          <t>Compartir o Transferir el riesgo</t>
        </r>
        <r>
          <rPr>
            <sz val="8"/>
            <color indexed="81"/>
            <rFont val="Tahoma"/>
            <family val="2"/>
          </rPr>
          <t xml:space="preserve">, reduce su efecto a través del traspaso de las pérdidas a otras organizaciones, como en el caso de los contratos de seguros o a través de otros medios que permiten distribuir una porción del riesgo con otra entidad, como en los contratos a riesgo compartido. Es así como por ejemplo, la información de gran importancia se puede duplicar y almacenar en un lugar distante y de ubicación segura, en vez de dejarla concentrada en un solo lugar.
- </t>
        </r>
        <r>
          <rPr>
            <b/>
            <sz val="8"/>
            <color indexed="81"/>
            <rFont val="Tahoma"/>
            <family val="2"/>
          </rPr>
          <t>Asumir un riesgo</t>
        </r>
        <r>
          <rPr>
            <sz val="8"/>
            <color indexed="81"/>
            <rFont val="Tahoma"/>
            <family val="2"/>
          </rPr>
          <t>, luego de que el riesgo ha sido reducido o transferido puede quedar un riesgo residual que se mantiene, en este caso el gerente del proceso simplemente acepta la pérdida residual probable y elabora planes de contingencia para su manejo.
Para el manejo de los riesgos se deben analizar las posibles acciones a emprender, las cuales deben ser factibles y efectivas, tales como: la implementación de las políticas, definición de estándares, optimización de procesos y procedimientos y cambios físicos entre otros. La selección de las acciones más conveniente debe considerar la viabilidad jurídica, técnica, institucional, financiera y económica y se puede realizar con base en los siguientes criterios:
a) La valoración del riesgo
b) El balance entre el costo de la implementación de cada acción contra el beneficio de la misma.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Luis Miguel</author>
    <author>LUIS MIGUEL ROMERO</author>
  </authors>
  <commentList>
    <comment ref="D8" authorId="0" shapeId="0" xr:uid="{00000000-0006-0000-0100-000001000000}">
      <text>
        <r>
          <rPr>
            <sz val="8"/>
            <color indexed="81"/>
            <rFont val="Tahoma"/>
            <family val="2"/>
          </rPr>
          <t>Moderado: Evitar el riesgo, se deben tomar medidas para llevar los Riesgos a la Zona Aceptable o Tolerable, en lo posible. los Riesgos de Impacto leve y Probabilidad alta se previenen.</t>
        </r>
      </text>
    </comment>
    <comment ref="F8" authorId="0" shapeId="0" xr:uid="{00000000-0006-0000-0100-000002000000}">
      <text>
        <r>
          <rPr>
            <sz val="8"/>
            <color indexed="81"/>
            <rFont val="Tahoma"/>
            <family val="2"/>
          </rPr>
          <t>Importante: Reducir, Evitar, Compartir o transferir el riesgo. se deben tomar medidas para llevar los Riesgos a la Zona Aceptable o Tolerable, en lo posible. También es viable combinar estas medidas con evitar el riesgo cuando éste presente una Probabilidad alta y media, y el Impacto sea moderado o catastrófico.</t>
        </r>
      </text>
    </comment>
    <comment ref="H8" authorId="0" shapeId="0" xr:uid="{00000000-0006-0000-0100-000003000000}">
      <text>
        <r>
          <rPr>
            <sz val="8"/>
            <color indexed="81"/>
            <rFont val="Tahoma"/>
            <family val="2"/>
          </rPr>
          <t>Inaceptable: Evitar, Reducir, Compartir o transferir el riesgo. Es aconsejable eliminar la actividad que genera el riesgo en la medida que sea posible, de lo contrario se deben implementar controles de prevención para evitar la Probabilidad del riesgo, de Protección para disminuir el Impacto o compartir o transferir el riesgo si es posible a través de pólizas de seguros u otras opciones que estén disponibles. Siempre que el riesgo sea calificado con Impacto catastrófico la Entidad debe diseñar planes de contingencia, para protegerse en caso de su ocurrencia.</t>
        </r>
      </text>
    </comment>
    <comment ref="D9" authorId="0" shapeId="0" xr:uid="{00000000-0006-0000-0100-000004000000}">
      <text>
        <r>
          <rPr>
            <sz val="8"/>
            <color indexed="81"/>
            <rFont val="Tahoma"/>
            <family val="2"/>
          </rPr>
          <t>Tolerable: Asumir o reducir el riesgo. se deben tomar medidas para llevar los Riesgos a la Zona Aceptable o
Tolerable, en lo posible. Cuando la Probabilidad del riesgo sea media y su Impacto leve, se debe realizar un
análisis del costo beneficio con el que se pueda decidir entre reducir el riesgo, asumirlo o compartirlo.</t>
        </r>
      </text>
    </comment>
    <comment ref="F9" authorId="0" shapeId="0" xr:uid="{00000000-0006-0000-0100-000005000000}">
      <text>
        <r>
          <rPr>
            <sz val="8"/>
            <color indexed="81"/>
            <rFont val="Tahoma"/>
            <family val="2"/>
          </rPr>
          <t>Moderado:Reducir, Evitar, Compartir o transferir el riesgo. se deben tomar medidas para llevar los Riesgos a la Zona Aceptable o
Tolerable, en lo posible. también es viable combinar estas medidas con evitar el riesgo cuando éste presente una Probabilidad alta y media, y el Impacto sea moderado o catastrófico. los Riesgos con
Impacto moderado y Probabilidad media, se reduce o se comparte el riesgo, si es posible.</t>
        </r>
      </text>
    </comment>
    <comment ref="H9" authorId="0" shapeId="0" xr:uid="{00000000-0006-0000-0100-000006000000}">
      <text>
        <r>
          <rPr>
            <sz val="8"/>
            <color indexed="81"/>
            <rFont val="Tahoma"/>
            <family val="2"/>
          </rPr>
          <t>Importante: Reducir, Evitar, Compartir o transferir el riesgo. Se deben tomar medidas para llevar los Riesgos a la Zona Aceptable o Tolerable, en lo posible. También es viable combinar estas medidas con evitar el riesgo cuando éste presente una Probabilidad alta y media, y el Impacto sea moderado o catastrófico. Siempre que el riesgo sea calificado con Impacto catastrófico la Entidad debe diseñar planes de contingencia, para protegerse en caso de su ocurrencia.</t>
        </r>
      </text>
    </comment>
    <comment ref="B10" authorId="1" shapeId="0" xr:uid="{00000000-0006-0000-0100-000007000000}">
      <text>
        <r>
          <rPr>
            <sz val="9"/>
            <color indexed="81"/>
            <rFont val="Tahoma"/>
            <family val="2"/>
          </rPr>
          <t>Se presenta en circunstancias excepcionales.</t>
        </r>
      </text>
    </comment>
    <comment ref="D10" authorId="0" shapeId="0" xr:uid="{00000000-0006-0000-0100-000008000000}">
      <text>
        <r>
          <rPr>
            <sz val="8"/>
            <color indexed="81"/>
            <rFont val="Tahoma"/>
            <family val="2"/>
          </rPr>
          <t>Aceptable: Asumir el riesgo.  Permite a la Entidad asumirlo, es decir, el riesgo se encuentra en un nivel que puede aceptarlo sin necesidad de tomar otras
medidas de control diferentes a las que se poseen.</t>
        </r>
      </text>
    </comment>
    <comment ref="F10" authorId="0" shapeId="0" xr:uid="{00000000-0006-0000-0100-000009000000}">
      <text>
        <r>
          <rPr>
            <sz val="8"/>
            <color indexed="81"/>
            <rFont val="Tahoma"/>
            <family val="2"/>
          </rPr>
          <t xml:space="preserve">Tolerable: Asumir o reducir el riesgo. se deben tomar medidas para llevar los Riesgos a la Zona Aceptable o Tolerable, en lo posible. </t>
        </r>
      </text>
    </comment>
    <comment ref="H10" authorId="0" shapeId="0" xr:uid="{00000000-0006-0000-0100-00000A000000}">
      <text>
        <r>
          <rPr>
            <sz val="8"/>
            <color indexed="81"/>
            <rFont val="Tahoma"/>
            <family val="2"/>
          </rPr>
          <t>Moderado:Reducir, Compartir o transferir el riesgo. Cuando el riesgo tenga una Probabilidad baja y Impacto catastrófico se debe tratar de compartir el riesgo y evitar la entidad en caso de que éste se presente. Siempre que el riesgo sea calificado con Impacto catastrófico la Entidad debe diseñar planes de contingencia, para protegerse en caso de su ocurrencia.</t>
        </r>
      </text>
    </comment>
  </commentList>
</comments>
</file>

<file path=xl/sharedStrings.xml><?xml version="1.0" encoding="utf-8"?>
<sst xmlns="http://schemas.openxmlformats.org/spreadsheetml/2006/main" count="121" uniqueCount="98">
  <si>
    <t>Probabilidad</t>
  </si>
  <si>
    <t>Valoración</t>
  </si>
  <si>
    <t>Impacto</t>
  </si>
  <si>
    <t>Combinaciones</t>
  </si>
  <si>
    <t>Producto</t>
  </si>
  <si>
    <t>Nivel de riesgo</t>
  </si>
  <si>
    <t>Resultado</t>
  </si>
  <si>
    <t>Tratamiento</t>
  </si>
  <si>
    <t>Bajo</t>
  </si>
  <si>
    <t>Aceptable</t>
  </si>
  <si>
    <t>Asumir el riesgo. Permite a la Entidad asumirlo, es decir, el riesgo se encuentra en un nivel que puede aceptarlo sin necesidad de tomar otras medidas de control diferentes a las que se poseen.</t>
  </si>
  <si>
    <t>Tolerable 1</t>
  </si>
  <si>
    <t xml:space="preserve">Asumir o reducir el riesgo. se deben tomar medidas para llevar los Riesgos a la Zona Aceptable o Tolerable, en lo posible. </t>
  </si>
  <si>
    <t>Tolerable 2</t>
  </si>
  <si>
    <t>Medio</t>
  </si>
  <si>
    <t>Moderado 1</t>
  </si>
  <si>
    <t>Evitar el riesgo, se deben tomar medidas para llevar los Riesgos a la Zona Aceptable o Tolerable, en lo posible. los Riesgos de Impacto leve y Probabilidad alta se previenen.</t>
  </si>
  <si>
    <t>Moderado 2</t>
  </si>
  <si>
    <t>Moderado 3</t>
  </si>
  <si>
    <t>Reducir, Evitar, Compartir o transferir el riesgo. se deben tomar medidas para llevar los Riesgos a la Zona Aceptable o Tolerable, en lo posible. también es viable combinar estas medidas con evitar el riesgo cuando éste presenta una Probabilidad alta y media, y el Impacto es moderado o catastrófico. los Riesgos con Impacto moderado y Probabilidad media, se reduce o se comparte el riesgo, si es posible.</t>
  </si>
  <si>
    <t>Alto</t>
  </si>
  <si>
    <t>Importante 1</t>
  </si>
  <si>
    <t>Reducir, Evitar, Compartir o transferir el riesgo. se deben tomar medidas para llevar los Riesgos a la Zona Aceptable o Tolerable, en lo posible. También es viable combinar estas medidas con evitar el riesgo cuando éste presenta una Probabilidad alta y media, y el Impacto es moderado o catastrófico.</t>
  </si>
  <si>
    <t>Importante 2</t>
  </si>
  <si>
    <t>Inaceptable</t>
  </si>
  <si>
    <t>Evitar, Reducir, Compartir o transferir el riesgo. Es aconsejable eliminar la actividad que genera el riesgo en la medida que sea posible, de lo contrario se deben implementar controles de prevención para evitar la Probabilidad del riesgo, de Protección para disminuir el Impacto o compartir o transferir el riesgo si es posible a través de pólizas de seguros u otras opciones que estén disponibles. Siempre que el riesgo sea calificado con Impacto catastrófico la Entidad debe diseñar planes de contingencia, para protegerse en caso de su ocurrencia.</t>
  </si>
  <si>
    <t>Nº</t>
  </si>
  <si>
    <t>Descripción del riesgo</t>
  </si>
  <si>
    <t>Evaluación Preliminar de Riesgo</t>
  </si>
  <si>
    <t>Controles existentes</t>
  </si>
  <si>
    <t>Valoración riesgo</t>
  </si>
  <si>
    <t>Opciones manejo</t>
  </si>
  <si>
    <t xml:space="preserve"> </t>
  </si>
  <si>
    <t>Valoración Probabilidad</t>
  </si>
  <si>
    <t>Valoración  Impacto</t>
  </si>
  <si>
    <t>¿Disminuye el nivel de probabilidad del riesgo?</t>
  </si>
  <si>
    <t>¿Disminuye el nivel de impacto del riesgo?</t>
  </si>
  <si>
    <t>Calificación Preliminar de Probabilidad</t>
  </si>
  <si>
    <t>Calificación Preliminar de Impacto</t>
  </si>
  <si>
    <t>Riesgo</t>
  </si>
  <si>
    <t>Causa</t>
  </si>
  <si>
    <t>Efecto</t>
  </si>
  <si>
    <t>si</t>
  </si>
  <si>
    <t>no</t>
  </si>
  <si>
    <t>Acción</t>
  </si>
  <si>
    <t>Alta</t>
  </si>
  <si>
    <t>Media</t>
  </si>
  <si>
    <t>Baja</t>
  </si>
  <si>
    <t>Leve</t>
  </si>
  <si>
    <t>Moderado</t>
  </si>
  <si>
    <t>Asumir o reducir el riesgo. se deben tomar medidas para llevar los Riesgos a la Zona Aceptable o Tolerable, en lo posible. Cuando la Probabilidad del riesgo es media y su Impacto leve, se debe realizar un análisis del costo beneficio con el que se pueda decidir entre reducir el riesgo, asumirlo o compartirlo.</t>
  </si>
  <si>
    <t>Reducir, Compartir o transferir el riesgo. Cuando el riesgo tiene una Probabilidad baja y Impacto catastrófico se debe tratar de compartir el riesgo y evitar la entidad en caso de que éste se presente. Siempre que el riesgo es calificado con Impacto catastrófico la Entidad debe diseñar planes de contingencia, para protegerse en caso de su ocurrencia.</t>
  </si>
  <si>
    <t>Reducir, Evitar, Compartir o transferir el riesgo. Se deben tomar medidas para llevar los Riesgos a la Zona Aceptable o Tolerable, en lo posible. También es viable combinar estas medidas con evitar el riesgo cuando éste presenta una Probabilidad alta y media, y el Impacto es moderado o catastrófico. Siempre que el riesgo es calificado con Impacto catastrófico la Entidad debe diseñar planes de contingencia, para protegerse en caso de su ocurrencia.</t>
  </si>
  <si>
    <t>3. VALORACIÓN DEL RIESGO</t>
  </si>
  <si>
    <t>4. EVALUACIÓN DEL RIESGO</t>
  </si>
  <si>
    <t>Fecha: 29 - 05 - 2019</t>
  </si>
  <si>
    <t>Plan de contingencia que permita el cumplimiento de las tareas con el fin de disminuir el Riesgo.</t>
  </si>
  <si>
    <t>1. IDENTIFICACIÓN</t>
  </si>
  <si>
    <t xml:space="preserve">NOMBRE DEL PROCESO </t>
  </si>
  <si>
    <t>OBJETIVO</t>
  </si>
  <si>
    <t>ALCANCE</t>
  </si>
  <si>
    <t>RESPONSABLE</t>
  </si>
  <si>
    <t>2. MAPA DE RIESGOS</t>
  </si>
  <si>
    <t>Plan de continguencia que permita el cumplimiento de las tareas asignadas con el fin de disminuir el riesgo</t>
  </si>
  <si>
    <t>DEMORA, DETERIORO Y PERDIDA</t>
  </si>
  <si>
    <t>BAJO RENDIMIENTO Y PRODUCTIVIDAD</t>
  </si>
  <si>
    <t>Riesgo Biológico por contagio del
Virus Covid-19.</t>
  </si>
  <si>
    <t xml:space="preserve">1. Se decreta aislamiento preventivo obligatorio (cuarentena) por parte del Gobierno Nacional.  </t>
  </si>
  <si>
    <t>INCUMPLIMIENTO</t>
  </si>
  <si>
    <t>CONSEJO SUPERIOR DE LA JUDICATURA
PROCESO GESTION DOCUMENTAL
MATRIZ DE RIESGOS 2020</t>
  </si>
  <si>
    <t>GESTION DOCUMENTAL</t>
  </si>
  <si>
    <t>Despachos Judiciales Distrito Judicial Guajira</t>
  </si>
  <si>
    <t>Fortalecer la Eficacia, Eficiencia, Mision y Visión del Proceso</t>
  </si>
  <si>
    <t xml:space="preserve">1. Cierre de despachos judiciales y administrativos.  2.-Bajo rendimiento en las actividades desarrolladas en las oficinas judiciales y administrativas del Distrito Guajira.  </t>
  </si>
  <si>
    <t>Demora en la transferencia de las comunicaciones oficiales, internas y externas que ingresan atravès del SIGOBius. 2.-Destruccion o perdida de la informacion contenida en los diferentes documentos.</t>
  </si>
  <si>
    <t xml:space="preserve">1.Inadecuadas politicas de conservacion de los documentos
2. Inadecuado proceso de archivo de la documentaciòn (ubicación).
3.Depuraciòn de los documentos. </t>
  </si>
  <si>
    <t xml:space="preserve">1. Daño fisico de los documentos
2.Dificultad en la consulta de los documentos. 
3.- Perdida de informaiòn de gran importancia y utilidad del despacho judicial o administrativo. 
4.-Perdida de la imagen institucional
5.-. Atraso en las respuestas a los requerimientos elevados por los clientes internos y externos. 
6.- Sanciones de Ley por incumplimiento de terminos, para expedir respuestas. </t>
  </si>
  <si>
    <t>1.- Desorden administrativo, 
2.- Mala calidad en el servicio que se presta, 
3.-Desobediencia en el cumplimiento de las Leyes y Normas, establecidas en  las Gestiones Documentales T.R.D., PGD  
4.- Incendio, inundacion, o asuntos catastroficos.,</t>
  </si>
  <si>
    <t>1.- Superar los tiempos de retenciòn documental.  
2. Acumulacion de documentos.  
3.Desgaste administrativo.  
4. Perdida de memoria historica.  
5. No acceder oportunamente a la informacion o documento. 
6. Deficiencia en gestion de actividades propias.</t>
  </si>
  <si>
    <t xml:space="preserve">1.-Reiteración, de :  Aplicación Tablas de Retenciòn Documental, PGD,  Instructivo  para la Organizacion de Archivos de Gestiòn, Normas establecidas en la Ley General de Archivo entre todos los despachos judiciales y Administrativos Distrito Guajira. 
2.-  Adecuacion del area donde se encuentra ubicado el archivo de procesos (archivo central).  3.- Fumigaciònes del area donde se encuentra ubicado el archivo de procesos.     </t>
  </si>
  <si>
    <t>1.- Con ocasiòn del trabajo en casa (teletrabajo), se difundieron  las normas establecidas para la correcta elaboraciòn de correspondencia, y normas de Archivo.  
2.- Difusion de correos electronicos institucionales y telefono de la Secretaria de la OCARI, como canal de comunicaciòn, para todos los usuarios del servicio de justicia, Autorides civiles, militares, religiosas,  y publico en general,  . 
3.- Desinfecciòn de despachos judiciales para proteger y conservar la documentacion.</t>
  </si>
  <si>
    <t>1.- Asignacion de Archivos rodantes, y Mejoramiento del Area donde se encuentra Archivo Central de Procesos. 
2.- Difusion de  las normas para una correcta labor de Archivo de documentacion, 
3.- Monitoreo permanente al debido funcionamiento del   SIGOBius. 
4-.Atraves del SIGOBius, se ejerce un control eficaz  e inmediato a las respuestas de los requerimientos, 
5.- Seguimiento periodico, a las cuentas de SIGOBIus de cada empleado de la OCARI,  
6.-Seguimiento a las normas estableidas para la debida elaboracion de documentos, . 
7.-Apoyo a las medidas de auteridad.</t>
  </si>
  <si>
    <t>Inaplicacion del Programa de Gestiòn Documental de la Rama Judicial; de las Tablas de Retencion Documental, y lo ordenado en la Ley General de Archivos-Consejo Superior de la Judicatura, según lo previsto en el instructivo de implementacion de T.R.D. para la Organizacion de Archivos de Gestiòn.</t>
  </si>
  <si>
    <t>MARIA TERESA TORREGROZA ROSALES</t>
  </si>
  <si>
    <t>DESACTUALIZACION NORMATIVA</t>
  </si>
  <si>
    <t>Desconocimiento de las normas legales que comprenden lel proceso de gestion documental y archivos de documentos.</t>
  </si>
  <si>
    <t>1.Deterioro de la documentación.
2.Acumulación de documentos.
3.Inadecuada aplicación de las normas de archivo.
4.Incumplimiento en tèrminos</t>
  </si>
  <si>
    <t>1Asistir a capacitaciones que se programen de parte de la escuela Judicial en actualización de normas de gestión documental y ley de archivo.
.2Mantenerse al tanto de los cambios norvativos a través de las noticias, correo institucional, paginas de la Rama Judicial.
3. Revisión constante del SIGCMA y sus actualizaciones.</t>
  </si>
  <si>
    <t xml:space="preserve">CORRUPCION </t>
  </si>
  <si>
    <t>EVITAR QUE EN LOS PROCESOS QUE REALIZA LA OFICINA JURÍDICA, CON LAS PARTES INTERESADAS INTERNAS O EXTERNAS SEAN UTILIZADAS EN BENEFICIO PROPIO Y SE INCURRA EN FALTAS QUE ATENTEN CONTRA LO TIPIFICADO EN LA LEY 1474 DE 2011, LEY 1712 DE 2014 Y NORMA NTC ISO 37001 Y DE ESTA MANERA FORTALECER LA TRANSPARENCIA EN LOS PROCESOS QUE EN LA DIRECCIÓN SECCIONAL Y LA OFICINA DE COORDINACIÓN ADMINISTRATIVA</t>
  </si>
  <si>
    <t>1-INCUMPLIMIENTO A LOS DEBERES ÉTICOS Y MORALES DE LOS SERVIDORES ENCARGADOS DE LA GESTION DE LA DOCUMENTACIÓN INSTITUCIONAL
2- DESCONOCIMIENTO DE LAS NORMAS LEGALES QUE TIPIFICAN EL DELITO DE CORRUPCIÓN.</t>
  </si>
  <si>
    <t>1- Falta de credibilidad en la gestión documental de la entidad.
2.Realización de documentos viciados de falsedad.
3.Inadecuada aplicación de las normas de archivo.
4.Incumplimiento en tèrminos</t>
  </si>
  <si>
    <t>PANDEMIA</t>
  </si>
  <si>
    <t xml:space="preserve">Enfermedad o Virus que ataca a toda la población mundial, situación de emergencia decretada a nivel mundial </t>
  </si>
  <si>
    <t>1.Falta de Capactación.
2. Inadecuada prestación del servicio.</t>
  </si>
  <si>
    <t xml:space="preserve">1-Cierre indefinido de Despachos Judiciales.
2-Suspensión de Términos judiciales. 
3-Represamiento de Correspondencias y trámites.
</t>
  </si>
  <si>
    <t>1-Atrazo en el diferentes procesos que se realizan.
2.Congestión de actividades.
3.Ineficiencia en la prestación del servicio</t>
  </si>
  <si>
    <t>1-Acatamiento de las medidas de aislamiento y cuidado decretadas.
2- Realización de Teletrabajo.
3- Implementación de estrategias tecnologicas y uso de herramientas telematicas para la realización del trabajo.
4-Recepcion de documentos a traves de medios tecnologicos e informaticos.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</si>
</sst>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name val="Arial"/>
    </font>
    <font>
      <sz val="10"/>
      <name val="Arial"/>
      <family val="2"/>
    </font>
    <font>
      <sz val="10"/>
      <color indexed="9"/>
      <name val="Arial"/>
      <family val="2"/>
    </font>
    <font>
      <b/>
      <sz val="10"/>
      <color indexed="13"/>
      <name val="Arial"/>
      <family val="2"/>
    </font>
    <font>
      <sz val="8"/>
      <color indexed="81"/>
      <name val="Tahoma"/>
      <family val="2"/>
    </font>
    <font>
      <b/>
      <sz val="10"/>
      <name val="Arial"/>
      <family val="2"/>
    </font>
    <font>
      <sz val="9"/>
      <color indexed="81"/>
      <name val="Tahoma"/>
      <family val="2"/>
    </font>
    <font>
      <sz val="8"/>
      <name val="Arial"/>
      <family val="2"/>
    </font>
    <font>
      <b/>
      <sz val="8"/>
      <color indexed="81"/>
      <name val="Tahoma"/>
      <family val="2"/>
    </font>
    <font>
      <b/>
      <i/>
      <sz val="14"/>
      <color indexed="8"/>
      <name val="Arial"/>
      <family val="2"/>
    </font>
    <font>
      <b/>
      <i/>
      <sz val="14"/>
      <color indexed="8"/>
      <name val="Tahoma"/>
      <family val="2"/>
    </font>
    <font>
      <sz val="12"/>
      <color indexed="8"/>
      <name val="Arial"/>
      <family val="2"/>
    </font>
    <font>
      <b/>
      <sz val="10"/>
      <color indexed="9"/>
      <name val="Arial"/>
      <family val="2"/>
    </font>
    <font>
      <b/>
      <sz val="12"/>
      <color indexed="8"/>
      <name val="Arial"/>
      <family val="2"/>
    </font>
    <font>
      <b/>
      <sz val="9"/>
      <name val="Arial"/>
      <family val="2"/>
    </font>
    <font>
      <sz val="9"/>
      <name val="Arial"/>
      <family val="2"/>
    </font>
    <font>
      <sz val="9"/>
      <color indexed="9"/>
      <name val="Arial"/>
      <family val="2"/>
    </font>
    <font>
      <b/>
      <i/>
      <sz val="10"/>
      <color indexed="8"/>
      <name val="Arial"/>
      <family val="2"/>
    </font>
    <font>
      <b/>
      <i/>
      <sz val="10"/>
      <color indexed="8"/>
      <name val="Tahoma"/>
      <family val="2"/>
    </font>
    <font>
      <sz val="10"/>
      <color indexed="8"/>
      <name val="Arial"/>
      <family val="2"/>
    </font>
    <font>
      <b/>
      <sz val="10"/>
      <color indexed="8"/>
      <name val="Arial"/>
      <family val="2"/>
    </font>
    <font>
      <sz val="10"/>
      <color theme="6"/>
      <name val="Arial"/>
      <family val="2"/>
    </font>
    <font>
      <b/>
      <sz val="10"/>
      <color theme="6"/>
      <name val="Arial"/>
      <family val="2"/>
    </font>
    <font>
      <sz val="11"/>
      <color rgb="FF000000"/>
      <name val="Calibri"/>
      <family val="2"/>
      <scheme val="minor"/>
    </font>
    <font>
      <sz val="10"/>
      <color rgb="FF000000"/>
      <name val="Calibri"/>
      <family val="2"/>
      <scheme val="minor"/>
    </font>
  </fonts>
  <fills count="15">
    <fill>
      <patternFill patternType="none"/>
    </fill>
    <fill>
      <patternFill patternType="gray125"/>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indexed="15"/>
        <bgColor indexed="64"/>
      </patternFill>
    </fill>
    <fill>
      <patternFill patternType="solid">
        <fgColor indexed="18"/>
        <bgColor indexed="64"/>
      </patternFill>
    </fill>
    <fill>
      <patternFill patternType="solid">
        <fgColor indexed="47"/>
        <bgColor indexed="64"/>
      </patternFill>
    </fill>
    <fill>
      <patternFill patternType="solid">
        <fgColor indexed="40"/>
        <bgColor indexed="64"/>
      </patternFill>
    </fill>
    <fill>
      <patternFill patternType="solid">
        <fgColor indexed="49"/>
        <bgColor indexed="64"/>
      </patternFill>
    </fill>
    <fill>
      <patternFill patternType="solid">
        <fgColor indexed="45"/>
        <bgColor indexed="64"/>
      </patternFill>
    </fill>
    <fill>
      <patternFill patternType="solid">
        <fgColor indexed="42"/>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rgb="FFFFFF00"/>
        <bgColor indexed="64"/>
      </patternFill>
    </fill>
  </fills>
  <borders count="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0" fontId="23" fillId="0" borderId="0"/>
  </cellStyleXfs>
  <cellXfs count="83">
    <xf numFmtId="0" fontId="0" fillId="0" borderId="0" xfId="0"/>
    <xf numFmtId="0" fontId="1" fillId="0" borderId="1" xfId="1" applyFill="1" applyBorder="1" applyAlignment="1">
      <alignment horizontal="center" vertical="center" textRotation="90"/>
    </xf>
    <xf numFmtId="0" fontId="1" fillId="2" borderId="2" xfId="1" applyFill="1" applyBorder="1" applyAlignment="1">
      <alignment horizontal="center" vertical="center"/>
    </xf>
    <xf numFmtId="9" fontId="0" fillId="2" borderId="2" xfId="2" applyFont="1" applyFill="1" applyBorder="1" applyAlignment="1">
      <alignment horizontal="center" vertical="center"/>
    </xf>
    <xf numFmtId="0" fontId="1" fillId="3" borderId="2" xfId="1" applyFill="1" applyBorder="1" applyAlignment="1">
      <alignment horizontal="center" vertical="center"/>
    </xf>
    <xf numFmtId="9" fontId="0" fillId="3" borderId="2" xfId="2" applyFont="1" applyFill="1" applyBorder="1" applyAlignment="1">
      <alignment horizontal="center" vertical="center"/>
    </xf>
    <xf numFmtId="0" fontId="2" fillId="4" borderId="2" xfId="1" applyFont="1" applyFill="1" applyBorder="1" applyAlignment="1">
      <alignment horizontal="center" vertical="center"/>
    </xf>
    <xf numFmtId="9" fontId="2" fillId="4" borderId="2" xfId="2" applyFont="1" applyFill="1" applyBorder="1" applyAlignment="1">
      <alignment horizontal="center" vertical="center"/>
    </xf>
    <xf numFmtId="0" fontId="11" fillId="0" borderId="0" xfId="0" applyFont="1" applyAlignment="1">
      <alignment vertical="center"/>
    </xf>
    <xf numFmtId="0" fontId="10" fillId="0" borderId="0" xfId="0" applyFont="1" applyBorder="1" applyAlignment="1">
      <alignment vertical="center" wrapText="1"/>
    </xf>
    <xf numFmtId="0" fontId="0" fillId="0" borderId="0" xfId="0" applyAlignment="1">
      <alignment vertical="center"/>
    </xf>
    <xf numFmtId="0" fontId="1" fillId="0" borderId="2" xfId="1" applyFont="1" applyBorder="1" applyAlignment="1">
      <alignment horizontal="center" vertical="center" wrapText="1"/>
    </xf>
    <xf numFmtId="0" fontId="1" fillId="0" borderId="2" xfId="1" applyFont="1" applyBorder="1" applyAlignment="1" applyProtection="1">
      <alignment horizontal="center" vertical="center" wrapText="1"/>
      <protection locked="0"/>
    </xf>
    <xf numFmtId="0" fontId="1" fillId="0" borderId="2" xfId="1" applyFont="1" applyBorder="1" applyAlignment="1">
      <alignment horizontal="justify" vertical="center" wrapText="1"/>
    </xf>
    <xf numFmtId="0" fontId="5" fillId="0" borderId="2" xfId="0" applyFont="1" applyFill="1" applyBorder="1" applyAlignment="1">
      <alignment horizontal="center" vertical="center" wrapText="1"/>
    </xf>
    <xf numFmtId="0" fontId="5" fillId="0" borderId="2" xfId="1" applyFont="1" applyBorder="1" applyAlignment="1">
      <alignment horizontal="center" vertical="center" wrapText="1"/>
    </xf>
    <xf numFmtId="0" fontId="1" fillId="0" borderId="0" xfId="1" applyAlignment="1">
      <alignment vertical="center"/>
    </xf>
    <xf numFmtId="0" fontId="2" fillId="0" borderId="0" xfId="1" applyFont="1" applyAlignment="1">
      <alignment vertical="center"/>
    </xf>
    <xf numFmtId="0" fontId="1" fillId="0" borderId="0" xfId="1" applyFont="1" applyAlignment="1">
      <alignment horizontal="justify" vertical="center"/>
    </xf>
    <xf numFmtId="0" fontId="1" fillId="0" borderId="0" xfId="1" applyAlignment="1">
      <alignment horizontal="center" vertical="center"/>
    </xf>
    <xf numFmtId="0" fontId="1" fillId="0" borderId="0" xfId="1" applyFill="1" applyAlignment="1">
      <alignment vertical="center"/>
    </xf>
    <xf numFmtId="0" fontId="5" fillId="5" borderId="2" xfId="1" applyFont="1" applyFill="1" applyBorder="1" applyAlignment="1">
      <alignment horizontal="center" vertical="center"/>
    </xf>
    <xf numFmtId="0" fontId="14" fillId="0" borderId="2" xfId="1" applyFont="1" applyBorder="1" applyAlignment="1">
      <alignment horizontal="center" vertical="center" wrapText="1"/>
    </xf>
    <xf numFmtId="0" fontId="1" fillId="0" borderId="0" xfId="1" applyFill="1" applyAlignment="1">
      <alignment horizontal="center" vertical="center"/>
    </xf>
    <xf numFmtId="0" fontId="1" fillId="0" borderId="0" xfId="1" applyFill="1" applyBorder="1" applyAlignment="1">
      <alignment horizontal="center" vertical="center"/>
    </xf>
    <xf numFmtId="0" fontId="14" fillId="0" borderId="2" xfId="1" applyFont="1" applyFill="1" applyBorder="1" applyAlignment="1">
      <alignment horizontal="center" vertical="center" wrapText="1"/>
    </xf>
    <xf numFmtId="0" fontId="13" fillId="0" borderId="0" xfId="0" applyFont="1" applyAlignment="1">
      <alignment horizontal="center" vertical="center"/>
    </xf>
    <xf numFmtId="0" fontId="5" fillId="0" borderId="0" xfId="1" applyFont="1" applyFill="1" applyBorder="1" applyAlignment="1">
      <alignment horizontal="center" vertical="center"/>
    </xf>
    <xf numFmtId="0" fontId="15" fillId="0" borderId="0" xfId="1" applyFont="1" applyAlignment="1">
      <alignment vertical="center"/>
    </xf>
    <xf numFmtId="0" fontId="16" fillId="0" borderId="0" xfId="1" applyFont="1" applyAlignment="1">
      <alignment vertical="center"/>
    </xf>
    <xf numFmtId="0" fontId="15" fillId="2" borderId="2" xfId="1" applyFont="1" applyFill="1" applyBorder="1" applyAlignment="1">
      <alignment horizontal="center" vertical="center" wrapText="1"/>
    </xf>
    <xf numFmtId="9" fontId="15" fillId="2" borderId="2" xfId="2" applyFont="1" applyFill="1" applyBorder="1" applyAlignment="1">
      <alignment horizontal="center" vertical="center" wrapText="1"/>
    </xf>
    <xf numFmtId="0" fontId="15" fillId="2" borderId="2" xfId="1" applyFont="1" applyFill="1" applyBorder="1" applyAlignment="1">
      <alignment vertical="center" wrapText="1"/>
    </xf>
    <xf numFmtId="0" fontId="15" fillId="0" borderId="0" xfId="1" applyFont="1" applyFill="1" applyAlignment="1">
      <alignment vertical="center"/>
    </xf>
    <xf numFmtId="0" fontId="15" fillId="3" borderId="2" xfId="1" applyFont="1" applyFill="1" applyBorder="1" applyAlignment="1">
      <alignment horizontal="center" vertical="center" wrapText="1"/>
    </xf>
    <xf numFmtId="9" fontId="15" fillId="3" borderId="2" xfId="2" applyFont="1" applyFill="1" applyBorder="1" applyAlignment="1">
      <alignment horizontal="center" vertical="center" wrapText="1"/>
    </xf>
    <xf numFmtId="0" fontId="15" fillId="3" borderId="2" xfId="1" applyFont="1" applyFill="1" applyBorder="1" applyAlignment="1">
      <alignment vertical="center" wrapText="1"/>
    </xf>
    <xf numFmtId="0" fontId="16" fillId="4" borderId="2" xfId="1" applyFont="1" applyFill="1" applyBorder="1" applyAlignment="1">
      <alignment horizontal="center" vertical="center" wrapText="1"/>
    </xf>
    <xf numFmtId="9" fontId="16" fillId="4" borderId="2" xfId="2" applyFont="1" applyFill="1" applyBorder="1" applyAlignment="1">
      <alignment horizontal="center" vertical="center" wrapText="1"/>
    </xf>
    <xf numFmtId="9" fontId="16" fillId="4" borderId="2" xfId="1" applyNumberFormat="1" applyFont="1" applyFill="1" applyBorder="1" applyAlignment="1">
      <alignment horizontal="center" vertical="center" wrapText="1"/>
    </xf>
    <xf numFmtId="0" fontId="16" fillId="4" borderId="2" xfId="1" applyFont="1" applyFill="1" applyBorder="1" applyAlignment="1">
      <alignment vertical="center" wrapText="1"/>
    </xf>
    <xf numFmtId="0" fontId="5" fillId="12" borderId="2" xfId="1" applyFont="1" applyFill="1" applyBorder="1" applyAlignment="1">
      <alignment horizontal="center" vertical="center"/>
    </xf>
    <xf numFmtId="0" fontId="5" fillId="12" borderId="2" xfId="1" applyFont="1" applyFill="1" applyBorder="1" applyAlignment="1">
      <alignment horizontal="center" vertical="center" wrapText="1"/>
    </xf>
    <xf numFmtId="0" fontId="1" fillId="0" borderId="2" xfId="0" applyFont="1" applyFill="1" applyBorder="1" applyAlignment="1">
      <alignment horizontal="center" vertical="center" wrapText="1"/>
    </xf>
    <xf numFmtId="0" fontId="19" fillId="0" borderId="0" xfId="0" applyFont="1" applyAlignment="1">
      <alignment vertical="center"/>
    </xf>
    <xf numFmtId="0" fontId="20" fillId="0" borderId="0" xfId="0" applyFont="1" applyAlignment="1">
      <alignment horizontal="center" vertical="center"/>
    </xf>
    <xf numFmtId="0" fontId="1" fillId="0" borderId="0" xfId="0" applyFont="1" applyAlignment="1">
      <alignment vertical="center"/>
    </xf>
    <xf numFmtId="0" fontId="1" fillId="0" borderId="0" xfId="1" applyFont="1" applyAlignment="1">
      <alignment vertical="center"/>
    </xf>
    <xf numFmtId="0" fontId="1" fillId="0" borderId="0" xfId="1" applyFont="1" applyAlignment="1">
      <alignment horizontal="center" vertical="center"/>
    </xf>
    <xf numFmtId="0" fontId="1" fillId="0" borderId="2" xfId="1" applyBorder="1" applyAlignment="1">
      <alignment horizontal="center" vertical="center" wrapText="1"/>
    </xf>
    <xf numFmtId="0" fontId="1" fillId="0" borderId="2" xfId="1" applyBorder="1" applyAlignment="1" applyProtection="1">
      <alignment horizontal="center" vertical="center" wrapText="1"/>
      <protection locked="0"/>
    </xf>
    <xf numFmtId="0" fontId="1" fillId="0" borderId="2" xfId="1" applyBorder="1" applyAlignment="1">
      <alignment horizontal="justify" vertical="center" wrapText="1"/>
    </xf>
    <xf numFmtId="0" fontId="21" fillId="0" borderId="2" xfId="1" applyFont="1" applyBorder="1" applyAlignment="1">
      <alignment horizontal="center" vertical="center" wrapText="1"/>
    </xf>
    <xf numFmtId="0" fontId="22" fillId="0" borderId="2" xfId="1" applyFont="1" applyBorder="1" applyAlignment="1">
      <alignment horizontal="center" vertical="center" wrapText="1"/>
    </xf>
    <xf numFmtId="0" fontId="21" fillId="0" borderId="2" xfId="1" applyFont="1" applyBorder="1" applyAlignment="1" applyProtection="1">
      <alignment horizontal="center" vertical="center" wrapText="1"/>
      <protection locked="0"/>
    </xf>
    <xf numFmtId="0" fontId="24" fillId="14" borderId="2" xfId="3" applyFont="1" applyFill="1" applyBorder="1" applyAlignment="1">
      <alignment vertical="center" wrapText="1"/>
    </xf>
    <xf numFmtId="0" fontId="24" fillId="14" borderId="2" xfId="3" applyFont="1" applyFill="1" applyBorder="1" applyAlignment="1">
      <alignment horizontal="center" vertical="center" wrapText="1"/>
    </xf>
    <xf numFmtId="0" fontId="17"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19" fillId="0" borderId="0" xfId="0" applyFont="1" applyAlignment="1">
      <alignment horizontal="center" vertical="center"/>
    </xf>
    <xf numFmtId="0" fontId="12" fillId="6" borderId="0" xfId="0" applyFont="1" applyFill="1" applyBorder="1" applyAlignment="1">
      <alignment horizontal="center" vertical="center" wrapText="1"/>
    </xf>
    <xf numFmtId="0" fontId="5" fillId="13" borderId="6" xfId="0" applyFont="1" applyFill="1" applyBorder="1" applyAlignment="1">
      <alignment horizontal="center" vertical="center"/>
    </xf>
    <xf numFmtId="0" fontId="5" fillId="13" borderId="8" xfId="0" applyFont="1" applyFill="1" applyBorder="1" applyAlignment="1">
      <alignment horizontal="center" vertical="center"/>
    </xf>
    <xf numFmtId="0" fontId="5" fillId="13" borderId="7" xfId="0" applyFont="1" applyFill="1" applyBorder="1" applyAlignment="1">
      <alignment horizontal="center" vertical="center"/>
    </xf>
    <xf numFmtId="0" fontId="19" fillId="13" borderId="6" xfId="0" applyFont="1" applyFill="1" applyBorder="1" applyAlignment="1">
      <alignment horizontal="left" vertical="center" wrapText="1"/>
    </xf>
    <xf numFmtId="0" fontId="19" fillId="13" borderId="8" xfId="0" applyFont="1" applyFill="1" applyBorder="1" applyAlignment="1">
      <alignment horizontal="left" vertical="center" wrapText="1"/>
    </xf>
    <xf numFmtId="0" fontId="19" fillId="13" borderId="7" xfId="0" applyFont="1" applyFill="1" applyBorder="1" applyAlignment="1">
      <alignment horizontal="left" vertical="center" wrapText="1"/>
    </xf>
    <xf numFmtId="0" fontId="1" fillId="13" borderId="6" xfId="0" applyFont="1" applyFill="1" applyBorder="1" applyAlignment="1">
      <alignment horizontal="left" vertical="center" wrapText="1"/>
    </xf>
    <xf numFmtId="0" fontId="1" fillId="13" borderId="8" xfId="0" applyFont="1" applyFill="1" applyBorder="1" applyAlignment="1">
      <alignment horizontal="left" vertical="center" wrapText="1"/>
    </xf>
    <xf numFmtId="0" fontId="1" fillId="13" borderId="7" xfId="0" applyFont="1" applyFill="1" applyBorder="1" applyAlignment="1">
      <alignment horizontal="left" vertical="center" wrapText="1"/>
    </xf>
    <xf numFmtId="0" fontId="9"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5" fillId="7" borderId="2" xfId="1" applyFont="1" applyFill="1" applyBorder="1" applyAlignment="1">
      <alignment horizontal="center" vertical="center"/>
    </xf>
    <xf numFmtId="0" fontId="5" fillId="8" borderId="2" xfId="1" applyFont="1" applyFill="1" applyBorder="1" applyAlignment="1">
      <alignment horizontal="center" vertical="center" textRotation="90"/>
    </xf>
    <xf numFmtId="0" fontId="3" fillId="9" borderId="3" xfId="1" applyFont="1" applyFill="1" applyBorder="1" applyAlignment="1">
      <alignment horizontal="center" vertical="center"/>
    </xf>
    <xf numFmtId="0" fontId="3" fillId="9" borderId="1" xfId="1" applyFont="1" applyFill="1" applyBorder="1" applyAlignment="1">
      <alignment horizontal="center" vertical="center"/>
    </xf>
    <xf numFmtId="0" fontId="3" fillId="9" borderId="4" xfId="1" applyFont="1" applyFill="1" applyBorder="1" applyAlignment="1">
      <alignment horizontal="center" vertical="center"/>
    </xf>
    <xf numFmtId="0" fontId="3" fillId="9" borderId="5" xfId="1" applyFont="1" applyFill="1" applyBorder="1" applyAlignment="1">
      <alignment horizontal="center" vertical="center"/>
    </xf>
    <xf numFmtId="0" fontId="14" fillId="0" borderId="6" xfId="1" applyFont="1" applyFill="1" applyBorder="1" applyAlignment="1">
      <alignment horizontal="center" vertical="center" wrapText="1"/>
    </xf>
    <xf numFmtId="0" fontId="14" fillId="0" borderId="7" xfId="1" applyFont="1" applyFill="1" applyBorder="1" applyAlignment="1">
      <alignment horizontal="center" vertical="center" wrapText="1"/>
    </xf>
    <xf numFmtId="0" fontId="5" fillId="10" borderId="2" xfId="1" applyFont="1" applyFill="1" applyBorder="1" applyAlignment="1">
      <alignment horizontal="center" vertical="center"/>
    </xf>
    <xf numFmtId="0" fontId="14" fillId="10" borderId="2" xfId="1" applyFont="1" applyFill="1" applyBorder="1" applyAlignment="1">
      <alignment horizontal="center" vertical="center"/>
    </xf>
    <xf numFmtId="0" fontId="14" fillId="11" borderId="2" xfId="1" applyFont="1" applyFill="1" applyBorder="1" applyAlignment="1">
      <alignment horizontal="center" vertical="center" wrapText="1"/>
    </xf>
  </cellXfs>
  <cellStyles count="4">
    <cellStyle name="Normal" xfId="0" builtinId="0"/>
    <cellStyle name="Normal 2" xfId="1" xr:uid="{00000000-0005-0000-0000-000001000000}"/>
    <cellStyle name="Normal 4" xfId="3" xr:uid="{00000000-0005-0000-0000-000002000000}"/>
    <cellStyle name="Porcentual 2" xfId="2" xr:uid="{00000000-0005-0000-0000-000003000000}"/>
  </cellStyles>
  <dxfs count="30">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0</xdr:row>
      <xdr:rowOff>85725</xdr:rowOff>
    </xdr:from>
    <xdr:to>
      <xdr:col>2</xdr:col>
      <xdr:colOff>1438275</xdr:colOff>
      <xdr:row>4</xdr:row>
      <xdr:rowOff>161925</xdr:rowOff>
    </xdr:to>
    <xdr:pic>
      <xdr:nvPicPr>
        <xdr:cNvPr id="3112" name="Imagen 4">
          <a:extLst>
            <a:ext uri="{FF2B5EF4-FFF2-40B4-BE49-F238E27FC236}">
              <a16:creationId xmlns:a16="http://schemas.microsoft.com/office/drawing/2014/main" id="{DC1EC170-7F7E-48D2-87BE-C46902302107}"/>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9600" y="85725"/>
          <a:ext cx="33718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154782</xdr:colOff>
      <xdr:row>0</xdr:row>
      <xdr:rowOff>202406</xdr:rowOff>
    </xdr:from>
    <xdr:to>
      <xdr:col>17</xdr:col>
      <xdr:colOff>1953948</xdr:colOff>
      <xdr:row>3</xdr:row>
      <xdr:rowOff>6879</xdr:rowOff>
    </xdr:to>
    <xdr:sp macro="" textlink="">
      <xdr:nvSpPr>
        <xdr:cNvPr id="7" name="CuadroTexto 6">
          <a:extLst>
            <a:ext uri="{FF2B5EF4-FFF2-40B4-BE49-F238E27FC236}">
              <a16:creationId xmlns:a16="http://schemas.microsoft.com/office/drawing/2014/main" id="{00000000-0008-0000-0000-000007000000}"/>
            </a:ext>
          </a:extLst>
        </xdr:cNvPr>
        <xdr:cNvSpPr txBox="1"/>
      </xdr:nvSpPr>
      <xdr:spPr>
        <a:xfrm>
          <a:off x="20606318" y="202406"/>
          <a:ext cx="1799166" cy="5392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800" b="1">
              <a:latin typeface="Arial"/>
              <a:cs typeface="Arial"/>
            </a:rPr>
            <a:t>SIGCMA</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28574</xdr:colOff>
      <xdr:row>0</xdr:row>
      <xdr:rowOff>133350</xdr:rowOff>
    </xdr:from>
    <xdr:to>
      <xdr:col>5</xdr:col>
      <xdr:colOff>180974</xdr:colOff>
      <xdr:row>4</xdr:row>
      <xdr:rowOff>9525</xdr:rowOff>
    </xdr:to>
    <xdr:pic>
      <xdr:nvPicPr>
        <xdr:cNvPr id="2071" name="Imagen 4">
          <a:extLst>
            <a:ext uri="{FF2B5EF4-FFF2-40B4-BE49-F238E27FC236}">
              <a16:creationId xmlns:a16="http://schemas.microsoft.com/office/drawing/2014/main" id="{F8DB5846-EC73-4B41-86AE-FE2A9E6BD12F}"/>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574" y="133350"/>
          <a:ext cx="239077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478633</xdr:colOff>
      <xdr:row>1</xdr:row>
      <xdr:rowOff>40481</xdr:rowOff>
    </xdr:from>
    <xdr:to>
      <xdr:col>16</xdr:col>
      <xdr:colOff>2647951</xdr:colOff>
      <xdr:row>3</xdr:row>
      <xdr:rowOff>92604</xdr:rowOff>
    </xdr:to>
    <xdr:sp macro="" textlink="">
      <xdr:nvSpPr>
        <xdr:cNvPr id="7" name="CuadroTexto 6">
          <a:extLst>
            <a:ext uri="{FF2B5EF4-FFF2-40B4-BE49-F238E27FC236}">
              <a16:creationId xmlns:a16="http://schemas.microsoft.com/office/drawing/2014/main" id="{00000000-0008-0000-0100-000007000000}"/>
            </a:ext>
          </a:extLst>
        </xdr:cNvPr>
        <xdr:cNvSpPr txBox="1"/>
      </xdr:nvSpPr>
      <xdr:spPr>
        <a:xfrm>
          <a:off x="9089233" y="288131"/>
          <a:ext cx="2169318" cy="5474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800" b="1">
              <a:latin typeface="Arial"/>
              <a:cs typeface="Arial"/>
            </a:rPr>
            <a:t>SIGCMA</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GCMA/DOCUMENTOS%20ASIS%20LEGAL%20SIGCMA%202020/FORMATO%20MATRIZ%20DE%20RIESGOS%201.xlsx-ASISTENCIA%20LEG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Riesgos"/>
      <sheetName val="Valoración y Evaluación"/>
      <sheetName val="Hoja1"/>
    </sheetNames>
    <sheetDataSet>
      <sheetData sheetId="0"/>
      <sheetData sheetId="1">
        <row r="18">
          <cell r="N18" t="str">
            <v>Nivel de riesgo</v>
          </cell>
          <cell r="O18" t="str">
            <v>Resultado</v>
          </cell>
          <cell r="P18" t="str">
            <v>Tratamiento</v>
          </cell>
          <cell r="Q18"/>
        </row>
        <row r="19">
          <cell r="N19">
            <v>8.3333333333333329E-2</v>
          </cell>
          <cell r="O19" t="str">
            <v>Bajo</v>
          </cell>
          <cell r="P19" t="str">
            <v>Aceptable</v>
          </cell>
          <cell r="Q19" t="str">
            <v>Asumir el riesgo. Permite a la Entidad asumirlo, es decir, el riesgo se encuentra en un nivel que puede aceptarlo sin necesidad de tomar otras medidas de control diferentes a las que se poseen.</v>
          </cell>
        </row>
        <row r="20">
          <cell r="N20">
            <v>0.16666666666666666</v>
          </cell>
          <cell r="O20" t="str">
            <v>Bajo</v>
          </cell>
          <cell r="P20" t="str">
            <v>Tolerable 1</v>
          </cell>
          <cell r="Q20" t="str">
            <v xml:space="preserve">Asumir o reducir el riesgo. se deben tomar medidas para llevar los Riesgos a la Zona Aceptable o Tolerable, en lo posible. </v>
          </cell>
        </row>
        <row r="21">
          <cell r="N21">
            <v>0.16666666666666666</v>
          </cell>
          <cell r="O21" t="str">
            <v>Bajo</v>
          </cell>
          <cell r="P21" t="str">
            <v>Tolerable 2</v>
          </cell>
          <cell r="Q21" t="str">
            <v>Asumir o reducir el riesgo. se deben tomar medidas para llevar los Riesgos a la Zona Aceptable o Tolerable, en lo posible. Cuando la Probabilidad del riesgo es media y su Impacto leve, se debe realizar un análisis del costo beneficio con el que se pueda decidir entre reducir el riesgo, asumirlo o compartirlo.</v>
          </cell>
        </row>
        <row r="22">
          <cell r="N22">
            <v>0.25</v>
          </cell>
          <cell r="O22" t="str">
            <v>Medio</v>
          </cell>
          <cell r="P22" t="str">
            <v>Moderado 1</v>
          </cell>
          <cell r="Q22" t="str">
            <v>Evitar el riesgo, se deben tomar medidas para llevar los Riesgos a la Zona Aceptable o Tolerable, en lo posible. los Riesgos de Impacto leve y Probabilidad alta se previenen.</v>
          </cell>
        </row>
        <row r="23">
          <cell r="N23">
            <v>0.33333333333333331</v>
          </cell>
          <cell r="O23" t="str">
            <v>Medio</v>
          </cell>
          <cell r="P23" t="str">
            <v>Moderado 2</v>
          </cell>
          <cell r="Q23" t="str">
            <v>Reducir, Evitar, Compartir o transferir el riesgo. se deben tomar medidas para llevar los Riesgos a la Zona Aceptable o Tolerable, en lo posible. también es viable combinar estas medidas con evitar el riesgo cuando éste presenta una Probabilidad alta y media, y el Impacto es moderado o catastrófico. los Riesgos con Impacto moderado y Probabilidad media, se reduce o se comparte el riesgo, si es posible.</v>
          </cell>
        </row>
        <row r="24">
          <cell r="N24">
            <v>0.33333333333333331</v>
          </cell>
          <cell r="O24" t="str">
            <v>Medio</v>
          </cell>
          <cell r="P24" t="str">
            <v>Moderado 3</v>
          </cell>
          <cell r="Q24" t="str">
            <v>Reducir, Compartir o transferir el riesgo. Cuando el riesgo tiene una Probabilidad baja y Impacto catastrófico se debe tratar de compartir el riesgo y evitar la entidad en caso de que éste se presente. Siempre que el riesgo es calificado con Impacto catastrófico la Entidad debe diseñar planes de contingencia, para protegerse en caso de su ocurrencia.</v>
          </cell>
        </row>
        <row r="25">
          <cell r="N25">
            <v>0.5</v>
          </cell>
          <cell r="O25" t="str">
            <v>Alto</v>
          </cell>
          <cell r="P25" t="str">
            <v>Importante 1</v>
          </cell>
          <cell r="Q25" t="str">
            <v>Reducir, Evitar, Compartir o transferir el riesgo. se deben tomar medidas para llevar los Riesgos a la Zona Aceptable o Tolerable, en lo posible. También es viable combinar estas medidas con evitar el riesgo cuando éste presenta una Probabilidad alta y media, y el Impacto es moderado o catastrófico.</v>
          </cell>
        </row>
        <row r="26">
          <cell r="N26">
            <v>0.66666666666666663</v>
          </cell>
          <cell r="O26" t="str">
            <v>Alto</v>
          </cell>
          <cell r="P26" t="str">
            <v>Importante 2</v>
          </cell>
          <cell r="Q26" t="str">
            <v>Reducir, Evitar, Compartir o transferir el riesgo. Se deben tomar medidas para llevar los Riesgos a la Zona Aceptable o Tolerable, en lo posible. También es viable combinar estas medidas con evitar el riesgo cuando éste presenta una Probabilidad alta y media, y el Impacto es moderado o catastrófico. Siempre que el riesgo es calificado con Impacto catastrófico la Entidad debe diseñar planes de contingencia, para protegerse en caso de su ocurrencia.</v>
          </cell>
        </row>
        <row r="27">
          <cell r="N27">
            <v>1</v>
          </cell>
          <cell r="O27" t="str">
            <v>Alto</v>
          </cell>
          <cell r="P27" t="str">
            <v>Inaceptable</v>
          </cell>
          <cell r="Q27" t="str">
            <v>Evitar, Reducir, Compartir o transferir el riesgo. Es aconsejable eliminar la actividad que genera el riesgo en la medida que sea posible, de lo contrario se deben implementar controles de prevención para evitar la Probabilidad del riesgo, de Protección para disminuir el Impacto o compartir o transferir el riesgo si es posible a través de pólizas de seguros u otras opciones que estén disponibles. Siempre que el riesgo sea calificado con Impacto catastrófico la Entidad debe diseñar planes de contingencia, para protegerse en caso de su ocurrencia.</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8"/>
  <sheetViews>
    <sheetView showGridLines="0" tabSelected="1" view="pageBreakPreview" topLeftCell="A13" zoomScale="70" zoomScaleNormal="80" zoomScaleSheetLayoutView="70" workbookViewId="0">
      <selection activeCell="D15" sqref="D15"/>
    </sheetView>
  </sheetViews>
  <sheetFormatPr baseColWidth="10" defaultColWidth="11.42578125" defaultRowHeight="12.75" x14ac:dyDescent="0.2"/>
  <cols>
    <col min="1" max="1" width="7.42578125" style="47" customWidth="1"/>
    <col min="2" max="3" width="30.7109375" style="47" customWidth="1"/>
    <col min="4" max="4" width="38" style="47" customWidth="1"/>
    <col min="5" max="5" width="48.85546875" style="47" customWidth="1"/>
    <col min="6" max="6" width="14.42578125" style="48" bestFit="1" customWidth="1"/>
    <col min="7" max="7" width="15.140625" style="48" customWidth="1"/>
    <col min="8" max="9" width="12.7109375" style="47" customWidth="1"/>
    <col min="10" max="10" width="54.28515625" style="47" customWidth="1"/>
    <col min="11" max="11" width="15.28515625" style="47" customWidth="1"/>
    <col min="12" max="12" width="15" style="48" customWidth="1"/>
    <col min="13" max="13" width="16.5703125" style="48" customWidth="1"/>
    <col min="14" max="15" width="12.7109375" style="48" customWidth="1"/>
    <col min="16" max="16" width="12.7109375" style="47" hidden="1" customWidth="1"/>
    <col min="17" max="17" width="37" style="47" customWidth="1"/>
    <col min="18" max="18" width="36.7109375" style="47" customWidth="1"/>
    <col min="19" max="20" width="11.42578125" style="47"/>
    <col min="21" max="21" width="12.5703125" style="47" bestFit="1" customWidth="1"/>
    <col min="22" max="16384" width="11.42578125" style="47"/>
  </cols>
  <sheetData>
    <row r="1" spans="1:20" s="44" customFormat="1" ht="20.100000000000001" customHeight="1" x14ac:dyDescent="0.2">
      <c r="A1" s="57"/>
      <c r="B1" s="57"/>
      <c r="C1" s="57"/>
      <c r="D1" s="58"/>
      <c r="E1" s="57" t="s">
        <v>69</v>
      </c>
      <c r="F1" s="57"/>
      <c r="G1" s="57"/>
      <c r="H1" s="57"/>
      <c r="I1" s="57"/>
      <c r="J1" s="57"/>
      <c r="K1" s="57"/>
      <c r="L1" s="57"/>
      <c r="M1" s="57"/>
      <c r="N1" s="57"/>
      <c r="O1" s="58"/>
      <c r="P1" s="58"/>
      <c r="Q1" s="58"/>
      <c r="R1" s="59"/>
    </row>
    <row r="2" spans="1:20" s="44" customFormat="1" ht="20.100000000000001" customHeight="1" x14ac:dyDescent="0.2">
      <c r="A2" s="57"/>
      <c r="B2" s="57"/>
      <c r="C2" s="57"/>
      <c r="D2" s="58"/>
      <c r="E2" s="57"/>
      <c r="F2" s="57"/>
      <c r="G2" s="57"/>
      <c r="H2" s="57"/>
      <c r="I2" s="57"/>
      <c r="J2" s="57"/>
      <c r="K2" s="57"/>
      <c r="L2" s="57"/>
      <c r="M2" s="57"/>
      <c r="N2" s="57"/>
      <c r="O2" s="58"/>
      <c r="P2" s="58"/>
      <c r="Q2" s="58"/>
      <c r="R2" s="59"/>
    </row>
    <row r="3" spans="1:20" s="44" customFormat="1" ht="20.100000000000001" customHeight="1" x14ac:dyDescent="0.2">
      <c r="A3" s="57"/>
      <c r="B3" s="57"/>
      <c r="C3" s="57"/>
      <c r="D3" s="58"/>
      <c r="E3" s="57"/>
      <c r="F3" s="57"/>
      <c r="G3" s="57"/>
      <c r="H3" s="57"/>
      <c r="I3" s="57"/>
      <c r="J3" s="57"/>
      <c r="K3" s="57"/>
      <c r="L3" s="57"/>
      <c r="M3" s="57"/>
      <c r="N3" s="57"/>
      <c r="O3" s="58"/>
      <c r="P3" s="58"/>
      <c r="Q3" s="58"/>
      <c r="R3" s="59"/>
    </row>
    <row r="4" spans="1:20" s="44" customFormat="1" ht="20.100000000000001" customHeight="1" x14ac:dyDescent="0.2">
      <c r="A4" s="57"/>
      <c r="B4" s="57"/>
      <c r="C4" s="57"/>
      <c r="D4" s="58"/>
      <c r="E4" s="57"/>
      <c r="F4" s="57"/>
      <c r="G4" s="57"/>
      <c r="H4" s="57"/>
      <c r="I4" s="57"/>
      <c r="J4" s="57"/>
      <c r="K4" s="57"/>
      <c r="L4" s="57"/>
      <c r="M4" s="57"/>
      <c r="N4" s="57"/>
      <c r="O4" s="58"/>
      <c r="P4" s="58"/>
      <c r="Q4" s="58"/>
      <c r="R4" s="59"/>
    </row>
    <row r="5" spans="1:20" s="44" customFormat="1" ht="20.100000000000001" customHeight="1" x14ac:dyDescent="0.2">
      <c r="A5" s="57"/>
      <c r="B5" s="57"/>
      <c r="C5" s="57"/>
      <c r="D5" s="58"/>
      <c r="E5" s="57"/>
      <c r="F5" s="57"/>
      <c r="G5" s="57"/>
      <c r="H5" s="57"/>
      <c r="I5" s="57"/>
      <c r="J5" s="57"/>
      <c r="K5" s="57"/>
      <c r="L5" s="57"/>
      <c r="M5" s="57"/>
      <c r="N5" s="57"/>
      <c r="O5" s="58"/>
      <c r="P5" s="58"/>
      <c r="Q5" s="58"/>
      <c r="R5" s="45"/>
    </row>
    <row r="6" spans="1:20" s="44" customFormat="1" ht="20.100000000000001" customHeight="1" x14ac:dyDescent="0.2">
      <c r="A6" s="60" t="s">
        <v>57</v>
      </c>
      <c r="B6" s="60"/>
      <c r="C6" s="60"/>
      <c r="D6" s="60"/>
      <c r="E6" s="60"/>
      <c r="F6" s="60"/>
      <c r="G6" s="60"/>
      <c r="H6" s="60"/>
      <c r="I6" s="60"/>
      <c r="J6" s="60"/>
      <c r="K6" s="60"/>
      <c r="L6" s="60"/>
      <c r="M6" s="60"/>
      <c r="N6" s="60"/>
      <c r="O6" s="60"/>
      <c r="P6" s="60"/>
      <c r="Q6" s="60"/>
      <c r="R6" s="60"/>
    </row>
    <row r="7" spans="1:20" s="44" customFormat="1" ht="20.100000000000001" customHeight="1" x14ac:dyDescent="0.2">
      <c r="A7" s="61" t="s">
        <v>58</v>
      </c>
      <c r="B7" s="62"/>
      <c r="C7" s="63"/>
      <c r="D7" s="64" t="s">
        <v>70</v>
      </c>
      <c r="E7" s="65"/>
      <c r="F7" s="65"/>
      <c r="G7" s="65"/>
      <c r="H7" s="65"/>
      <c r="I7" s="65"/>
      <c r="J7" s="65"/>
      <c r="K7" s="65"/>
      <c r="L7" s="65"/>
      <c r="M7" s="65"/>
      <c r="N7" s="65"/>
      <c r="O7" s="65"/>
      <c r="P7" s="65"/>
      <c r="Q7" s="65"/>
      <c r="R7" s="66"/>
    </row>
    <row r="8" spans="1:20" s="44" customFormat="1" ht="20.100000000000001" customHeight="1" x14ac:dyDescent="0.2">
      <c r="A8" s="61" t="s">
        <v>59</v>
      </c>
      <c r="B8" s="62"/>
      <c r="C8" s="63"/>
      <c r="D8" s="67" t="s">
        <v>72</v>
      </c>
      <c r="E8" s="68"/>
      <c r="F8" s="68"/>
      <c r="G8" s="68"/>
      <c r="H8" s="68"/>
      <c r="I8" s="68"/>
      <c r="J8" s="68"/>
      <c r="K8" s="68"/>
      <c r="L8" s="68"/>
      <c r="M8" s="68"/>
      <c r="N8" s="68"/>
      <c r="O8" s="68"/>
      <c r="P8" s="68"/>
      <c r="Q8" s="68"/>
      <c r="R8" s="69"/>
    </row>
    <row r="9" spans="1:20" s="44" customFormat="1" ht="20.100000000000001" customHeight="1" x14ac:dyDescent="0.2">
      <c r="A9" s="61" t="s">
        <v>60</v>
      </c>
      <c r="B9" s="62"/>
      <c r="C9" s="63"/>
      <c r="D9" s="64" t="s">
        <v>71</v>
      </c>
      <c r="E9" s="65"/>
      <c r="F9" s="65"/>
      <c r="G9" s="65"/>
      <c r="H9" s="65"/>
      <c r="I9" s="65"/>
      <c r="J9" s="65"/>
      <c r="K9" s="65"/>
      <c r="L9" s="65"/>
      <c r="M9" s="65"/>
      <c r="N9" s="65"/>
      <c r="O9" s="65"/>
      <c r="P9" s="65"/>
      <c r="Q9" s="65"/>
      <c r="R9" s="66"/>
    </row>
    <row r="10" spans="1:20" s="46" customFormat="1" ht="20.100000000000001" customHeight="1" x14ac:dyDescent="0.2">
      <c r="A10" s="61" t="s">
        <v>61</v>
      </c>
      <c r="B10" s="62"/>
      <c r="C10" s="63"/>
      <c r="D10" s="64" t="s">
        <v>83</v>
      </c>
      <c r="E10" s="65"/>
      <c r="F10" s="65"/>
      <c r="G10" s="65"/>
      <c r="H10" s="65"/>
      <c r="I10" s="65"/>
      <c r="J10" s="65"/>
      <c r="K10" s="65"/>
      <c r="L10" s="65"/>
      <c r="M10" s="65"/>
      <c r="N10" s="65"/>
      <c r="O10" s="65"/>
      <c r="P10" s="65"/>
      <c r="Q10" s="65"/>
      <c r="R10" s="66"/>
    </row>
    <row r="11" spans="1:20" s="46" customFormat="1" ht="29.25" customHeight="1" x14ac:dyDescent="0.2">
      <c r="A11" s="60" t="s">
        <v>62</v>
      </c>
      <c r="B11" s="60"/>
      <c r="C11" s="60"/>
      <c r="D11" s="60"/>
      <c r="E11" s="60"/>
      <c r="F11" s="60"/>
      <c r="G11" s="60"/>
      <c r="H11" s="60"/>
      <c r="I11" s="60"/>
      <c r="J11" s="60"/>
      <c r="K11" s="60"/>
      <c r="L11" s="60"/>
      <c r="M11" s="60"/>
      <c r="N11" s="60"/>
      <c r="O11" s="60"/>
      <c r="P11" s="60"/>
      <c r="Q11" s="60"/>
      <c r="R11" s="60"/>
    </row>
    <row r="12" spans="1:20" ht="70.5" customHeight="1" x14ac:dyDescent="0.2">
      <c r="A12" s="41" t="s">
        <v>26</v>
      </c>
      <c r="B12" s="41" t="s">
        <v>39</v>
      </c>
      <c r="C12" s="42" t="s">
        <v>27</v>
      </c>
      <c r="D12" s="42" t="s">
        <v>40</v>
      </c>
      <c r="E12" s="42" t="s">
        <v>41</v>
      </c>
      <c r="F12" s="42" t="s">
        <v>37</v>
      </c>
      <c r="G12" s="42" t="s">
        <v>38</v>
      </c>
      <c r="H12" s="42" t="s">
        <v>28</v>
      </c>
      <c r="I12" s="42" t="s">
        <v>28</v>
      </c>
      <c r="J12" s="42" t="s">
        <v>29</v>
      </c>
      <c r="K12" s="42" t="s">
        <v>35</v>
      </c>
      <c r="L12" s="42" t="s">
        <v>36</v>
      </c>
      <c r="M12" s="42" t="s">
        <v>33</v>
      </c>
      <c r="N12" s="42" t="s">
        <v>34</v>
      </c>
      <c r="O12" s="42" t="s">
        <v>30</v>
      </c>
      <c r="P12" s="42"/>
      <c r="Q12" s="42" t="s">
        <v>31</v>
      </c>
      <c r="R12" s="42" t="s">
        <v>44</v>
      </c>
    </row>
    <row r="13" spans="1:20" ht="183.75" customHeight="1" x14ac:dyDescent="0.2">
      <c r="A13" s="11">
        <v>1</v>
      </c>
      <c r="B13" s="14" t="s">
        <v>64</v>
      </c>
      <c r="C13" s="12" t="s">
        <v>74</v>
      </c>
      <c r="D13" s="43" t="s">
        <v>75</v>
      </c>
      <c r="E13" s="43" t="s">
        <v>76</v>
      </c>
      <c r="F13" s="12">
        <v>3</v>
      </c>
      <c r="G13" s="12">
        <v>5</v>
      </c>
      <c r="H13" s="13" t="str">
        <f>IF(AND(F13=2,G13=5),+'Valoración y Evaluación'!$P$21,IF(AND(F13=1,G13=20),+'Valoración y Evaluación'!$P$24,VLOOKUP(+F13*G13/60,'Valoración y Evaluación'!$N$18:$Q$27,3,FALSE)))</f>
        <v>Moderado 1</v>
      </c>
      <c r="I13" s="13" t="str">
        <f>VLOOKUP(+F13*G13/60,'Valoración y Evaluación'!$N$18:$O$27,2,FALSE)</f>
        <v>Medio</v>
      </c>
      <c r="J13" s="12" t="s">
        <v>81</v>
      </c>
      <c r="K13" s="12" t="s">
        <v>42</v>
      </c>
      <c r="L13" s="12" t="s">
        <v>43</v>
      </c>
      <c r="M13" s="11">
        <f t="shared" ref="M13:M18" si="0">IF(F13=1,1,IF(K13="si",+F13-1,+F13))</f>
        <v>2</v>
      </c>
      <c r="N13" s="11">
        <f t="shared" ref="N13:N18" si="1">IF(G13=5,5,IF(L13="si",+G13/2,+G13))</f>
        <v>5</v>
      </c>
      <c r="O13" s="11" t="str">
        <f>IF(AND(M13=2,N13=5),+'Valoración y Evaluación'!$P$21,IF(AND(M13=1,N13=20),+'Valoración y Evaluación'!$P$24,VLOOKUP(+M13*N13/60,'Valoración y Evaluación'!$N$18:$Q$27,3,FALSE)))</f>
        <v>Tolerable 2</v>
      </c>
      <c r="P13" s="11" t="str">
        <f>VLOOKUP(+M13*N13/60,'Valoración y Evaluación'!$N$18:$O$27,2,FALSE)</f>
        <v>Bajo</v>
      </c>
      <c r="Q13" s="13" t="str">
        <f>IF(AND(M13=2,N13=5),+'Valoración y Evaluación'!$Q$21,IF(AND(M13=1,N13=20),+'Valoración y Evaluación'!$Q$24,VLOOKUP(+M13*N13/60,'Valoración y Evaluación'!$N$18:$Q$27,4,FALSE)))</f>
        <v>Asumir o reducir el riesgo. se deben tomar medidas para llevar los Riesgos a la Zona Aceptable o Tolerable, en lo posible. Cuando la Probabilidad del riesgo es media y su Impacto leve, se debe realizar un análisis del costo beneficio con el que se pueda decidir entre reducir el riesgo, asumirlo o compartirlo.</v>
      </c>
      <c r="R13" s="13" t="s">
        <v>63</v>
      </c>
      <c r="S13" s="17"/>
      <c r="T13" s="17"/>
    </row>
    <row r="14" spans="1:20" ht="159" customHeight="1" x14ac:dyDescent="0.2">
      <c r="A14" s="11">
        <v>2</v>
      </c>
      <c r="B14" s="15" t="s">
        <v>65</v>
      </c>
      <c r="C14" s="12" t="s">
        <v>66</v>
      </c>
      <c r="D14" s="12" t="s">
        <v>67</v>
      </c>
      <c r="E14" s="12" t="s">
        <v>73</v>
      </c>
      <c r="F14" s="12">
        <v>3</v>
      </c>
      <c r="G14" s="12">
        <v>10</v>
      </c>
      <c r="H14" s="13" t="str">
        <f>IF(AND(F14=2,G14=5),+'Valoración y Evaluación'!$P$21,IF(AND(F14=1,G14=20),+'Valoración y Evaluación'!$P$24,VLOOKUP(+F14*G14/60,'Valoración y Evaluación'!$N$18:$Q$27,3,FALSE)))</f>
        <v>Importante 1</v>
      </c>
      <c r="I14" s="13" t="str">
        <f>VLOOKUP(+F14*G14/60,'Valoración y Evaluación'!$N$18:$O$27,2,FALSE)</f>
        <v>Alto</v>
      </c>
      <c r="J14" s="12" t="s">
        <v>80</v>
      </c>
      <c r="K14" s="12" t="s">
        <v>42</v>
      </c>
      <c r="L14" s="12" t="s">
        <v>43</v>
      </c>
      <c r="M14" s="11">
        <f t="shared" si="0"/>
        <v>2</v>
      </c>
      <c r="N14" s="11">
        <f t="shared" si="1"/>
        <v>10</v>
      </c>
      <c r="O14" s="11" t="str">
        <f>IF(AND(M14=2,N14=5),+'Valoración y Evaluación'!$P$21,IF(AND(M14=1,N14=20),+'Valoración y Evaluación'!$P$24,VLOOKUP(+M14*N14/60,'Valoración y Evaluación'!$N$18:$Q$27,3,FALSE)))</f>
        <v>Moderado 2</v>
      </c>
      <c r="P14" s="11" t="str">
        <f>VLOOKUP(+M14*N14/60,'Valoración y Evaluación'!$N$18:$O$27,2,FALSE)</f>
        <v>Medio</v>
      </c>
      <c r="Q14" s="13" t="str">
        <f>IF(AND(M14=2,N14=5),+'Valoración y Evaluación'!$Q$21,IF(AND(M14=1,N14=20),+'Valoración y Evaluación'!$Q$24,VLOOKUP(+M14*N14/60,'Valoración y Evaluación'!$N$18:$Q$27,4,FALSE)))</f>
        <v>Reducir, Evitar, Compartir o transferir el riesgo. se deben tomar medidas para llevar los Riesgos a la Zona Aceptable o Tolerable, en lo posible. también es viable combinar estas medidas con evitar el riesgo cuando éste presenta una Probabilidad alta y media, y el Impacto es moderado o catastrófico. los Riesgos con Impacto moderado y Probabilidad media, se reduce o se comparte el riesgo, si es posible.</v>
      </c>
      <c r="R14" s="13" t="s">
        <v>63</v>
      </c>
      <c r="S14" s="17"/>
      <c r="T14" s="17"/>
    </row>
    <row r="15" spans="1:20" ht="165" customHeight="1" x14ac:dyDescent="0.2">
      <c r="A15" s="11">
        <v>3</v>
      </c>
      <c r="B15" s="15" t="s">
        <v>68</v>
      </c>
      <c r="C15" s="12" t="s">
        <v>82</v>
      </c>
      <c r="D15" s="12" t="s">
        <v>77</v>
      </c>
      <c r="E15" s="12" t="s">
        <v>78</v>
      </c>
      <c r="F15" s="12">
        <v>3</v>
      </c>
      <c r="G15" s="12">
        <v>10</v>
      </c>
      <c r="H15" s="13" t="str">
        <f>IF(AND(F15=2,G15=5),+'Valoración y Evaluación'!$P$21,IF(AND(F15=1,G15=20),+'Valoración y Evaluación'!$P$24,VLOOKUP(+F15*G15/60,'Valoración y Evaluación'!$N$18:$Q$27,3,FALSE)))</f>
        <v>Importante 1</v>
      </c>
      <c r="I15" s="13" t="str">
        <f>VLOOKUP(+F15*G15/60,'Valoración y Evaluación'!$N$18:$O$27,2,FALSE)</f>
        <v>Alto</v>
      </c>
      <c r="J15" s="12" t="s">
        <v>79</v>
      </c>
      <c r="K15" s="12" t="s">
        <v>42</v>
      </c>
      <c r="L15" s="12" t="s">
        <v>43</v>
      </c>
      <c r="M15" s="11">
        <f t="shared" si="0"/>
        <v>2</v>
      </c>
      <c r="N15" s="11">
        <f t="shared" si="1"/>
        <v>10</v>
      </c>
      <c r="O15" s="11" t="str">
        <f>IF(AND(M15=2,N15=5),+'Valoración y Evaluación'!$P$21,IF(AND(M15=1,N15=20),+'Valoración y Evaluación'!$P$24,VLOOKUP(+M15*N15/60,'Valoración y Evaluación'!$N$18:$Q$27,3,FALSE)))</f>
        <v>Moderado 2</v>
      </c>
      <c r="P15" s="11" t="str">
        <f>VLOOKUP(+M15*N15/60,'Valoración y Evaluación'!$N$18:$O$27,2,FALSE)</f>
        <v>Medio</v>
      </c>
      <c r="Q15" s="13" t="str">
        <f>IF(AND(M15=2,N15=5),+'Valoración y Evaluación'!$Q$21,IF(AND(M15=1,N15=20),+'Valoración y Evaluación'!$Q$24,VLOOKUP(+M15*N15/60,'Valoración y Evaluación'!$N$18:$Q$27,4,FALSE)))</f>
        <v>Reducir, Evitar, Compartir o transferir el riesgo. se deben tomar medidas para llevar los Riesgos a la Zona Aceptable o Tolerable, en lo posible. también es viable combinar estas medidas con evitar el riesgo cuando éste presenta una Probabilidad alta y media, y el Impacto es moderado o catastrófico. los Riesgos con Impacto moderado y Probabilidad media, se reduce o se comparte el riesgo, si es posible.</v>
      </c>
      <c r="R15" s="13" t="s">
        <v>56</v>
      </c>
    </row>
    <row r="16" spans="1:20" ht="165" customHeight="1" x14ac:dyDescent="0.2">
      <c r="A16" s="52">
        <v>4</v>
      </c>
      <c r="B16" s="53" t="s">
        <v>84</v>
      </c>
      <c r="C16" s="54" t="s">
        <v>85</v>
      </c>
      <c r="D16" s="54" t="s">
        <v>94</v>
      </c>
      <c r="E16" s="54" t="s">
        <v>86</v>
      </c>
      <c r="F16" s="54">
        <v>2</v>
      </c>
      <c r="G16" s="54">
        <v>5</v>
      </c>
      <c r="H16" s="51" t="str">
        <f>IF(AND(F16=2,G16=5),+'[1]Valoración y Evaluación'!$P$21,IF(AND(F16=1,G16=20),+'[1]Valoración y Evaluación'!$P$24,VLOOKUP(+F16*G16/60,'[1]Valoración y Evaluación'!$N$18:$Q$27,3,FALSE)))</f>
        <v>Tolerable 2</v>
      </c>
      <c r="I16" s="51" t="str">
        <f>VLOOKUP(+F16*G16/60,'[1]Valoración y Evaluación'!$N$18:$O$27,2,FALSE)</f>
        <v>Bajo</v>
      </c>
      <c r="J16" s="50" t="s">
        <v>87</v>
      </c>
      <c r="K16" s="50" t="s">
        <v>42</v>
      </c>
      <c r="L16" s="50" t="s">
        <v>43</v>
      </c>
      <c r="M16" s="49">
        <f t="shared" si="0"/>
        <v>1</v>
      </c>
      <c r="N16" s="49">
        <f t="shared" si="1"/>
        <v>5</v>
      </c>
      <c r="O16" s="49" t="str">
        <f>IF(AND(M16=2,N16=5),+'[1]Valoración y Evaluación'!$P$21,IF(AND(M16=1,N16=20),+'[1]Valoración y Evaluación'!$P$24,VLOOKUP(+M16*N16/60,'[1]Valoración y Evaluación'!$N$18:$Q$27,3,FALSE)))</f>
        <v>Aceptable</v>
      </c>
      <c r="P16" s="49" t="str">
        <f>VLOOKUP(+M16*N16/60,'[1]Valoración y Evaluación'!$N$18:$O$27,2,FALSE)</f>
        <v>Bajo</v>
      </c>
      <c r="Q16" s="51" t="str">
        <f>IF(AND(M16=2,N16=5),+'[1]Valoración y Evaluación'!$Q$21,IF(AND(M16=1,N16=20),+'[1]Valoración y Evaluación'!$Q$24,VLOOKUP(+M16*N16/60,'[1]Valoración y Evaluación'!$N$18:$Q$27,4,FALSE)))</f>
        <v>Asumir el riesgo. Permite a la Entidad asumirlo, es decir, el riesgo se encuentra en un nivel que puede aceptarlo sin necesidad de tomar otras medidas de control diferentes a las que se poseen.</v>
      </c>
      <c r="R16" s="51"/>
    </row>
    <row r="17" spans="1:18" ht="153.75" customHeight="1" x14ac:dyDescent="0.2">
      <c r="A17" s="52">
        <v>5</v>
      </c>
      <c r="B17" s="53" t="s">
        <v>88</v>
      </c>
      <c r="C17" s="55" t="s">
        <v>89</v>
      </c>
      <c r="D17" s="56" t="s">
        <v>90</v>
      </c>
      <c r="E17" s="54" t="s">
        <v>91</v>
      </c>
      <c r="F17" s="54">
        <v>2</v>
      </c>
      <c r="G17" s="54">
        <v>5</v>
      </c>
      <c r="H17" s="51" t="str">
        <f>IF(AND(F17=2,G17=5),+'[1]Valoración y Evaluación'!$P$21,IF(AND(F17=1,G17=20),+'[1]Valoración y Evaluación'!$P$24,VLOOKUP(+F17*G17/60,'[1]Valoración y Evaluación'!$N$18:$Q$27,3,FALSE)))</f>
        <v>Tolerable 2</v>
      </c>
      <c r="I17" s="51" t="str">
        <f>VLOOKUP(+F17*G17/60,'[1]Valoración y Evaluación'!$N$18:$O$27,2,FALSE)</f>
        <v>Bajo</v>
      </c>
      <c r="J17" s="50" t="s">
        <v>87</v>
      </c>
      <c r="K17" s="50" t="s">
        <v>42</v>
      </c>
      <c r="L17" s="50" t="s">
        <v>43</v>
      </c>
      <c r="M17" s="49">
        <f t="shared" si="0"/>
        <v>1</v>
      </c>
      <c r="N17" s="49">
        <f t="shared" si="1"/>
        <v>5</v>
      </c>
      <c r="O17" s="49" t="str">
        <f>IF(AND(M17=2,N17=5),+'[1]Valoración y Evaluación'!$P$21,IF(AND(M17=1,N17=20),+'[1]Valoración y Evaluación'!$P$24,VLOOKUP(+M17*N17/60,'[1]Valoración y Evaluación'!$N$18:$Q$27,3,FALSE)))</f>
        <v>Aceptable</v>
      </c>
      <c r="P17" s="49" t="str">
        <f>VLOOKUP(+M17*N17/60,'[1]Valoración y Evaluación'!$N$18:$O$27,2,FALSE)</f>
        <v>Bajo</v>
      </c>
      <c r="Q17" s="51" t="str">
        <f>IF(AND(M17=2,N17=5),+'[1]Valoración y Evaluación'!$Q$21,IF(AND(M17=1,N17=20),+'[1]Valoración y Evaluación'!$Q$24,VLOOKUP(+M17*N17/60,'[1]Valoración y Evaluación'!$N$18:$Q$27,4,FALSE)))</f>
        <v>Asumir el riesgo. Permite a la Entidad asumirlo, es decir, el riesgo se encuentra en un nivel que puede aceptarlo sin necesidad de tomar otras medidas de control diferentes a las que se poseen.</v>
      </c>
      <c r="R17" s="51"/>
    </row>
    <row r="18" spans="1:18" ht="127.5" customHeight="1" x14ac:dyDescent="0.2">
      <c r="A18" s="52">
        <v>6</v>
      </c>
      <c r="B18" s="53" t="s">
        <v>92</v>
      </c>
      <c r="C18" s="55" t="s">
        <v>93</v>
      </c>
      <c r="D18" s="56" t="s">
        <v>95</v>
      </c>
      <c r="E18" s="54" t="s">
        <v>96</v>
      </c>
      <c r="F18" s="54">
        <v>3</v>
      </c>
      <c r="G18" s="54">
        <v>10</v>
      </c>
      <c r="H18" s="51" t="str">
        <f>IF(AND(F18=2,G18=5),+'[1]Valoración y Evaluación'!$P$21,IF(AND(F18=1,G18=20),+'[1]Valoración y Evaluación'!$P$24,VLOOKUP(+F18*G18/60,'[1]Valoración y Evaluación'!$N$18:$Q$27,3,FALSE)))</f>
        <v>Importante 1</v>
      </c>
      <c r="I18" s="51" t="str">
        <f>VLOOKUP(+F18*G18/60,'[1]Valoración y Evaluación'!$N$18:$O$27,2,FALSE)</f>
        <v>Alto</v>
      </c>
      <c r="J18" s="50" t="s">
        <v>97</v>
      </c>
      <c r="K18" s="50" t="s">
        <v>42</v>
      </c>
      <c r="L18" s="50" t="s">
        <v>43</v>
      </c>
      <c r="M18" s="49">
        <f t="shared" si="0"/>
        <v>2</v>
      </c>
      <c r="N18" s="49">
        <f t="shared" si="1"/>
        <v>10</v>
      </c>
      <c r="O18" s="49" t="str">
        <f>IF(AND(M18=2,N18=5),+'[1]Valoración y Evaluación'!$P$21,IF(AND(M18=1,N18=20),+'[1]Valoración y Evaluación'!$P$24,VLOOKUP(+M18*N18/60,'[1]Valoración y Evaluación'!$N$18:$Q$27,3,FALSE)))</f>
        <v>Moderado 2</v>
      </c>
      <c r="P18" s="49" t="str">
        <f>VLOOKUP(+M18*N18/60,'[1]Valoración y Evaluación'!$N$18:$O$27,2,FALSE)</f>
        <v>Medio</v>
      </c>
      <c r="Q18" s="51" t="str">
        <f>IF(AND(M18=2,N18=5),+'[1]Valoración y Evaluación'!$Q$21,IF(AND(M18=1,N18=20),+'[1]Valoración y Evaluación'!$Q$24,VLOOKUP(+M18*N18/60,'[1]Valoración y Evaluación'!$N$18:$Q$27,4,FALSE)))</f>
        <v>Reducir, Evitar, Compartir o transferir el riesgo. se deben tomar medidas para llevar los Riesgos a la Zona Aceptable o Tolerable, en lo posible. también es viable combinar estas medidas con evitar el riesgo cuando éste presenta una Probabilidad alta y media, y el Impacto es moderado o catastrófico. los Riesgos con Impacto moderado y Probabilidad media, se reduce o se comparte el riesgo, si es posible.</v>
      </c>
      <c r="R18" s="51"/>
    </row>
    <row r="19" spans="1:18" ht="13.15" customHeight="1" x14ac:dyDescent="0.2">
      <c r="A19" s="18"/>
      <c r="B19" s="18"/>
      <c r="C19" s="18"/>
      <c r="D19" s="18"/>
      <c r="E19" s="18"/>
      <c r="H19" s="18"/>
      <c r="I19" s="18"/>
      <c r="J19" s="18"/>
      <c r="K19" s="18"/>
      <c r="P19" s="18"/>
      <c r="Q19" s="18"/>
      <c r="R19" s="18"/>
    </row>
    <row r="20" spans="1:18" ht="13.15" customHeight="1" x14ac:dyDescent="0.2">
      <c r="A20" s="18"/>
      <c r="B20" s="18"/>
      <c r="C20" s="18"/>
      <c r="D20" s="18"/>
      <c r="E20" s="18"/>
      <c r="H20" s="18"/>
      <c r="I20" s="18"/>
      <c r="J20" s="18"/>
      <c r="K20" s="18"/>
      <c r="P20" s="18"/>
      <c r="Q20" s="18"/>
      <c r="R20" s="18"/>
    </row>
    <row r="21" spans="1:18" ht="13.9" customHeight="1" x14ac:dyDescent="0.2">
      <c r="A21" s="18"/>
      <c r="B21" s="18"/>
      <c r="C21" s="18"/>
      <c r="D21" s="18"/>
      <c r="E21" s="18"/>
      <c r="H21" s="18"/>
      <c r="I21" s="18"/>
      <c r="J21" s="18"/>
      <c r="K21" s="18"/>
      <c r="P21" s="18"/>
      <c r="Q21" s="18"/>
      <c r="R21" s="18"/>
    </row>
    <row r="22" spans="1:18" ht="13.15" customHeight="1" x14ac:dyDescent="0.2">
      <c r="A22" s="18"/>
      <c r="B22" s="18"/>
      <c r="C22" s="18" t="s">
        <v>32</v>
      </c>
      <c r="D22" s="18"/>
      <c r="E22" s="18"/>
      <c r="H22" s="18"/>
      <c r="I22" s="18"/>
      <c r="J22" s="18"/>
      <c r="K22" s="18"/>
      <c r="P22" s="18"/>
      <c r="Q22" s="18"/>
      <c r="R22" s="18"/>
    </row>
    <row r="23" spans="1:18" ht="13.15" customHeight="1" x14ac:dyDescent="0.2">
      <c r="A23" s="18"/>
      <c r="B23" s="18"/>
      <c r="C23" s="18"/>
      <c r="D23" s="18"/>
      <c r="E23" s="18"/>
      <c r="H23" s="18"/>
      <c r="I23" s="18"/>
      <c r="J23" s="18"/>
      <c r="K23" s="18"/>
      <c r="P23" s="18"/>
      <c r="Q23" s="18"/>
      <c r="R23" s="18"/>
    </row>
    <row r="24" spans="1:18" ht="13.15" customHeight="1" x14ac:dyDescent="0.2">
      <c r="A24" s="18"/>
      <c r="B24" s="18"/>
      <c r="C24" s="18"/>
      <c r="D24" s="18"/>
      <c r="E24" s="18"/>
      <c r="H24" s="18"/>
      <c r="I24" s="18"/>
      <c r="J24" s="18"/>
      <c r="K24" s="18"/>
      <c r="P24" s="18"/>
      <c r="Q24" s="18"/>
      <c r="R24" s="18"/>
    </row>
    <row r="25" spans="1:18" ht="13.15" customHeight="1" x14ac:dyDescent="0.2">
      <c r="A25" s="18"/>
      <c r="B25" s="18"/>
      <c r="C25" s="18"/>
      <c r="D25" s="18"/>
      <c r="E25" s="18"/>
      <c r="H25" s="18"/>
      <c r="I25" s="18"/>
      <c r="J25" s="18"/>
      <c r="K25" s="18"/>
      <c r="P25" s="18"/>
      <c r="Q25" s="18"/>
      <c r="R25" s="18"/>
    </row>
    <row r="26" spans="1:18" ht="13.9" customHeight="1" x14ac:dyDescent="0.2">
      <c r="A26" s="18"/>
      <c r="B26" s="18"/>
      <c r="C26" s="18"/>
      <c r="D26" s="18"/>
      <c r="E26" s="18"/>
      <c r="H26" s="18"/>
      <c r="I26" s="18"/>
      <c r="J26" s="18"/>
      <c r="K26" s="18"/>
      <c r="P26" s="18"/>
      <c r="Q26" s="18"/>
      <c r="R26" s="18"/>
    </row>
    <row r="27" spans="1:18" ht="13.15" customHeight="1" x14ac:dyDescent="0.2">
      <c r="A27" s="18"/>
      <c r="B27" s="18"/>
      <c r="C27" s="18"/>
      <c r="D27" s="18"/>
      <c r="E27" s="18"/>
      <c r="H27" s="18"/>
      <c r="I27" s="18"/>
      <c r="J27" s="18"/>
      <c r="K27" s="18"/>
      <c r="P27" s="18"/>
      <c r="Q27" s="18"/>
      <c r="R27" s="18"/>
    </row>
    <row r="28" spans="1:18" ht="13.15" customHeight="1" x14ac:dyDescent="0.2">
      <c r="A28" s="18"/>
      <c r="B28" s="18"/>
      <c r="C28" s="18"/>
      <c r="D28" s="18"/>
      <c r="E28" s="18"/>
      <c r="H28" s="18"/>
      <c r="I28" s="18"/>
      <c r="J28" s="18"/>
      <c r="K28" s="18"/>
      <c r="P28" s="18"/>
      <c r="Q28" s="18"/>
      <c r="R28" s="18"/>
    </row>
    <row r="29" spans="1:18" ht="13.15" customHeight="1" x14ac:dyDescent="0.2">
      <c r="A29" s="18"/>
      <c r="B29" s="18"/>
      <c r="C29" s="18"/>
      <c r="D29" s="18"/>
      <c r="E29" s="18"/>
      <c r="H29" s="18"/>
      <c r="I29" s="18"/>
      <c r="J29" s="18"/>
      <c r="K29" s="18"/>
      <c r="P29" s="18"/>
      <c r="Q29" s="18"/>
      <c r="R29" s="18"/>
    </row>
    <row r="30" spans="1:18" ht="13.15" customHeight="1" x14ac:dyDescent="0.2">
      <c r="A30" s="18"/>
      <c r="B30" s="18"/>
      <c r="C30" s="18"/>
      <c r="D30" s="18"/>
      <c r="E30" s="18"/>
      <c r="H30" s="18"/>
      <c r="I30" s="18"/>
      <c r="J30" s="18"/>
      <c r="K30" s="18"/>
      <c r="P30" s="18"/>
      <c r="Q30" s="18"/>
      <c r="R30" s="18"/>
    </row>
    <row r="31" spans="1:18" ht="13.9" customHeight="1" x14ac:dyDescent="0.2">
      <c r="A31" s="18"/>
      <c r="B31" s="18"/>
      <c r="C31" s="18"/>
      <c r="D31" s="18"/>
      <c r="E31" s="18"/>
      <c r="H31" s="18"/>
      <c r="I31" s="18"/>
      <c r="J31" s="18"/>
      <c r="K31" s="18"/>
      <c r="P31" s="18"/>
      <c r="Q31" s="18"/>
      <c r="R31" s="18"/>
    </row>
    <row r="32" spans="1:18" ht="13.15" customHeight="1" x14ac:dyDescent="0.2">
      <c r="A32" s="18"/>
      <c r="B32" s="18"/>
      <c r="C32" s="18"/>
      <c r="D32" s="18"/>
      <c r="E32" s="18"/>
      <c r="H32" s="18"/>
      <c r="I32" s="18"/>
      <c r="J32" s="18"/>
      <c r="K32" s="18"/>
      <c r="P32" s="18"/>
      <c r="Q32" s="18"/>
      <c r="R32" s="18"/>
    </row>
    <row r="33" spans="1:18" ht="13.15" customHeight="1" x14ac:dyDescent="0.2">
      <c r="A33" s="18"/>
      <c r="B33" s="18"/>
      <c r="C33" s="18"/>
      <c r="D33" s="18"/>
      <c r="E33" s="18"/>
      <c r="H33" s="18"/>
      <c r="I33" s="18"/>
      <c r="J33" s="18"/>
      <c r="K33" s="18"/>
      <c r="P33" s="18"/>
      <c r="Q33" s="18"/>
      <c r="R33" s="18"/>
    </row>
    <row r="34" spans="1:18" ht="13.15" customHeight="1" x14ac:dyDescent="0.2">
      <c r="A34" s="18"/>
      <c r="B34" s="18"/>
      <c r="C34" s="18"/>
      <c r="D34" s="18"/>
      <c r="E34" s="18"/>
      <c r="H34" s="18"/>
      <c r="I34" s="18"/>
      <c r="J34" s="18"/>
      <c r="K34" s="18"/>
      <c r="P34" s="18"/>
      <c r="Q34" s="18"/>
      <c r="R34" s="18"/>
    </row>
    <row r="35" spans="1:18" ht="13.15" customHeight="1" x14ac:dyDescent="0.2">
      <c r="A35" s="18"/>
      <c r="B35" s="18"/>
      <c r="C35" s="18"/>
      <c r="D35" s="18"/>
      <c r="E35" s="18"/>
      <c r="H35" s="18"/>
      <c r="I35" s="18"/>
      <c r="J35" s="18"/>
      <c r="K35" s="18"/>
      <c r="P35" s="18"/>
      <c r="Q35" s="18"/>
      <c r="R35" s="18"/>
    </row>
    <row r="36" spans="1:18" ht="13.9" customHeight="1" x14ac:dyDescent="0.2">
      <c r="A36" s="18"/>
      <c r="B36" s="18"/>
      <c r="C36" s="18"/>
      <c r="D36" s="18"/>
      <c r="E36" s="18"/>
      <c r="H36" s="18"/>
      <c r="I36" s="18"/>
      <c r="J36" s="18"/>
      <c r="K36" s="18"/>
      <c r="P36" s="18"/>
      <c r="Q36" s="18"/>
      <c r="R36" s="18"/>
    </row>
    <row r="37" spans="1:18" ht="13.15" customHeight="1" x14ac:dyDescent="0.2">
      <c r="A37" s="18"/>
      <c r="B37" s="18"/>
      <c r="C37" s="18"/>
      <c r="D37" s="18"/>
      <c r="E37" s="18"/>
      <c r="H37" s="18"/>
      <c r="I37" s="18"/>
      <c r="J37" s="18"/>
      <c r="K37" s="18"/>
      <c r="P37" s="18"/>
      <c r="Q37" s="18"/>
      <c r="R37" s="18"/>
    </row>
    <row r="38" spans="1:18" ht="13.15" customHeight="1" x14ac:dyDescent="0.2">
      <c r="A38" s="18"/>
      <c r="B38" s="18"/>
      <c r="C38" s="18"/>
      <c r="D38" s="18"/>
      <c r="E38" s="18"/>
      <c r="H38" s="18"/>
      <c r="I38" s="18"/>
      <c r="J38" s="18"/>
      <c r="K38" s="18"/>
      <c r="P38" s="18"/>
      <c r="Q38" s="18"/>
      <c r="R38" s="18"/>
    </row>
    <row r="39" spans="1:18" ht="13.15" customHeight="1" x14ac:dyDescent="0.2">
      <c r="A39" s="18"/>
      <c r="B39" s="18"/>
      <c r="C39" s="18"/>
      <c r="D39" s="18"/>
      <c r="E39" s="18"/>
      <c r="H39" s="18"/>
      <c r="I39" s="18"/>
      <c r="J39" s="18"/>
      <c r="K39" s="18"/>
      <c r="P39" s="18"/>
      <c r="Q39" s="18"/>
      <c r="R39" s="18"/>
    </row>
    <row r="40" spans="1:18" ht="13.15" customHeight="1" x14ac:dyDescent="0.2">
      <c r="A40" s="18"/>
      <c r="B40" s="18"/>
      <c r="C40" s="18"/>
      <c r="D40" s="18"/>
      <c r="E40" s="18"/>
      <c r="H40" s="18"/>
      <c r="I40" s="18"/>
      <c r="J40" s="18"/>
      <c r="K40" s="18"/>
      <c r="P40" s="18"/>
      <c r="Q40" s="18"/>
      <c r="R40" s="18"/>
    </row>
    <row r="41" spans="1:18" ht="13.9" customHeight="1" x14ac:dyDescent="0.2">
      <c r="A41" s="18"/>
      <c r="B41" s="18"/>
      <c r="C41" s="18"/>
      <c r="D41" s="18"/>
      <c r="E41" s="18"/>
      <c r="H41" s="18"/>
      <c r="I41" s="18"/>
      <c r="J41" s="18"/>
      <c r="K41" s="18"/>
      <c r="P41" s="18"/>
      <c r="Q41" s="18"/>
      <c r="R41" s="18"/>
    </row>
    <row r="42" spans="1:18" x14ac:dyDescent="0.2">
      <c r="A42" s="18"/>
      <c r="B42" s="18"/>
      <c r="C42" s="18"/>
      <c r="D42" s="18"/>
      <c r="E42" s="18"/>
      <c r="H42" s="18"/>
      <c r="I42" s="18"/>
      <c r="J42" s="18"/>
      <c r="K42" s="18"/>
      <c r="P42" s="18"/>
      <c r="Q42" s="18"/>
      <c r="R42" s="18"/>
    </row>
    <row r="43" spans="1:18" x14ac:dyDescent="0.2">
      <c r="A43" s="18"/>
      <c r="B43" s="18"/>
      <c r="C43" s="18"/>
      <c r="D43" s="18"/>
      <c r="E43" s="18"/>
      <c r="H43" s="18"/>
      <c r="I43" s="18"/>
      <c r="J43" s="18"/>
      <c r="K43" s="18"/>
      <c r="P43" s="18"/>
      <c r="Q43" s="18"/>
      <c r="R43" s="18"/>
    </row>
    <row r="44" spans="1:18" x14ac:dyDescent="0.2">
      <c r="A44" s="18"/>
      <c r="B44" s="18"/>
      <c r="C44" s="18"/>
      <c r="D44" s="18"/>
      <c r="E44" s="18"/>
      <c r="H44" s="18"/>
      <c r="I44" s="18"/>
      <c r="J44" s="18"/>
      <c r="K44" s="18"/>
      <c r="P44" s="18"/>
      <c r="Q44" s="18"/>
      <c r="R44" s="18"/>
    </row>
    <row r="45" spans="1:18" x14ac:dyDescent="0.2">
      <c r="A45" s="18"/>
      <c r="B45" s="18"/>
      <c r="C45" s="18"/>
      <c r="D45" s="18"/>
      <c r="E45" s="18"/>
      <c r="H45" s="18"/>
      <c r="I45" s="18"/>
      <c r="J45" s="18"/>
      <c r="K45" s="18"/>
      <c r="P45" s="18"/>
      <c r="Q45" s="18"/>
      <c r="R45" s="18"/>
    </row>
    <row r="46" spans="1:18" x14ac:dyDescent="0.2">
      <c r="A46" s="18"/>
      <c r="B46" s="18"/>
      <c r="C46" s="18"/>
      <c r="D46" s="18"/>
      <c r="E46" s="18"/>
      <c r="H46" s="18"/>
      <c r="I46" s="18"/>
      <c r="J46" s="18"/>
      <c r="K46" s="18"/>
      <c r="P46" s="18"/>
      <c r="Q46" s="18"/>
      <c r="R46" s="18"/>
    </row>
    <row r="47" spans="1:18" x14ac:dyDescent="0.2">
      <c r="A47" s="18"/>
      <c r="B47" s="18"/>
      <c r="C47" s="18"/>
      <c r="D47" s="18"/>
      <c r="E47" s="18"/>
      <c r="H47" s="18"/>
      <c r="I47" s="18"/>
      <c r="J47" s="18"/>
      <c r="K47" s="18"/>
      <c r="P47" s="18"/>
      <c r="Q47" s="18"/>
      <c r="R47" s="18"/>
    </row>
    <row r="48" spans="1:18" x14ac:dyDescent="0.2">
      <c r="A48" s="18"/>
      <c r="B48" s="18"/>
      <c r="C48" s="18"/>
      <c r="D48" s="18"/>
      <c r="E48" s="18"/>
      <c r="H48" s="18"/>
      <c r="I48" s="18"/>
      <c r="J48" s="18"/>
      <c r="K48" s="18"/>
      <c r="P48" s="18"/>
      <c r="Q48" s="18"/>
      <c r="R48" s="18"/>
    </row>
    <row r="49" spans="1:18" x14ac:dyDescent="0.2">
      <c r="A49" s="18"/>
      <c r="B49" s="18"/>
      <c r="C49" s="18"/>
      <c r="D49" s="18"/>
      <c r="E49" s="18"/>
      <c r="H49" s="18"/>
      <c r="I49" s="18"/>
      <c r="J49" s="18"/>
      <c r="K49" s="18"/>
      <c r="P49" s="18"/>
      <c r="Q49" s="18"/>
      <c r="R49" s="18"/>
    </row>
    <row r="50" spans="1:18" x14ac:dyDescent="0.2">
      <c r="A50" s="18"/>
      <c r="B50" s="18"/>
      <c r="C50" s="18"/>
      <c r="D50" s="18"/>
      <c r="E50" s="18"/>
      <c r="H50" s="18"/>
      <c r="I50" s="18"/>
      <c r="J50" s="18"/>
      <c r="K50" s="18"/>
      <c r="P50" s="18"/>
      <c r="Q50" s="18"/>
      <c r="R50" s="18"/>
    </row>
    <row r="51" spans="1:18" x14ac:dyDescent="0.2">
      <c r="A51" s="18"/>
      <c r="B51" s="18"/>
      <c r="C51" s="18"/>
      <c r="D51" s="18"/>
      <c r="E51" s="18"/>
      <c r="H51" s="18"/>
      <c r="I51" s="18"/>
      <c r="J51" s="18"/>
      <c r="K51" s="18"/>
      <c r="P51" s="18"/>
      <c r="Q51" s="18"/>
      <c r="R51" s="18"/>
    </row>
    <row r="52" spans="1:18" x14ac:dyDescent="0.2">
      <c r="A52" s="18"/>
      <c r="B52" s="18"/>
      <c r="C52" s="18"/>
      <c r="D52" s="18"/>
      <c r="E52" s="18"/>
      <c r="H52" s="18"/>
      <c r="I52" s="18"/>
      <c r="J52" s="18"/>
      <c r="K52" s="18"/>
      <c r="P52" s="18"/>
      <c r="Q52" s="18"/>
      <c r="R52" s="18"/>
    </row>
    <row r="53" spans="1:18" x14ac:dyDescent="0.2">
      <c r="A53" s="18"/>
      <c r="B53" s="18"/>
      <c r="C53" s="18"/>
      <c r="D53" s="18"/>
      <c r="E53" s="18"/>
      <c r="H53" s="18"/>
      <c r="I53" s="18"/>
      <c r="J53" s="18"/>
      <c r="K53" s="18"/>
      <c r="P53" s="18"/>
      <c r="Q53" s="18"/>
      <c r="R53" s="18"/>
    </row>
    <row r="54" spans="1:18" x14ac:dyDescent="0.2">
      <c r="A54" s="18"/>
      <c r="B54" s="18"/>
      <c r="C54" s="18"/>
      <c r="D54" s="18"/>
      <c r="E54" s="18"/>
      <c r="H54" s="18"/>
      <c r="I54" s="18"/>
      <c r="J54" s="18"/>
      <c r="K54" s="18"/>
      <c r="P54" s="18"/>
      <c r="Q54" s="18"/>
      <c r="R54" s="18"/>
    </row>
    <row r="55" spans="1:18" x14ac:dyDescent="0.2">
      <c r="A55" s="18"/>
      <c r="B55" s="18"/>
      <c r="C55" s="18"/>
      <c r="D55" s="18"/>
      <c r="E55" s="18"/>
      <c r="H55" s="18"/>
      <c r="I55" s="18"/>
      <c r="J55" s="18"/>
      <c r="K55" s="18"/>
      <c r="P55" s="18"/>
      <c r="Q55" s="18"/>
      <c r="R55" s="18"/>
    </row>
    <row r="56" spans="1:18" x14ac:dyDescent="0.2">
      <c r="A56" s="18"/>
      <c r="B56" s="18"/>
      <c r="C56" s="18"/>
      <c r="D56" s="18"/>
      <c r="E56" s="18"/>
      <c r="H56" s="18"/>
      <c r="I56" s="18"/>
      <c r="J56" s="18"/>
      <c r="K56" s="18"/>
      <c r="P56" s="18"/>
      <c r="Q56" s="18"/>
      <c r="R56" s="18"/>
    </row>
    <row r="57" spans="1:18" x14ac:dyDescent="0.2">
      <c r="A57" s="18"/>
      <c r="B57" s="18"/>
      <c r="C57" s="18"/>
      <c r="D57" s="18"/>
      <c r="E57" s="18"/>
      <c r="H57" s="18"/>
      <c r="I57" s="18"/>
      <c r="J57" s="18"/>
      <c r="K57" s="18"/>
      <c r="P57" s="18"/>
      <c r="Q57" s="18"/>
      <c r="R57" s="18"/>
    </row>
    <row r="58" spans="1:18" x14ac:dyDescent="0.2">
      <c r="A58" s="18"/>
      <c r="B58" s="18"/>
      <c r="C58" s="18"/>
      <c r="D58" s="18"/>
      <c r="E58" s="18"/>
      <c r="H58" s="18"/>
      <c r="I58" s="18"/>
      <c r="J58" s="18"/>
      <c r="K58" s="18"/>
      <c r="P58" s="18"/>
      <c r="Q58" s="18"/>
      <c r="R58" s="18"/>
    </row>
    <row r="59" spans="1:18" x14ac:dyDescent="0.2">
      <c r="A59" s="18"/>
      <c r="B59" s="18"/>
      <c r="C59" s="18"/>
      <c r="D59" s="18"/>
      <c r="E59" s="18"/>
      <c r="H59" s="18"/>
      <c r="I59" s="18"/>
      <c r="J59" s="18"/>
      <c r="K59" s="18"/>
      <c r="P59" s="18"/>
      <c r="Q59" s="18"/>
      <c r="R59" s="18"/>
    </row>
    <row r="60" spans="1:18" x14ac:dyDescent="0.2">
      <c r="A60" s="18"/>
      <c r="B60" s="18"/>
      <c r="C60" s="18"/>
      <c r="D60" s="18"/>
      <c r="E60" s="18"/>
      <c r="H60" s="18"/>
      <c r="I60" s="18"/>
      <c r="J60" s="18"/>
      <c r="K60" s="18"/>
      <c r="P60" s="18"/>
      <c r="Q60" s="18"/>
      <c r="R60" s="18"/>
    </row>
    <row r="61" spans="1:18" x14ac:dyDescent="0.2">
      <c r="A61" s="18"/>
      <c r="B61" s="18"/>
      <c r="C61" s="18"/>
      <c r="D61" s="18"/>
      <c r="E61" s="18"/>
      <c r="H61" s="18"/>
      <c r="I61" s="18"/>
      <c r="J61" s="18"/>
      <c r="K61" s="18"/>
      <c r="P61" s="18"/>
      <c r="Q61" s="18"/>
      <c r="R61" s="18"/>
    </row>
    <row r="62" spans="1:18" x14ac:dyDescent="0.2">
      <c r="A62" s="18"/>
      <c r="B62" s="18"/>
      <c r="C62" s="18"/>
      <c r="D62" s="18"/>
      <c r="E62" s="18"/>
      <c r="H62" s="18"/>
      <c r="I62" s="18"/>
      <c r="J62" s="18"/>
      <c r="K62" s="18"/>
      <c r="P62" s="18"/>
      <c r="Q62" s="18"/>
      <c r="R62" s="18"/>
    </row>
    <row r="63" spans="1:18" x14ac:dyDescent="0.2">
      <c r="A63" s="18"/>
      <c r="B63" s="18"/>
      <c r="C63" s="18"/>
      <c r="D63" s="18"/>
      <c r="E63" s="18"/>
      <c r="H63" s="18"/>
      <c r="I63" s="18"/>
      <c r="J63" s="18"/>
      <c r="K63" s="18"/>
      <c r="P63" s="18"/>
      <c r="Q63" s="18"/>
      <c r="R63" s="18"/>
    </row>
    <row r="64" spans="1:18" x14ac:dyDescent="0.2">
      <c r="A64" s="18"/>
      <c r="B64" s="18"/>
      <c r="C64" s="18"/>
      <c r="D64" s="18"/>
      <c r="E64" s="18"/>
      <c r="H64" s="18"/>
      <c r="I64" s="18"/>
      <c r="J64" s="18"/>
      <c r="K64" s="18"/>
      <c r="P64" s="18"/>
      <c r="Q64" s="18"/>
      <c r="R64" s="18"/>
    </row>
    <row r="65" spans="1:18" x14ac:dyDescent="0.2">
      <c r="A65" s="18"/>
      <c r="B65" s="18"/>
      <c r="C65" s="18"/>
      <c r="D65" s="18"/>
      <c r="E65" s="18"/>
      <c r="H65" s="18"/>
      <c r="I65" s="18"/>
      <c r="J65" s="18"/>
      <c r="K65" s="18"/>
      <c r="P65" s="18"/>
      <c r="Q65" s="18"/>
      <c r="R65" s="18"/>
    </row>
    <row r="66" spans="1:18" x14ac:dyDescent="0.2">
      <c r="A66" s="18"/>
      <c r="B66" s="18"/>
      <c r="C66" s="18"/>
      <c r="D66" s="18"/>
      <c r="E66" s="18"/>
      <c r="H66" s="18"/>
      <c r="I66" s="18"/>
      <c r="J66" s="18"/>
      <c r="K66" s="18"/>
      <c r="P66" s="18"/>
      <c r="Q66" s="18"/>
      <c r="R66" s="18"/>
    </row>
    <row r="67" spans="1:18" x14ac:dyDescent="0.2">
      <c r="A67" s="18"/>
      <c r="B67" s="18"/>
      <c r="C67" s="18"/>
      <c r="D67" s="18"/>
      <c r="E67" s="18"/>
      <c r="H67" s="18"/>
      <c r="I67" s="18"/>
      <c r="J67" s="18"/>
      <c r="K67" s="18"/>
      <c r="P67" s="18"/>
      <c r="Q67" s="18"/>
      <c r="R67" s="18"/>
    </row>
    <row r="68" spans="1:18" x14ac:dyDescent="0.2">
      <c r="A68" s="18"/>
      <c r="B68" s="18"/>
      <c r="C68" s="18"/>
      <c r="D68" s="18"/>
      <c r="E68" s="18"/>
      <c r="H68" s="18"/>
      <c r="I68" s="18"/>
      <c r="J68" s="18"/>
      <c r="K68" s="18"/>
      <c r="P68" s="18"/>
      <c r="Q68" s="18"/>
      <c r="R68" s="18"/>
    </row>
    <row r="69" spans="1:18" x14ac:dyDescent="0.2">
      <c r="A69" s="18"/>
      <c r="B69" s="18"/>
      <c r="C69" s="18"/>
      <c r="D69" s="18"/>
      <c r="E69" s="18"/>
      <c r="H69" s="18"/>
      <c r="I69" s="18"/>
      <c r="J69" s="18"/>
      <c r="K69" s="18"/>
      <c r="P69" s="18"/>
      <c r="Q69" s="18"/>
      <c r="R69" s="18"/>
    </row>
    <row r="70" spans="1:18" x14ac:dyDescent="0.2">
      <c r="A70" s="18"/>
      <c r="B70" s="18"/>
      <c r="C70" s="18"/>
      <c r="D70" s="18"/>
      <c r="E70" s="18"/>
      <c r="H70" s="18"/>
      <c r="I70" s="18"/>
      <c r="J70" s="18"/>
      <c r="K70" s="18"/>
      <c r="P70" s="18"/>
      <c r="Q70" s="18"/>
      <c r="R70" s="18"/>
    </row>
    <row r="71" spans="1:18" x14ac:dyDescent="0.2">
      <c r="A71" s="18"/>
      <c r="B71" s="18"/>
      <c r="C71" s="18"/>
      <c r="D71" s="18"/>
      <c r="E71" s="18"/>
      <c r="H71" s="18"/>
      <c r="I71" s="18"/>
      <c r="J71" s="18"/>
      <c r="K71" s="18"/>
      <c r="P71" s="18"/>
      <c r="Q71" s="18"/>
      <c r="R71" s="18"/>
    </row>
    <row r="72" spans="1:18" x14ac:dyDescent="0.2">
      <c r="A72" s="18"/>
      <c r="B72" s="18"/>
      <c r="C72" s="18"/>
      <c r="D72" s="18"/>
      <c r="E72" s="18"/>
      <c r="H72" s="18"/>
      <c r="I72" s="18"/>
      <c r="J72" s="18"/>
      <c r="K72" s="18"/>
      <c r="P72" s="18"/>
      <c r="Q72" s="18"/>
      <c r="R72" s="18"/>
    </row>
    <row r="73" spans="1:18" x14ac:dyDescent="0.2">
      <c r="A73" s="18"/>
      <c r="B73" s="18"/>
      <c r="C73" s="18"/>
      <c r="D73" s="18"/>
      <c r="E73" s="18"/>
      <c r="H73" s="18"/>
      <c r="I73" s="18"/>
      <c r="J73" s="18"/>
      <c r="K73" s="18"/>
      <c r="P73" s="18"/>
      <c r="Q73" s="18"/>
      <c r="R73" s="18"/>
    </row>
    <row r="74" spans="1:18" x14ac:dyDescent="0.2">
      <c r="A74" s="18"/>
      <c r="B74" s="18"/>
      <c r="C74" s="18"/>
      <c r="D74" s="18"/>
      <c r="E74" s="18"/>
      <c r="H74" s="18"/>
      <c r="I74" s="18"/>
      <c r="J74" s="18"/>
      <c r="K74" s="18"/>
      <c r="P74" s="18"/>
      <c r="Q74" s="18"/>
      <c r="R74" s="18"/>
    </row>
    <row r="75" spans="1:18" x14ac:dyDescent="0.2">
      <c r="A75" s="18"/>
      <c r="B75" s="18"/>
      <c r="C75" s="18"/>
      <c r="D75" s="18"/>
      <c r="E75" s="18"/>
      <c r="H75" s="18"/>
      <c r="I75" s="18"/>
      <c r="J75" s="18"/>
      <c r="K75" s="18"/>
      <c r="P75" s="18"/>
      <c r="Q75" s="18"/>
      <c r="R75" s="18"/>
    </row>
    <row r="76" spans="1:18" x14ac:dyDescent="0.2">
      <c r="A76" s="18"/>
      <c r="B76" s="18"/>
      <c r="C76" s="18"/>
      <c r="D76" s="18"/>
      <c r="E76" s="18"/>
      <c r="H76" s="18"/>
      <c r="I76" s="18"/>
      <c r="J76" s="18"/>
      <c r="K76" s="18"/>
      <c r="P76" s="18"/>
      <c r="Q76" s="18"/>
      <c r="R76" s="18"/>
    </row>
    <row r="77" spans="1:18" x14ac:dyDescent="0.2">
      <c r="A77" s="18"/>
      <c r="B77" s="18"/>
      <c r="C77" s="18"/>
      <c r="D77" s="18"/>
      <c r="E77" s="18"/>
      <c r="H77" s="18"/>
      <c r="I77" s="18"/>
      <c r="J77" s="18"/>
      <c r="K77" s="18"/>
      <c r="P77" s="18"/>
      <c r="Q77" s="18"/>
      <c r="R77" s="18"/>
    </row>
    <row r="78" spans="1:18" x14ac:dyDescent="0.2">
      <c r="A78" s="18"/>
      <c r="B78" s="18"/>
      <c r="C78" s="18"/>
      <c r="D78" s="18"/>
      <c r="E78" s="18"/>
      <c r="H78" s="18"/>
      <c r="I78" s="18"/>
      <c r="J78" s="18"/>
      <c r="K78" s="18"/>
      <c r="P78" s="18"/>
      <c r="Q78" s="18"/>
      <c r="R78" s="18"/>
    </row>
  </sheetData>
  <sheetProtection formatRows="0" insertRows="0" deleteRows="0" sort="0" autoFilter="0"/>
  <mergeCells count="15">
    <mergeCell ref="A9:C9"/>
    <mergeCell ref="D9:R9"/>
    <mergeCell ref="A10:C10"/>
    <mergeCell ref="D10:R10"/>
    <mergeCell ref="A11:R11"/>
    <mergeCell ref="A6:R6"/>
    <mergeCell ref="A7:C7"/>
    <mergeCell ref="D7:R7"/>
    <mergeCell ref="A8:C8"/>
    <mergeCell ref="D8:R8"/>
    <mergeCell ref="A1:C5"/>
    <mergeCell ref="O1:Q5"/>
    <mergeCell ref="R1:R4"/>
    <mergeCell ref="D1:D5"/>
    <mergeCell ref="E1:N5"/>
  </mergeCells>
  <phoneticPr fontId="7" type="noConversion"/>
  <conditionalFormatting sqref="A14:J14 A13:B13 D13:J13 A15 C15:J15">
    <cfRule type="expression" dxfId="29" priority="34" stopIfTrue="1">
      <formula>$I13="bajo"</formula>
    </cfRule>
    <cfRule type="expression" dxfId="28" priority="35" stopIfTrue="1">
      <formula>$I13="medio"</formula>
    </cfRule>
    <cfRule type="expression" dxfId="27" priority="36" stopIfTrue="1">
      <formula>$I13="alto"</formula>
    </cfRule>
  </conditionalFormatting>
  <conditionalFormatting sqref="K13:R15">
    <cfRule type="expression" dxfId="26" priority="37" stopIfTrue="1">
      <formula>$P13="bajo"</formula>
    </cfRule>
    <cfRule type="expression" dxfId="25" priority="38" stopIfTrue="1">
      <formula>$P13="medio"</formula>
    </cfRule>
    <cfRule type="expression" dxfId="24" priority="39" stopIfTrue="1">
      <formula>$P13="alto"</formula>
    </cfRule>
  </conditionalFormatting>
  <conditionalFormatting sqref="C13">
    <cfRule type="expression" dxfId="23" priority="22" stopIfTrue="1">
      <formula>$I13="bajo"</formula>
    </cfRule>
    <cfRule type="expression" dxfId="22" priority="23" stopIfTrue="1">
      <formula>$I13="medio"</formula>
    </cfRule>
    <cfRule type="expression" dxfId="21" priority="24" stopIfTrue="1">
      <formula>$I13="alto"</formula>
    </cfRule>
  </conditionalFormatting>
  <conditionalFormatting sqref="B15">
    <cfRule type="expression" dxfId="20" priority="19" stopIfTrue="1">
      <formula>$I15="bajo"</formula>
    </cfRule>
    <cfRule type="expression" dxfId="19" priority="20" stopIfTrue="1">
      <formula>$I15="medio"</formula>
    </cfRule>
    <cfRule type="expression" dxfId="18" priority="21" stopIfTrue="1">
      <formula>$I15="alto"</formula>
    </cfRule>
  </conditionalFormatting>
  <conditionalFormatting sqref="A16:J16">
    <cfRule type="expression" dxfId="17" priority="13" stopIfTrue="1">
      <formula>$I16="bajo"</formula>
    </cfRule>
    <cfRule type="expression" dxfId="16" priority="14" stopIfTrue="1">
      <formula>$I16="medio"</formula>
    </cfRule>
    <cfRule type="expression" dxfId="15" priority="15" stopIfTrue="1">
      <formula>$I16="alto"</formula>
    </cfRule>
  </conditionalFormatting>
  <conditionalFormatting sqref="K16:R16">
    <cfRule type="expression" dxfId="14" priority="16" stopIfTrue="1">
      <formula>$P16="bajo"</formula>
    </cfRule>
    <cfRule type="expression" dxfId="13" priority="17" stopIfTrue="1">
      <formula>$P16="medio"</formula>
    </cfRule>
    <cfRule type="expression" dxfId="12" priority="18" stopIfTrue="1">
      <formula>$P16="alto"</formula>
    </cfRule>
  </conditionalFormatting>
  <conditionalFormatting sqref="A17:J17">
    <cfRule type="expression" dxfId="11" priority="7" stopIfTrue="1">
      <formula>$I17="bajo"</formula>
    </cfRule>
    <cfRule type="expression" dxfId="10" priority="8" stopIfTrue="1">
      <formula>$I17="medio"</formula>
    </cfRule>
    <cfRule type="expression" dxfId="9" priority="9" stopIfTrue="1">
      <formula>$I17="alto"</formula>
    </cfRule>
  </conditionalFormatting>
  <conditionalFormatting sqref="K17:R17">
    <cfRule type="expression" dxfId="8" priority="10" stopIfTrue="1">
      <formula>$P17="bajo"</formula>
    </cfRule>
    <cfRule type="expression" dxfId="7" priority="11" stopIfTrue="1">
      <formula>$P17="medio"</formula>
    </cfRule>
    <cfRule type="expression" dxfId="6" priority="12" stopIfTrue="1">
      <formula>$P17="alto"</formula>
    </cfRule>
  </conditionalFormatting>
  <conditionalFormatting sqref="A18:J18">
    <cfRule type="expression" dxfId="5" priority="1" stopIfTrue="1">
      <formula>$I18="bajo"</formula>
    </cfRule>
    <cfRule type="expression" dxfId="4" priority="2" stopIfTrue="1">
      <formula>$I18="medio"</formula>
    </cfRule>
    <cfRule type="expression" dxfId="3" priority="3" stopIfTrue="1">
      <formula>$I18="alto"</formula>
    </cfRule>
  </conditionalFormatting>
  <conditionalFormatting sqref="K18:R18">
    <cfRule type="expression" dxfId="2" priority="4" stopIfTrue="1">
      <formula>$P18="bajo"</formula>
    </cfRule>
    <cfRule type="expression" dxfId="1" priority="5" stopIfTrue="1">
      <formula>$P18="medio"</formula>
    </cfRule>
    <cfRule type="expression" dxfId="0" priority="6" stopIfTrue="1">
      <formula>$P18="alto"</formula>
    </cfRule>
  </conditionalFormatting>
  <dataValidations count="3">
    <dataValidation type="list" allowBlank="1" showInputMessage="1" showErrorMessage="1" sqref="F13:F18" xr:uid="{00000000-0002-0000-0000-000000000000}">
      <formula1>"1,2,3"</formula1>
    </dataValidation>
    <dataValidation type="list" allowBlank="1" showInputMessage="1" showErrorMessage="1" sqref="G13:G18" xr:uid="{00000000-0002-0000-0000-000001000000}">
      <formula1>"5,10,20"</formula1>
    </dataValidation>
    <dataValidation type="list" allowBlank="1" showInputMessage="1" showErrorMessage="1" sqref="K13:L18" xr:uid="{00000000-0002-0000-0000-000002000000}">
      <formula1>"si,no"</formula1>
    </dataValidation>
  </dataValidations>
  <printOptions horizontalCentered="1"/>
  <pageMargins left="0.39370078740157483" right="0.39370078740157483" top="0.59055118110236227" bottom="0.59055118110236227" header="0.19685039370078741" footer="0.19685039370078741"/>
  <pageSetup scale="32" orientation="landscape" horizontalDpi="4294967293" verticalDpi="4294967293" r:id="rId1"/>
  <headerFooter scaleWithDoc="0"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7"/>
  <sheetViews>
    <sheetView showGridLines="0" topLeftCell="A16" zoomScaleNormal="100" workbookViewId="0">
      <selection activeCell="L12" sqref="L12"/>
    </sheetView>
  </sheetViews>
  <sheetFormatPr baseColWidth="10" defaultColWidth="11.42578125" defaultRowHeight="12.75" x14ac:dyDescent="0.2"/>
  <cols>
    <col min="1" max="1" width="5.7109375" style="16" customWidth="1"/>
    <col min="2" max="2" width="10.7109375" style="16" customWidth="1"/>
    <col min="3" max="9" width="5.7109375" style="16" customWidth="1"/>
    <col min="10" max="10" width="8.42578125" style="16" customWidth="1"/>
    <col min="11" max="11" width="11.7109375" style="16" customWidth="1"/>
    <col min="12" max="16" width="10.7109375" style="16" customWidth="1"/>
    <col min="17" max="17" width="40.85546875" style="16" customWidth="1"/>
    <col min="18" max="16384" width="11.42578125" style="16"/>
  </cols>
  <sheetData>
    <row r="1" spans="1:17" s="8" customFormat="1" ht="20.100000000000001" customHeight="1" x14ac:dyDescent="0.2">
      <c r="A1" s="70"/>
      <c r="B1" s="70"/>
      <c r="C1" s="70"/>
      <c r="D1" s="70"/>
      <c r="E1" s="70"/>
      <c r="F1" s="9"/>
      <c r="G1" s="9"/>
      <c r="H1" s="70" t="s">
        <v>69</v>
      </c>
      <c r="I1" s="70"/>
      <c r="J1" s="70"/>
      <c r="K1" s="70"/>
      <c r="L1" s="70"/>
      <c r="M1" s="70"/>
      <c r="N1" s="70"/>
      <c r="O1" s="70"/>
      <c r="P1" s="9"/>
      <c r="Q1" s="71"/>
    </row>
    <row r="2" spans="1:17" s="8" customFormat="1" ht="20.100000000000001" customHeight="1" x14ac:dyDescent="0.2">
      <c r="A2" s="70"/>
      <c r="B2" s="70"/>
      <c r="C2" s="70"/>
      <c r="D2" s="70"/>
      <c r="E2" s="70"/>
      <c r="F2" s="9"/>
      <c r="G2" s="9"/>
      <c r="H2" s="70"/>
      <c r="I2" s="70"/>
      <c r="J2" s="70"/>
      <c r="K2" s="70"/>
      <c r="L2" s="70"/>
      <c r="M2" s="70"/>
      <c r="N2" s="70"/>
      <c r="O2" s="70"/>
      <c r="P2" s="9"/>
      <c r="Q2" s="71"/>
    </row>
    <row r="3" spans="1:17" s="8" customFormat="1" ht="20.100000000000001" customHeight="1" x14ac:dyDescent="0.2">
      <c r="A3" s="70"/>
      <c r="B3" s="70"/>
      <c r="C3" s="70"/>
      <c r="D3" s="70"/>
      <c r="E3" s="70"/>
      <c r="F3" s="9"/>
      <c r="G3" s="9"/>
      <c r="H3" s="70"/>
      <c r="I3" s="70"/>
      <c r="J3" s="70"/>
      <c r="K3" s="70"/>
      <c r="L3" s="70"/>
      <c r="M3" s="70"/>
      <c r="N3" s="70"/>
      <c r="O3" s="70"/>
      <c r="P3" s="9"/>
      <c r="Q3" s="71"/>
    </row>
    <row r="4" spans="1:17" s="8" customFormat="1" ht="20.100000000000001" customHeight="1" x14ac:dyDescent="0.2">
      <c r="A4" s="70"/>
      <c r="B4" s="70"/>
      <c r="C4" s="70"/>
      <c r="D4" s="70"/>
      <c r="E4" s="70"/>
      <c r="F4" s="9"/>
      <c r="G4" s="9"/>
      <c r="H4" s="70"/>
      <c r="I4" s="70"/>
      <c r="J4" s="70"/>
      <c r="K4" s="70"/>
      <c r="L4" s="70"/>
      <c r="M4" s="70"/>
      <c r="N4" s="70"/>
      <c r="O4" s="70"/>
      <c r="P4" s="9"/>
      <c r="Q4" s="71"/>
    </row>
    <row r="5" spans="1:17" s="8" customFormat="1" ht="20.100000000000001" customHeight="1" x14ac:dyDescent="0.2">
      <c r="A5" s="70"/>
      <c r="B5" s="70"/>
      <c r="C5" s="70"/>
      <c r="D5" s="70"/>
      <c r="E5" s="70"/>
      <c r="F5" s="9"/>
      <c r="G5" s="9"/>
      <c r="H5" s="70"/>
      <c r="I5" s="70"/>
      <c r="J5" s="70"/>
      <c r="K5" s="70"/>
      <c r="L5" s="70"/>
      <c r="M5" s="70"/>
      <c r="N5" s="70"/>
      <c r="O5" s="70"/>
      <c r="P5" s="9"/>
      <c r="Q5" s="26" t="s">
        <v>55</v>
      </c>
    </row>
    <row r="6" spans="1:17" s="10" customFormat="1" ht="20.100000000000001" customHeight="1" x14ac:dyDescent="0.2">
      <c r="A6" s="60" t="s">
        <v>53</v>
      </c>
      <c r="B6" s="60"/>
      <c r="C6" s="60"/>
      <c r="D6" s="60"/>
      <c r="E6" s="60"/>
      <c r="F6" s="60"/>
      <c r="G6" s="60"/>
      <c r="H6" s="60"/>
      <c r="I6" s="60"/>
      <c r="J6" s="60"/>
      <c r="K6" s="60"/>
      <c r="L6" s="60"/>
      <c r="M6" s="60"/>
      <c r="N6" s="60"/>
      <c r="O6" s="60"/>
      <c r="P6" s="60"/>
      <c r="Q6" s="60"/>
    </row>
    <row r="7" spans="1:17" ht="19.5" customHeight="1" x14ac:dyDescent="0.2"/>
    <row r="8" spans="1:17" ht="30" customHeight="1" x14ac:dyDescent="0.2">
      <c r="A8" s="73" t="s">
        <v>0</v>
      </c>
      <c r="B8" s="21" t="s">
        <v>45</v>
      </c>
      <c r="C8" s="21">
        <v>3</v>
      </c>
      <c r="D8" s="4">
        <f>+D$11*$C8</f>
        <v>15</v>
      </c>
      <c r="E8" s="5">
        <f>+D8/60</f>
        <v>0.25</v>
      </c>
      <c r="F8" s="6">
        <f t="shared" ref="F8:H9" si="0">+F$11*$C8</f>
        <v>30</v>
      </c>
      <c r="G8" s="7">
        <f>+F8/60</f>
        <v>0.5</v>
      </c>
      <c r="H8" s="6">
        <f t="shared" si="0"/>
        <v>60</v>
      </c>
      <c r="I8" s="7">
        <f>+H8/60</f>
        <v>1</v>
      </c>
    </row>
    <row r="9" spans="1:17" ht="30" customHeight="1" x14ac:dyDescent="0.2">
      <c r="A9" s="73"/>
      <c r="B9" s="21" t="s">
        <v>46</v>
      </c>
      <c r="C9" s="21">
        <v>2</v>
      </c>
      <c r="D9" s="2">
        <f>+D$11*$C9</f>
        <v>10</v>
      </c>
      <c r="E9" s="3">
        <f>+D9/60</f>
        <v>0.16666666666666666</v>
      </c>
      <c r="F9" s="4">
        <f t="shared" si="0"/>
        <v>20</v>
      </c>
      <c r="G9" s="5">
        <f>+F9/60</f>
        <v>0.33333333333333331</v>
      </c>
      <c r="H9" s="6">
        <f t="shared" si="0"/>
        <v>40</v>
      </c>
      <c r="I9" s="7">
        <f>+H9/60</f>
        <v>0.66666666666666663</v>
      </c>
    </row>
    <row r="10" spans="1:17" ht="30" customHeight="1" x14ac:dyDescent="0.2">
      <c r="A10" s="73"/>
      <c r="B10" s="21" t="s">
        <v>47</v>
      </c>
      <c r="C10" s="21">
        <v>1</v>
      </c>
      <c r="D10" s="2">
        <f>+D$11*C10</f>
        <v>5</v>
      </c>
      <c r="E10" s="3">
        <f>+D10/60</f>
        <v>8.3333333333333329E-2</v>
      </c>
      <c r="F10" s="2">
        <f>+F$11*$C10</f>
        <v>10</v>
      </c>
      <c r="G10" s="3">
        <f>+F10/60</f>
        <v>0.16666666666666666</v>
      </c>
      <c r="H10" s="4">
        <f>+H$11*$C10</f>
        <v>20</v>
      </c>
      <c r="I10" s="5">
        <f>+H10/60</f>
        <v>0.33333333333333331</v>
      </c>
    </row>
    <row r="11" spans="1:17" ht="30" customHeight="1" x14ac:dyDescent="0.2">
      <c r="A11" s="1"/>
      <c r="B11" s="74" t="s">
        <v>1</v>
      </c>
      <c r="C11" s="75"/>
      <c r="D11" s="80">
        <v>5</v>
      </c>
      <c r="E11" s="80"/>
      <c r="F11" s="80">
        <v>10</v>
      </c>
      <c r="G11" s="80"/>
      <c r="H11" s="80">
        <v>20</v>
      </c>
      <c r="I11" s="80"/>
    </row>
    <row r="12" spans="1:17" ht="30" customHeight="1" x14ac:dyDescent="0.2">
      <c r="A12" s="1"/>
      <c r="B12" s="76"/>
      <c r="C12" s="77"/>
      <c r="D12" s="81" t="s">
        <v>48</v>
      </c>
      <c r="E12" s="81"/>
      <c r="F12" s="81" t="s">
        <v>49</v>
      </c>
      <c r="G12" s="81"/>
      <c r="H12" s="81" t="s">
        <v>20</v>
      </c>
      <c r="I12" s="81"/>
    </row>
    <row r="13" spans="1:17" ht="30" customHeight="1" x14ac:dyDescent="0.2">
      <c r="A13" s="19"/>
      <c r="B13" s="19"/>
      <c r="C13" s="19"/>
      <c r="D13" s="72" t="s">
        <v>2</v>
      </c>
      <c r="E13" s="72"/>
      <c r="F13" s="72"/>
      <c r="G13" s="72"/>
      <c r="H13" s="72"/>
      <c r="I13" s="72"/>
    </row>
    <row r="14" spans="1:17" s="20" customFormat="1" ht="19.5" customHeight="1" x14ac:dyDescent="0.2">
      <c r="A14" s="23"/>
      <c r="B14" s="23"/>
      <c r="C14" s="23"/>
      <c r="D14" s="27"/>
      <c r="E14" s="27"/>
      <c r="F14" s="27"/>
      <c r="G14" s="27"/>
      <c r="H14" s="27"/>
      <c r="I14" s="27"/>
    </row>
    <row r="15" spans="1:17" s="10" customFormat="1" ht="20.100000000000001" customHeight="1" x14ac:dyDescent="0.2">
      <c r="A15" s="60" t="s">
        <v>54</v>
      </c>
      <c r="B15" s="60"/>
      <c r="C15" s="60"/>
      <c r="D15" s="60"/>
      <c r="E15" s="60"/>
      <c r="F15" s="60"/>
      <c r="G15" s="60"/>
      <c r="H15" s="60"/>
      <c r="I15" s="60"/>
      <c r="J15" s="60"/>
      <c r="K15" s="60"/>
      <c r="L15" s="60"/>
      <c r="M15" s="60"/>
      <c r="N15" s="60"/>
      <c r="O15" s="60"/>
      <c r="P15" s="60"/>
      <c r="Q15" s="60"/>
    </row>
    <row r="16" spans="1:17" s="20" customFormat="1" ht="17.25" customHeight="1" x14ac:dyDescent="0.2">
      <c r="A16" s="23"/>
      <c r="B16" s="23"/>
      <c r="C16" s="23"/>
      <c r="D16" s="24"/>
      <c r="E16" s="24"/>
      <c r="F16" s="24"/>
      <c r="G16" s="24"/>
      <c r="H16" s="24"/>
      <c r="I16" s="24"/>
    </row>
    <row r="17" spans="6:17" s="28" customFormat="1" ht="30" customHeight="1" x14ac:dyDescent="0.2">
      <c r="K17" s="82" t="s">
        <v>3</v>
      </c>
      <c r="L17" s="82"/>
      <c r="M17" s="82"/>
      <c r="N17" s="82"/>
      <c r="O17" s="82"/>
      <c r="P17" s="82"/>
      <c r="Q17" s="82"/>
    </row>
    <row r="18" spans="6:17" s="28" customFormat="1" ht="30" customHeight="1" x14ac:dyDescent="0.2">
      <c r="F18" s="29"/>
      <c r="G18" s="29"/>
      <c r="K18" s="22" t="s">
        <v>0</v>
      </c>
      <c r="L18" s="22" t="s">
        <v>2</v>
      </c>
      <c r="M18" s="22" t="s">
        <v>4</v>
      </c>
      <c r="N18" s="22" t="s">
        <v>5</v>
      </c>
      <c r="O18" s="25" t="s">
        <v>6</v>
      </c>
      <c r="P18" s="78" t="s">
        <v>7</v>
      </c>
      <c r="Q18" s="79"/>
    </row>
    <row r="19" spans="6:17" s="28" customFormat="1" ht="49.9" customHeight="1" x14ac:dyDescent="0.2">
      <c r="F19" s="29"/>
      <c r="G19" s="29"/>
      <c r="K19" s="30">
        <v>1</v>
      </c>
      <c r="L19" s="30">
        <v>5</v>
      </c>
      <c r="M19" s="30">
        <f t="shared" ref="M19:M27" si="1">+K19*L19</f>
        <v>5</v>
      </c>
      <c r="N19" s="31">
        <f t="shared" ref="N19:N27" si="2">+M19/60</f>
        <v>8.3333333333333329E-2</v>
      </c>
      <c r="O19" s="30" t="s">
        <v>8</v>
      </c>
      <c r="P19" s="30" t="s">
        <v>9</v>
      </c>
      <c r="Q19" s="32" t="s">
        <v>10</v>
      </c>
    </row>
    <row r="20" spans="6:17" s="28" customFormat="1" ht="49.9" customHeight="1" x14ac:dyDescent="0.2">
      <c r="F20" s="29"/>
      <c r="G20" s="29"/>
      <c r="J20" s="33"/>
      <c r="K20" s="30">
        <v>1</v>
      </c>
      <c r="L20" s="30">
        <v>10</v>
      </c>
      <c r="M20" s="30">
        <f t="shared" si="1"/>
        <v>10</v>
      </c>
      <c r="N20" s="31">
        <f t="shared" si="2"/>
        <v>0.16666666666666666</v>
      </c>
      <c r="O20" s="30" t="s">
        <v>8</v>
      </c>
      <c r="P20" s="30" t="s">
        <v>11</v>
      </c>
      <c r="Q20" s="32" t="s">
        <v>12</v>
      </c>
    </row>
    <row r="21" spans="6:17" s="28" customFormat="1" ht="92.25" customHeight="1" x14ac:dyDescent="0.2">
      <c r="F21" s="29"/>
      <c r="G21" s="29"/>
      <c r="J21" s="33"/>
      <c r="K21" s="30">
        <v>2</v>
      </c>
      <c r="L21" s="30">
        <v>5</v>
      </c>
      <c r="M21" s="30">
        <f t="shared" si="1"/>
        <v>10</v>
      </c>
      <c r="N21" s="31">
        <f t="shared" si="2"/>
        <v>0.16666666666666666</v>
      </c>
      <c r="O21" s="30" t="s">
        <v>8</v>
      </c>
      <c r="P21" s="30" t="s">
        <v>13</v>
      </c>
      <c r="Q21" s="32" t="s">
        <v>50</v>
      </c>
    </row>
    <row r="22" spans="6:17" s="28" customFormat="1" ht="58.5" customHeight="1" x14ac:dyDescent="0.2">
      <c r="F22" s="29"/>
      <c r="G22" s="29"/>
      <c r="J22" s="33"/>
      <c r="K22" s="34">
        <v>3</v>
      </c>
      <c r="L22" s="34">
        <v>5</v>
      </c>
      <c r="M22" s="34">
        <f t="shared" si="1"/>
        <v>15</v>
      </c>
      <c r="N22" s="35">
        <f t="shared" si="2"/>
        <v>0.25</v>
      </c>
      <c r="O22" s="34" t="s">
        <v>14</v>
      </c>
      <c r="P22" s="34" t="s">
        <v>15</v>
      </c>
      <c r="Q22" s="36" t="s">
        <v>16</v>
      </c>
    </row>
    <row r="23" spans="6:17" s="28" customFormat="1" ht="114" customHeight="1" x14ac:dyDescent="0.2">
      <c r="F23" s="29"/>
      <c r="G23" s="29"/>
      <c r="J23" s="33"/>
      <c r="K23" s="34">
        <v>2</v>
      </c>
      <c r="L23" s="34">
        <v>10</v>
      </c>
      <c r="M23" s="34">
        <f t="shared" si="1"/>
        <v>20</v>
      </c>
      <c r="N23" s="35">
        <f t="shared" si="2"/>
        <v>0.33333333333333331</v>
      </c>
      <c r="O23" s="34" t="s">
        <v>14</v>
      </c>
      <c r="P23" s="34" t="s">
        <v>17</v>
      </c>
      <c r="Q23" s="36" t="s">
        <v>19</v>
      </c>
    </row>
    <row r="24" spans="6:17" s="28" customFormat="1" ht="101.25" customHeight="1" x14ac:dyDescent="0.2">
      <c r="F24" s="29"/>
      <c r="G24" s="29"/>
      <c r="J24" s="33"/>
      <c r="K24" s="34">
        <v>1</v>
      </c>
      <c r="L24" s="34">
        <v>20</v>
      </c>
      <c r="M24" s="34">
        <f>+K24*L24</f>
        <v>20</v>
      </c>
      <c r="N24" s="35">
        <f>+M24/60</f>
        <v>0.33333333333333331</v>
      </c>
      <c r="O24" s="34" t="s">
        <v>14</v>
      </c>
      <c r="P24" s="34" t="s">
        <v>18</v>
      </c>
      <c r="Q24" s="36" t="s">
        <v>51</v>
      </c>
    </row>
    <row r="25" spans="6:17" s="28" customFormat="1" ht="91.5" customHeight="1" x14ac:dyDescent="0.2">
      <c r="F25" s="29"/>
      <c r="G25" s="29"/>
      <c r="K25" s="37">
        <v>3</v>
      </c>
      <c r="L25" s="37">
        <v>10</v>
      </c>
      <c r="M25" s="37">
        <f t="shared" si="1"/>
        <v>30</v>
      </c>
      <c r="N25" s="38">
        <f t="shared" si="2"/>
        <v>0.5</v>
      </c>
      <c r="O25" s="39" t="s">
        <v>20</v>
      </c>
      <c r="P25" s="39" t="s">
        <v>21</v>
      </c>
      <c r="Q25" s="40" t="s">
        <v>22</v>
      </c>
    </row>
    <row r="26" spans="6:17" s="28" customFormat="1" ht="128.25" customHeight="1" x14ac:dyDescent="0.2">
      <c r="F26" s="29"/>
      <c r="G26" s="29"/>
      <c r="K26" s="37">
        <v>2</v>
      </c>
      <c r="L26" s="37">
        <v>20</v>
      </c>
      <c r="M26" s="37">
        <f t="shared" si="1"/>
        <v>40</v>
      </c>
      <c r="N26" s="38">
        <f t="shared" si="2"/>
        <v>0.66666666666666663</v>
      </c>
      <c r="O26" s="39" t="s">
        <v>20</v>
      </c>
      <c r="P26" s="39" t="s">
        <v>23</v>
      </c>
      <c r="Q26" s="40" t="s">
        <v>52</v>
      </c>
    </row>
    <row r="27" spans="6:17" s="28" customFormat="1" ht="150.75" customHeight="1" x14ac:dyDescent="0.2">
      <c r="F27" s="29"/>
      <c r="G27" s="29"/>
      <c r="K27" s="37">
        <v>3</v>
      </c>
      <c r="L27" s="37">
        <v>20</v>
      </c>
      <c r="M27" s="37">
        <f t="shared" si="1"/>
        <v>60</v>
      </c>
      <c r="N27" s="38">
        <f t="shared" si="2"/>
        <v>1</v>
      </c>
      <c r="O27" s="39" t="s">
        <v>20</v>
      </c>
      <c r="P27" s="39" t="s">
        <v>24</v>
      </c>
      <c r="Q27" s="40" t="s">
        <v>25</v>
      </c>
    </row>
  </sheetData>
  <mergeCells count="16">
    <mergeCell ref="P18:Q18"/>
    <mergeCell ref="H11:I11"/>
    <mergeCell ref="D12:E12"/>
    <mergeCell ref="F12:G12"/>
    <mergeCell ref="H12:I12"/>
    <mergeCell ref="K17:Q17"/>
    <mergeCell ref="D11:E11"/>
    <mergeCell ref="F11:G11"/>
    <mergeCell ref="A1:E5"/>
    <mergeCell ref="Q1:Q4"/>
    <mergeCell ref="A6:Q6"/>
    <mergeCell ref="A15:Q15"/>
    <mergeCell ref="D13:I13"/>
    <mergeCell ref="H1:O5"/>
    <mergeCell ref="A8:A10"/>
    <mergeCell ref="B11:C12"/>
  </mergeCells>
  <phoneticPr fontId="7" type="noConversion"/>
  <printOptions horizontalCentered="1"/>
  <pageMargins left="0.78740157480314965" right="0.78740157480314965" top="0.98425196850393704" bottom="0.98425196850393704" header="0" footer="0"/>
  <pageSetup scale="50" orientation="portrait" horizontalDpi="4294967293" r:id="rId1"/>
  <headerFooter scaleWithDoc="0"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D10" sqref="D10"/>
    </sheetView>
  </sheetViews>
  <sheetFormatPr baseColWidth="10" defaultColWidth="9.140625" defaultRowHeight="12.75" x14ac:dyDescent="0.2"/>
  <cols>
    <col min="1" max="256" width="11.425781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Matriz de Riesgos</vt:lpstr>
      <vt:lpstr>Valoración y Evaluación</vt:lpstr>
      <vt:lpstr>Hoja1</vt:lpstr>
      <vt:lpstr>'Matriz de Riesgos'!Área_de_impresión</vt:lpstr>
      <vt:lpstr>'Valoración y Evaluación'!Área_de_impresión</vt:lpstr>
      <vt:lpstr>'Matriz de Riesgos'!Títulos_a_imprimir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MIGUEL ROMERO</dc:creator>
  <cp:lastModifiedBy>USER10212</cp:lastModifiedBy>
  <cp:lastPrinted>2020-09-23T19:30:36Z</cp:lastPrinted>
  <dcterms:created xsi:type="dcterms:W3CDTF">2007-12-26T20:14:14Z</dcterms:created>
  <dcterms:modified xsi:type="dcterms:W3CDTF">2021-08-13T22:30:45Z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1971955255</vt:i4>
  </property>
  <property fmtid="{D5CDD505-2E9C-101B-9397-08002B2CF9AE}" pid="3" name="_EmailSubject">
    <vt:lpwstr>Información de riesgos</vt:lpwstr>
  </property>
  <property fmtid="{D5CDD505-2E9C-101B-9397-08002B2CF9AE}" pid="4" name="_AuthorEmail">
    <vt:lpwstr>lromeros@deaj.ramajudicial.gov.co</vt:lpwstr>
  </property>
  <property fmtid="{D5CDD505-2E9C-101B-9397-08002B2CF9AE}" pid="5" name="_AuthorEmailDisplayName">
    <vt:lpwstr>Luis Miguel Romero Smit</vt:lpwstr>
  </property>
  <property fmtid="{D5CDD505-2E9C-101B-9397-08002B2CF9AE}" pid="6" name="_ReviewingToolsShownOnce">
    <vt:lpwstr/>
  </property>
</Properties>
</file>