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hidePivotFieldList="1" defaultThemeVersion="166925"/>
  <mc:AlternateContent xmlns:mc="http://schemas.openxmlformats.org/markup-compatibility/2006">
    <mc:Choice Requires="x15">
      <x15ac:absPath xmlns:x15ac="http://schemas.microsoft.com/office/spreadsheetml/2010/11/ac" url="C:\Users\Usuario\Documents\ARCHIVOS COMPUTADOR SANDRA\CALIDAD\MATRICES DE RIESGOS 5X5\DESPACHOS JUDICIALES\"/>
    </mc:Choice>
  </mc:AlternateContent>
  <xr:revisionPtr revIDLastSave="0" documentId="13_ncr:1_{29CD22AA-5132-4EFF-908B-5F05286E4491}" xr6:coauthVersionLast="47" xr6:coauthVersionMax="47" xr10:uidLastSave="{00000000-0000-0000-0000-000000000000}"/>
  <bookViews>
    <workbookView xWindow="-120" yWindow="-120" windowWidth="20730" windowHeight="11160" firstSheet="2" activeTab="4" xr2:uid="{00000000-000D-0000-FFFF-FFFF00000000}"/>
  </bookViews>
  <sheets>
    <sheet name="Presentacion " sheetId="10" r:id="rId1"/>
    <sheet name="Análisis de Contexto  " sheetId="25" r:id="rId2"/>
    <sheet name="Estrategias " sheetId="26" r:id="rId3"/>
    <sheet name="Instructivo" sheetId="20" r:id="rId4"/>
    <sheet name="Mapa Final" sheetId="1" r:id="rId5"/>
    <sheet name="Clasificación Riesgo" sheetId="4" r:id="rId6"/>
    <sheet name="Tabla probabilidad" sheetId="5" r:id="rId7"/>
    <sheet name="Tabla Impacto " sheetId="21" r:id="rId8"/>
    <sheet name="Hoja1" sheetId="13" state="hidden" r:id="rId9"/>
    <sheet name="LISTA" sheetId="2" state="hidden" r:id="rId10"/>
    <sheet name="Tabla Valoración de Controles" sheetId="7" r:id="rId11"/>
    <sheet name="Matriz de Calor" sheetId="15" r:id="rId12"/>
    <sheet name="Seguimiento 1 Trimestre" sheetId="16" r:id="rId13"/>
    <sheet name="Seguimiento 2 Trimestre" sheetId="22" r:id="rId14"/>
    <sheet name="Seguimiento 3 Trimestre" sheetId="23" r:id="rId15"/>
    <sheet name="Seguimiento 4 Trimestre" sheetId="24" r:id="rId16"/>
  </sheets>
  <externalReferences>
    <externalReference r:id="rId17"/>
    <externalReference r:id="rId18"/>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91029"/>
  <pivotCaches>
    <pivotCache cacheId="0" r:id="rId1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5" i="24" l="1"/>
  <c r="G55" i="24"/>
  <c r="F55" i="24"/>
  <c r="E55" i="24"/>
  <c r="D55" i="24"/>
  <c r="C55" i="24"/>
  <c r="B55" i="24"/>
  <c r="A55" i="24"/>
  <c r="N50" i="24"/>
  <c r="G50" i="24"/>
  <c r="F50" i="24"/>
  <c r="E50" i="24"/>
  <c r="D50" i="24"/>
  <c r="C50" i="24"/>
  <c r="B50" i="24"/>
  <c r="A50" i="24"/>
  <c r="N45" i="24"/>
  <c r="G45" i="24"/>
  <c r="F45" i="24"/>
  <c r="E45" i="24"/>
  <c r="D45" i="24"/>
  <c r="C45" i="24"/>
  <c r="B45" i="24"/>
  <c r="A45" i="24"/>
  <c r="N40" i="24"/>
  <c r="G40" i="24"/>
  <c r="F40" i="24"/>
  <c r="E40" i="24"/>
  <c r="D40" i="24"/>
  <c r="C40" i="24"/>
  <c r="B40" i="24"/>
  <c r="A40" i="24"/>
  <c r="N35" i="24"/>
  <c r="G35" i="24"/>
  <c r="F35" i="24"/>
  <c r="E35" i="24"/>
  <c r="D35" i="24"/>
  <c r="C35" i="24"/>
  <c r="B35" i="24"/>
  <c r="A35" i="24"/>
  <c r="N30" i="24"/>
  <c r="G30" i="24"/>
  <c r="F30" i="24"/>
  <c r="E30" i="24"/>
  <c r="D30" i="24"/>
  <c r="C30" i="24"/>
  <c r="B30" i="24"/>
  <c r="A30" i="24"/>
  <c r="N25" i="24"/>
  <c r="G25" i="24"/>
  <c r="F25" i="24"/>
  <c r="E25" i="24"/>
  <c r="D25" i="24"/>
  <c r="C25" i="24"/>
  <c r="B25" i="24"/>
  <c r="A25" i="24"/>
  <c r="N20" i="24"/>
  <c r="G20" i="24"/>
  <c r="F20" i="24"/>
  <c r="E20" i="24"/>
  <c r="D20" i="24"/>
  <c r="C20" i="24"/>
  <c r="B20" i="24"/>
  <c r="A20" i="24"/>
  <c r="N15" i="24"/>
  <c r="G15" i="24"/>
  <c r="F15" i="24"/>
  <c r="E15" i="24"/>
  <c r="D15" i="24"/>
  <c r="C15" i="24"/>
  <c r="B15" i="24"/>
  <c r="A15" i="24"/>
  <c r="N10" i="24"/>
  <c r="G10" i="24"/>
  <c r="F10" i="24"/>
  <c r="E10" i="24"/>
  <c r="D10" i="24"/>
  <c r="C10" i="24"/>
  <c r="B10" i="24"/>
  <c r="A10" i="24"/>
  <c r="D6" i="24"/>
  <c r="D5" i="24"/>
  <c r="D4" i="24"/>
  <c r="N55" i="23"/>
  <c r="G55" i="23"/>
  <c r="F55" i="23"/>
  <c r="E55" i="23"/>
  <c r="D55" i="23"/>
  <c r="C55" i="23"/>
  <c r="B55" i="23"/>
  <c r="A55" i="23"/>
  <c r="N50" i="23"/>
  <c r="G50" i="23"/>
  <c r="F50" i="23"/>
  <c r="E50" i="23"/>
  <c r="D50" i="23"/>
  <c r="C50" i="23"/>
  <c r="B50" i="23"/>
  <c r="A50" i="23"/>
  <c r="N45" i="23"/>
  <c r="G45" i="23"/>
  <c r="F45" i="23"/>
  <c r="E45" i="23"/>
  <c r="D45" i="23"/>
  <c r="C45" i="23"/>
  <c r="B45" i="23"/>
  <c r="A45" i="23"/>
  <c r="N40" i="23"/>
  <c r="G40" i="23"/>
  <c r="F40" i="23"/>
  <c r="E40" i="23"/>
  <c r="D40" i="23"/>
  <c r="C40" i="23"/>
  <c r="B40" i="23"/>
  <c r="A40" i="23"/>
  <c r="N35" i="23"/>
  <c r="G35" i="23"/>
  <c r="F35" i="23"/>
  <c r="E35" i="23"/>
  <c r="D35" i="23"/>
  <c r="C35" i="23"/>
  <c r="B35" i="23"/>
  <c r="A35" i="23"/>
  <c r="N30" i="23"/>
  <c r="G30" i="23"/>
  <c r="F30" i="23"/>
  <c r="E30" i="23"/>
  <c r="D30" i="23"/>
  <c r="C30" i="23"/>
  <c r="B30" i="23"/>
  <c r="A30" i="23"/>
  <c r="N25" i="23"/>
  <c r="G25" i="23"/>
  <c r="F25" i="23"/>
  <c r="E25" i="23"/>
  <c r="D25" i="23"/>
  <c r="C25" i="23"/>
  <c r="B25" i="23"/>
  <c r="A25" i="23"/>
  <c r="N20" i="23"/>
  <c r="G20" i="23"/>
  <c r="F20" i="23"/>
  <c r="E20" i="23"/>
  <c r="D20" i="23"/>
  <c r="C20" i="23"/>
  <c r="B20" i="23"/>
  <c r="A20" i="23"/>
  <c r="N15" i="23"/>
  <c r="G15" i="23"/>
  <c r="F15" i="23"/>
  <c r="E15" i="23"/>
  <c r="D15" i="23"/>
  <c r="C15" i="23"/>
  <c r="B15" i="23"/>
  <c r="A15" i="23"/>
  <c r="N10" i="23"/>
  <c r="G10" i="23"/>
  <c r="F10" i="23"/>
  <c r="E10" i="23"/>
  <c r="D10" i="23"/>
  <c r="C10" i="23"/>
  <c r="B10" i="23"/>
  <c r="A10" i="23"/>
  <c r="D6" i="23"/>
  <c r="D5" i="23"/>
  <c r="D4" i="23"/>
  <c r="N55" i="22"/>
  <c r="G55" i="22"/>
  <c r="F55" i="22"/>
  <c r="E55" i="22"/>
  <c r="D55" i="22"/>
  <c r="C55" i="22"/>
  <c r="B55" i="22"/>
  <c r="A55" i="22"/>
  <c r="N50" i="22"/>
  <c r="G50" i="22"/>
  <c r="F50" i="22"/>
  <c r="E50" i="22"/>
  <c r="D50" i="22"/>
  <c r="C50" i="22"/>
  <c r="B50" i="22"/>
  <c r="A50" i="22"/>
  <c r="N45" i="22"/>
  <c r="G45" i="22"/>
  <c r="F45" i="22"/>
  <c r="E45" i="22"/>
  <c r="D45" i="22"/>
  <c r="C45" i="22"/>
  <c r="B45" i="22"/>
  <c r="A45" i="22"/>
  <c r="N40" i="22"/>
  <c r="G40" i="22"/>
  <c r="F40" i="22"/>
  <c r="E40" i="22"/>
  <c r="D40" i="22"/>
  <c r="C40" i="22"/>
  <c r="B40" i="22"/>
  <c r="A40" i="22"/>
  <c r="N35" i="22"/>
  <c r="G35" i="22"/>
  <c r="F35" i="22"/>
  <c r="E35" i="22"/>
  <c r="D35" i="22"/>
  <c r="C35" i="22"/>
  <c r="B35" i="22"/>
  <c r="A35" i="22"/>
  <c r="N30" i="22"/>
  <c r="G30" i="22"/>
  <c r="F30" i="22"/>
  <c r="E30" i="22"/>
  <c r="D30" i="22"/>
  <c r="C30" i="22"/>
  <c r="B30" i="22"/>
  <c r="A30" i="22"/>
  <c r="N25" i="22"/>
  <c r="G25" i="22"/>
  <c r="F25" i="22"/>
  <c r="E25" i="22"/>
  <c r="D25" i="22"/>
  <c r="C25" i="22"/>
  <c r="B25" i="22"/>
  <c r="A25" i="22"/>
  <c r="N20" i="22"/>
  <c r="G20" i="22"/>
  <c r="F20" i="22"/>
  <c r="E20" i="22"/>
  <c r="D20" i="22"/>
  <c r="C20" i="22"/>
  <c r="B20" i="22"/>
  <c r="A20" i="22"/>
  <c r="N15" i="22"/>
  <c r="G15" i="22"/>
  <c r="F15" i="22"/>
  <c r="E15" i="22"/>
  <c r="D15" i="22"/>
  <c r="C15" i="22"/>
  <c r="B15" i="22"/>
  <c r="A15" i="22"/>
  <c r="N10" i="22"/>
  <c r="G10" i="22"/>
  <c r="F10" i="22"/>
  <c r="E10" i="22"/>
  <c r="D10" i="22"/>
  <c r="C10" i="22"/>
  <c r="B10" i="22"/>
  <c r="A10" i="22"/>
  <c r="D6" i="22"/>
  <c r="D5" i="22"/>
  <c r="D4" i="22"/>
  <c r="B55" i="16"/>
  <c r="B50" i="16"/>
  <c r="B45" i="16"/>
  <c r="B40" i="16"/>
  <c r="B35" i="16"/>
  <c r="B30" i="16"/>
  <c r="B25" i="16"/>
  <c r="B20" i="16"/>
  <c r="B15" i="16"/>
  <c r="B10" i="16"/>
  <c r="M55" i="1" l="1"/>
  <c r="L55" i="1"/>
  <c r="M50" i="1"/>
  <c r="L50" i="1"/>
  <c r="M45" i="1"/>
  <c r="L45" i="1"/>
  <c r="M40" i="1"/>
  <c r="L40" i="1"/>
  <c r="M35" i="1"/>
  <c r="L35" i="1"/>
  <c r="M30" i="1"/>
  <c r="L30" i="1"/>
  <c r="M25" i="1"/>
  <c r="L25" i="1"/>
  <c r="M20" i="1"/>
  <c r="L20" i="1"/>
  <c r="M15" i="1"/>
  <c r="L15" i="1"/>
  <c r="I20" i="22" l="1"/>
  <c r="I20" i="23"/>
  <c r="I20" i="24"/>
  <c r="I40" i="24"/>
  <c r="I40" i="22"/>
  <c r="I40" i="23"/>
  <c r="I45" i="24"/>
  <c r="I45" i="23"/>
  <c r="I45" i="22"/>
  <c r="I55" i="23"/>
  <c r="I55" i="24"/>
  <c r="I55" i="22"/>
  <c r="I35" i="23"/>
  <c r="I35" i="24"/>
  <c r="I35" i="22"/>
  <c r="I30" i="22"/>
  <c r="I30" i="23"/>
  <c r="I30" i="24"/>
  <c r="I25" i="24"/>
  <c r="I25" i="23"/>
  <c r="I25" i="22"/>
  <c r="I15" i="22"/>
  <c r="I15" i="24"/>
  <c r="I15" i="23"/>
  <c r="I50" i="23"/>
  <c r="I50" i="22"/>
  <c r="I50" i="24"/>
  <c r="M10" i="1"/>
  <c r="L10" i="1"/>
  <c r="I10" i="24" l="1"/>
  <c r="I10" i="22"/>
  <c r="I10" i="23"/>
  <c r="N25" i="16"/>
  <c r="G25" i="16"/>
  <c r="F25" i="16"/>
  <c r="E25" i="16"/>
  <c r="D25" i="16"/>
  <c r="C25" i="16"/>
  <c r="A25" i="16"/>
  <c r="N55" i="16"/>
  <c r="G55" i="16"/>
  <c r="F55" i="16"/>
  <c r="E55" i="16"/>
  <c r="D55" i="16"/>
  <c r="C55" i="16"/>
  <c r="A55" i="16"/>
  <c r="N50" i="16"/>
  <c r="G50" i="16"/>
  <c r="F50" i="16"/>
  <c r="E50" i="16"/>
  <c r="D50" i="16"/>
  <c r="C50" i="16"/>
  <c r="A50" i="16"/>
  <c r="N45" i="16"/>
  <c r="G45" i="16"/>
  <c r="F45" i="16"/>
  <c r="E45" i="16"/>
  <c r="D45" i="16"/>
  <c r="C45" i="16"/>
  <c r="A45" i="16"/>
  <c r="N40" i="16"/>
  <c r="G40" i="16"/>
  <c r="F40" i="16"/>
  <c r="E40" i="16"/>
  <c r="D40" i="16"/>
  <c r="C40" i="16"/>
  <c r="A40" i="16"/>
  <c r="N35" i="16"/>
  <c r="G35" i="16"/>
  <c r="F35" i="16"/>
  <c r="E35" i="16"/>
  <c r="D35" i="16"/>
  <c r="C35" i="16"/>
  <c r="A35" i="16"/>
  <c r="N30" i="16"/>
  <c r="G30" i="16"/>
  <c r="F30" i="16"/>
  <c r="E30" i="16"/>
  <c r="D30" i="16"/>
  <c r="C30" i="16"/>
  <c r="A30" i="16"/>
  <c r="N20" i="16"/>
  <c r="G20" i="16"/>
  <c r="F20" i="16"/>
  <c r="E20" i="16"/>
  <c r="D20" i="16"/>
  <c r="C20" i="16"/>
  <c r="A20" i="16"/>
  <c r="N15" i="16"/>
  <c r="G15" i="16"/>
  <c r="F15" i="16"/>
  <c r="E15" i="16"/>
  <c r="D15" i="16"/>
  <c r="C15" i="16"/>
  <c r="A15" i="16"/>
  <c r="D6" i="16"/>
  <c r="D5" i="16"/>
  <c r="D4" i="16"/>
  <c r="N10" i="16"/>
  <c r="G10" i="16"/>
  <c r="F10" i="16"/>
  <c r="E10" i="16"/>
  <c r="D10" i="16"/>
  <c r="C10" i="16"/>
  <c r="A10" i="16"/>
  <c r="T39" i="1"/>
  <c r="Q39" i="1"/>
  <c r="T38" i="1"/>
  <c r="Q38" i="1"/>
  <c r="T37" i="1"/>
  <c r="Q37" i="1"/>
  <c r="T36" i="1"/>
  <c r="Q36" i="1"/>
  <c r="T35" i="1"/>
  <c r="Q35" i="1"/>
  <c r="J35" i="1"/>
  <c r="I35" i="1"/>
  <c r="T34" i="1"/>
  <c r="Q34" i="1"/>
  <c r="T33" i="1"/>
  <c r="Q33" i="1"/>
  <c r="X33" i="1" s="1"/>
  <c r="T32" i="1"/>
  <c r="Q32" i="1"/>
  <c r="T31" i="1"/>
  <c r="Q31" i="1"/>
  <c r="T30" i="1"/>
  <c r="Q30" i="1"/>
  <c r="AD30" i="1" s="1"/>
  <c r="J30" i="1"/>
  <c r="Z31" i="1" s="1"/>
  <c r="I30" i="1"/>
  <c r="B249" i="21" a="1"/>
  <c r="AD33" i="1" l="1"/>
  <c r="N35" i="1"/>
  <c r="J35" i="16" s="1"/>
  <c r="H35" i="24"/>
  <c r="H35" i="23"/>
  <c r="H35" i="22"/>
  <c r="H30" i="24"/>
  <c r="H30" i="22"/>
  <c r="H30" i="23"/>
  <c r="X35" i="1"/>
  <c r="B249" i="21"/>
  <c r="X38" i="1"/>
  <c r="H35" i="16"/>
  <c r="AD31" i="1"/>
  <c r="AC31" i="1" s="1"/>
  <c r="X30" i="1"/>
  <c r="AD39" i="1"/>
  <c r="AC39" i="1" s="1"/>
  <c r="I35" i="16"/>
  <c r="N30" i="1"/>
  <c r="AD32" i="1"/>
  <c r="AC32" i="1" s="1"/>
  <c r="H30" i="16"/>
  <c r="I30" i="16"/>
  <c r="X36" i="1"/>
  <c r="Z33" i="1"/>
  <c r="Y33" i="1" s="1"/>
  <c r="Z32" i="1"/>
  <c r="Y32" i="1" s="1"/>
  <c r="X37" i="1"/>
  <c r="X32" i="1"/>
  <c r="Z35" i="1"/>
  <c r="X31" i="1"/>
  <c r="Z39" i="1"/>
  <c r="Y39" i="1" s="1"/>
  <c r="Z30" i="1"/>
  <c r="Y30" i="1" s="1"/>
  <c r="Z36" i="1"/>
  <c r="Y36" i="1" s="1"/>
  <c r="AD36" i="1"/>
  <c r="AC36" i="1" s="1"/>
  <c r="AD34" i="1"/>
  <c r="AC34" i="1" s="1"/>
  <c r="Z34" i="1"/>
  <c r="Y34" i="1" s="1"/>
  <c r="AD35" i="1"/>
  <c r="AC35" i="1" s="1"/>
  <c r="Z37" i="1"/>
  <c r="Y37" i="1" s="1"/>
  <c r="Y31" i="1"/>
  <c r="Z38" i="1"/>
  <c r="Y38" i="1" s="1"/>
  <c r="AD38" i="1"/>
  <c r="AC38" i="1" s="1"/>
  <c r="AD37" i="1"/>
  <c r="AC37" i="1" s="1"/>
  <c r="X39" i="1"/>
  <c r="X34" i="1"/>
  <c r="AC30" i="1"/>
  <c r="AC33" i="1"/>
  <c r="G238" i="21"/>
  <c r="J35" i="24" l="1"/>
  <c r="J35" i="23"/>
  <c r="J35" i="22"/>
  <c r="J30" i="22"/>
  <c r="J30" i="23"/>
  <c r="J30" i="24"/>
  <c r="AB35" i="1"/>
  <c r="AA35" i="1" s="1"/>
  <c r="J30" i="16"/>
  <c r="AB30" i="1"/>
  <c r="AA30" i="1" s="1"/>
  <c r="Y35" i="1"/>
  <c r="AF35" i="1"/>
  <c r="AE35" i="1" s="1"/>
  <c r="AF30" i="1"/>
  <c r="AE30" i="1" s="1"/>
  <c r="L35" i="23" l="1"/>
  <c r="L35" i="24"/>
  <c r="L35" i="22"/>
  <c r="L30" i="23"/>
  <c r="L30" i="24"/>
  <c r="L30" i="22"/>
  <c r="K35" i="22"/>
  <c r="K35" i="23"/>
  <c r="K35" i="24"/>
  <c r="K30" i="23"/>
  <c r="K30" i="22"/>
  <c r="K30" i="24"/>
  <c r="AG35" i="1"/>
  <c r="L35" i="16"/>
  <c r="K30" i="16"/>
  <c r="AG30" i="1"/>
  <c r="L30" i="16"/>
  <c r="K35" i="16"/>
  <c r="T25" i="1"/>
  <c r="T26" i="1"/>
  <c r="T27" i="1"/>
  <c r="T28" i="1"/>
  <c r="T29" i="1"/>
  <c r="Q25" i="1"/>
  <c r="Q26" i="1"/>
  <c r="Q27" i="1"/>
  <c r="Q28" i="1"/>
  <c r="AD28" i="1" s="1"/>
  <c r="AC28" i="1" s="1"/>
  <c r="Q29" i="1"/>
  <c r="AD29" i="1" s="1"/>
  <c r="AC29" i="1" s="1"/>
  <c r="J25" i="1"/>
  <c r="I25" i="1"/>
  <c r="T59" i="1"/>
  <c r="Q59" i="1"/>
  <c r="T58" i="1"/>
  <c r="Q58" i="1"/>
  <c r="T57" i="1"/>
  <c r="Q57" i="1"/>
  <c r="T56" i="1"/>
  <c r="Q56" i="1"/>
  <c r="T55" i="1"/>
  <c r="Q55" i="1"/>
  <c r="J55" i="1"/>
  <c r="I55" i="1"/>
  <c r="H55" i="24" l="1"/>
  <c r="H55" i="23"/>
  <c r="H55" i="22"/>
  <c r="M30" i="22"/>
  <c r="M30" i="23"/>
  <c r="M30" i="24"/>
  <c r="M35" i="23"/>
  <c r="M35" i="24"/>
  <c r="M35" i="22"/>
  <c r="H25" i="22"/>
  <c r="H25" i="23"/>
  <c r="H25" i="24"/>
  <c r="I15" i="16"/>
  <c r="I50" i="16"/>
  <c r="I25" i="16"/>
  <c r="I20" i="16"/>
  <c r="I55" i="16"/>
  <c r="H55" i="16"/>
  <c r="I40" i="16"/>
  <c r="AD27" i="1"/>
  <c r="AC27" i="1" s="1"/>
  <c r="AD26" i="1"/>
  <c r="AC26" i="1" s="1"/>
  <c r="I10" i="16"/>
  <c r="I45" i="16"/>
  <c r="N25" i="1"/>
  <c r="H25" i="16"/>
  <c r="AD25" i="1"/>
  <c r="AC25" i="1" s="1"/>
  <c r="M30" i="16"/>
  <c r="Z25" i="1"/>
  <c r="Y25" i="1" s="1"/>
  <c r="M35" i="16"/>
  <c r="AD59" i="1"/>
  <c r="AC59" i="1" s="1"/>
  <c r="X28" i="1"/>
  <c r="X27" i="1"/>
  <c r="Z29" i="1"/>
  <c r="Y29" i="1" s="1"/>
  <c r="X26" i="1"/>
  <c r="Z28" i="1"/>
  <c r="Y28" i="1" s="1"/>
  <c r="Z27" i="1"/>
  <c r="Y27" i="1" s="1"/>
  <c r="Z26" i="1"/>
  <c r="Y26" i="1" s="1"/>
  <c r="X25" i="1"/>
  <c r="X29" i="1"/>
  <c r="X59" i="1"/>
  <c r="X58" i="1"/>
  <c r="Z58" i="1"/>
  <c r="Y58" i="1" s="1"/>
  <c r="X56" i="1"/>
  <c r="X57" i="1"/>
  <c r="Z55" i="1"/>
  <c r="Y55" i="1" s="1"/>
  <c r="Z59" i="1"/>
  <c r="Y59" i="1" s="1"/>
  <c r="Z57" i="1"/>
  <c r="Y57" i="1" s="1"/>
  <c r="X55" i="1"/>
  <c r="N55" i="1"/>
  <c r="AD58" i="1"/>
  <c r="AC58" i="1" s="1"/>
  <c r="AD56" i="1"/>
  <c r="AC56" i="1" s="1"/>
  <c r="AD57" i="1"/>
  <c r="AC57" i="1" s="1"/>
  <c r="AD55" i="1"/>
  <c r="Z56" i="1"/>
  <c r="Y56" i="1" s="1"/>
  <c r="T54" i="1"/>
  <c r="Q54" i="1"/>
  <c r="T53" i="1"/>
  <c r="Q53" i="1"/>
  <c r="AD53" i="1" s="1"/>
  <c r="AC53" i="1" s="1"/>
  <c r="T52" i="1"/>
  <c r="Q52" i="1"/>
  <c r="T51" i="1"/>
  <c r="Q51" i="1"/>
  <c r="T50" i="1"/>
  <c r="Q50" i="1"/>
  <c r="J50" i="1"/>
  <c r="I50" i="1"/>
  <c r="J55" i="23" l="1"/>
  <c r="J55" i="24"/>
  <c r="J55" i="22"/>
  <c r="H50" i="24"/>
  <c r="H50" i="23"/>
  <c r="H50" i="22"/>
  <c r="J25" i="24"/>
  <c r="J25" i="22"/>
  <c r="J25" i="23"/>
  <c r="AF25" i="1"/>
  <c r="AE25" i="1" s="1"/>
  <c r="H50" i="16"/>
  <c r="J25" i="16"/>
  <c r="J55" i="16"/>
  <c r="AB25" i="1"/>
  <c r="AA25" i="1" s="1"/>
  <c r="Z54" i="1"/>
  <c r="Y54" i="1" s="1"/>
  <c r="AC55" i="1"/>
  <c r="AF55" i="1"/>
  <c r="AE55" i="1" s="1"/>
  <c r="AB55" i="1"/>
  <c r="AA55" i="1" s="1"/>
  <c r="AD52" i="1"/>
  <c r="AC52" i="1" s="1"/>
  <c r="AD51" i="1"/>
  <c r="AC51" i="1" s="1"/>
  <c r="AD54" i="1"/>
  <c r="AC54" i="1" s="1"/>
  <c r="N50" i="1"/>
  <c r="AD50" i="1"/>
  <c r="X53" i="1"/>
  <c r="Z51" i="1"/>
  <c r="Y51" i="1" s="1"/>
  <c r="X51" i="1"/>
  <c r="X52" i="1"/>
  <c r="Z53" i="1"/>
  <c r="Y53" i="1" s="1"/>
  <c r="Z52" i="1"/>
  <c r="Y52" i="1" s="1"/>
  <c r="X50" i="1"/>
  <c r="X54" i="1"/>
  <c r="Z50" i="1"/>
  <c r="K55" i="24" l="1"/>
  <c r="K55" i="23"/>
  <c r="K55" i="22"/>
  <c r="L55" i="24"/>
  <c r="L55" i="22"/>
  <c r="L55" i="23"/>
  <c r="L25" i="16"/>
  <c r="L25" i="23"/>
  <c r="L25" i="22"/>
  <c r="L25" i="24"/>
  <c r="K25" i="22"/>
  <c r="K25" i="23"/>
  <c r="K25" i="24"/>
  <c r="J50" i="23"/>
  <c r="J50" i="22"/>
  <c r="J50" i="24"/>
  <c r="K55" i="16"/>
  <c r="L55" i="16"/>
  <c r="J50" i="16"/>
  <c r="AG25" i="1"/>
  <c r="K25" i="16"/>
  <c r="AG55" i="1"/>
  <c r="AF50" i="1"/>
  <c r="AE50" i="1" s="1"/>
  <c r="AC50" i="1"/>
  <c r="AB50" i="1"/>
  <c r="AA50" i="1" s="1"/>
  <c r="Y50" i="1"/>
  <c r="M55" i="23" l="1"/>
  <c r="M55" i="24"/>
  <c r="M55" i="22"/>
  <c r="K50" i="24"/>
  <c r="K50" i="23"/>
  <c r="K50" i="22"/>
  <c r="M25" i="23"/>
  <c r="M25" i="24"/>
  <c r="M25" i="22"/>
  <c r="L50" i="23"/>
  <c r="L50" i="24"/>
  <c r="L50" i="22"/>
  <c r="K50" i="16"/>
  <c r="M25" i="16"/>
  <c r="L50" i="16"/>
  <c r="M55" i="16"/>
  <c r="AG50" i="1"/>
  <c r="M50" i="23" l="1"/>
  <c r="M50" i="22"/>
  <c r="M50" i="24"/>
  <c r="M50" i="16"/>
  <c r="T49" i="1"/>
  <c r="Q49" i="1"/>
  <c r="T48" i="1"/>
  <c r="Q48" i="1"/>
  <c r="T47" i="1"/>
  <c r="Q47" i="1"/>
  <c r="T46" i="1"/>
  <c r="Q46" i="1"/>
  <c r="T45" i="1"/>
  <c r="Q45" i="1"/>
  <c r="J45" i="1"/>
  <c r="I45" i="1"/>
  <c r="H45" i="24" l="1"/>
  <c r="H45" i="23"/>
  <c r="H45" i="22"/>
  <c r="H45" i="16"/>
  <c r="X48" i="1"/>
  <c r="Z49" i="1"/>
  <c r="Y49" i="1" s="1"/>
  <c r="X45" i="1"/>
  <c r="X49" i="1"/>
  <c r="X47" i="1"/>
  <c r="X46" i="1"/>
  <c r="AD46" i="1"/>
  <c r="AC46" i="1" s="1"/>
  <c r="AD48" i="1"/>
  <c r="AC48" i="1" s="1"/>
  <c r="AD47" i="1"/>
  <c r="AD49" i="1"/>
  <c r="AC49" i="1" s="1"/>
  <c r="AD45" i="1"/>
  <c r="AC45" i="1" s="1"/>
  <c r="Z47" i="1"/>
  <c r="Y47" i="1" s="1"/>
  <c r="Z45" i="1"/>
  <c r="Y45" i="1" s="1"/>
  <c r="N45" i="1"/>
  <c r="Z48" i="1"/>
  <c r="Y48" i="1" s="1"/>
  <c r="Z46" i="1"/>
  <c r="Y46" i="1" s="1"/>
  <c r="J45" i="24" l="1"/>
  <c r="J45" i="23"/>
  <c r="J45" i="22"/>
  <c r="J45" i="16"/>
  <c r="AF45" i="1"/>
  <c r="AE45" i="1" s="1"/>
  <c r="AC47" i="1"/>
  <c r="AB45" i="1"/>
  <c r="AA45" i="1" s="1"/>
  <c r="L45" i="24" l="1"/>
  <c r="L45" i="23"/>
  <c r="L45" i="22"/>
  <c r="K45" i="24"/>
  <c r="K45" i="22"/>
  <c r="K45" i="23"/>
  <c r="K45" i="16"/>
  <c r="L45" i="16"/>
  <c r="AG45" i="1"/>
  <c r="T44" i="1"/>
  <c r="Q44" i="1"/>
  <c r="T43" i="1"/>
  <c r="Q43" i="1"/>
  <c r="T42" i="1"/>
  <c r="Q42" i="1"/>
  <c r="T41" i="1"/>
  <c r="Q41" i="1"/>
  <c r="T40" i="1"/>
  <c r="Q40" i="1"/>
  <c r="J40" i="1"/>
  <c r="I40" i="1"/>
  <c r="M45" i="24" l="1"/>
  <c r="M45" i="23"/>
  <c r="M45" i="22"/>
  <c r="H40" i="24"/>
  <c r="H40" i="22"/>
  <c r="H40" i="23"/>
  <c r="H40" i="16"/>
  <c r="M45" i="16"/>
  <c r="X42" i="1"/>
  <c r="X41" i="1"/>
  <c r="Z42" i="1"/>
  <c r="Y42" i="1" s="1"/>
  <c r="Z44" i="1"/>
  <c r="Y44" i="1" s="1"/>
  <c r="X43" i="1"/>
  <c r="AD41" i="1"/>
  <c r="AC41" i="1" s="1"/>
  <c r="X40" i="1"/>
  <c r="X44" i="1"/>
  <c r="AD44" i="1"/>
  <c r="AC44" i="1" s="1"/>
  <c r="AD42" i="1"/>
  <c r="AC42" i="1" s="1"/>
  <c r="AD40" i="1"/>
  <c r="AC40" i="1" s="1"/>
  <c r="AD43" i="1"/>
  <c r="AC43" i="1" s="1"/>
  <c r="Z41" i="1"/>
  <c r="Y41" i="1" s="1"/>
  <c r="Z43" i="1"/>
  <c r="Y43" i="1" s="1"/>
  <c r="Z40" i="1"/>
  <c r="Y40" i="1" s="1"/>
  <c r="N40" i="1"/>
  <c r="T24" i="1"/>
  <c r="Q24" i="1"/>
  <c r="T23" i="1"/>
  <c r="Q23" i="1"/>
  <c r="T22" i="1"/>
  <c r="Q22" i="1"/>
  <c r="T21" i="1"/>
  <c r="Q21" i="1"/>
  <c r="T20" i="1"/>
  <c r="Q20" i="1"/>
  <c r="J20" i="1"/>
  <c r="I20" i="1"/>
  <c r="T19" i="1"/>
  <c r="Q19" i="1"/>
  <c r="T18" i="1"/>
  <c r="Q18" i="1"/>
  <c r="T17" i="1"/>
  <c r="Q17" i="1"/>
  <c r="T16" i="1"/>
  <c r="Q16" i="1"/>
  <c r="T15" i="1"/>
  <c r="Q15" i="1"/>
  <c r="J15" i="1"/>
  <c r="I15" i="1"/>
  <c r="J40" i="22" l="1"/>
  <c r="J40" i="24"/>
  <c r="J40" i="23"/>
  <c r="H20" i="24"/>
  <c r="H20" i="22"/>
  <c r="H20" i="23"/>
  <c r="H15" i="22"/>
  <c r="H15" i="24"/>
  <c r="H15" i="23"/>
  <c r="J40" i="16"/>
  <c r="H20" i="16"/>
  <c r="H15" i="16"/>
  <c r="Z19" i="1"/>
  <c r="Y19" i="1" s="1"/>
  <c r="Z15" i="1"/>
  <c r="Y15" i="1" s="1"/>
  <c r="Z17" i="1"/>
  <c r="Y17" i="1" s="1"/>
  <c r="Z18" i="1"/>
  <c r="Y18" i="1" s="1"/>
  <c r="Z16" i="1"/>
  <c r="Y16" i="1" s="1"/>
  <c r="Z24" i="1"/>
  <c r="Y24" i="1" s="1"/>
  <c r="Z21" i="1"/>
  <c r="Y21" i="1" s="1"/>
  <c r="Z22" i="1"/>
  <c r="Y22" i="1" s="1"/>
  <c r="Z20" i="1"/>
  <c r="Y20" i="1" s="1"/>
  <c r="Z23" i="1"/>
  <c r="Y23" i="1" s="1"/>
  <c r="X21" i="1"/>
  <c r="X23" i="1"/>
  <c r="X18" i="1"/>
  <c r="X15" i="1"/>
  <c r="X19" i="1"/>
  <c r="X22" i="1"/>
  <c r="X16" i="1"/>
  <c r="X17" i="1"/>
  <c r="X20" i="1"/>
  <c r="X24" i="1"/>
  <c r="AB40" i="1"/>
  <c r="AA40" i="1" s="1"/>
  <c r="AF40" i="1"/>
  <c r="AE40" i="1" s="1"/>
  <c r="N15" i="1"/>
  <c r="AD18" i="1"/>
  <c r="AD19" i="1"/>
  <c r="AD15" i="1"/>
  <c r="AD17" i="1"/>
  <c r="AD16" i="1"/>
  <c r="AD21" i="1"/>
  <c r="AD20" i="1"/>
  <c r="AD22" i="1"/>
  <c r="AD24" i="1"/>
  <c r="AD23" i="1"/>
  <c r="N20" i="1"/>
  <c r="L40" i="24" l="1"/>
  <c r="L40" i="23"/>
  <c r="L40" i="22"/>
  <c r="K40" i="22"/>
  <c r="K40" i="24"/>
  <c r="K40" i="23"/>
  <c r="J20" i="22"/>
  <c r="J20" i="23"/>
  <c r="J20" i="24"/>
  <c r="J15" i="24"/>
  <c r="J15" i="23"/>
  <c r="J15" i="22"/>
  <c r="J15" i="16"/>
  <c r="L40" i="16"/>
  <c r="K40" i="16"/>
  <c r="J20" i="16"/>
  <c r="AG40" i="1"/>
  <c r="AB20" i="1"/>
  <c r="AA20" i="1" s="1"/>
  <c r="AB15" i="1"/>
  <c r="AA15" i="1" s="1"/>
  <c r="M40" i="23" l="1"/>
  <c r="M40" i="22"/>
  <c r="M40" i="24"/>
  <c r="K20" i="23"/>
  <c r="K20" i="24"/>
  <c r="K20" i="22"/>
  <c r="K15" i="23"/>
  <c r="K15" i="24"/>
  <c r="K15" i="22"/>
  <c r="K15" i="16"/>
  <c r="K20" i="16"/>
  <c r="M40" i="16"/>
  <c r="T14" i="1"/>
  <c r="Q14" i="1"/>
  <c r="T13" i="1"/>
  <c r="Q13" i="1"/>
  <c r="T12" i="1"/>
  <c r="Q12" i="1"/>
  <c r="AC23" i="1" l="1"/>
  <c r="AC21" i="1"/>
  <c r="AC19" i="1"/>
  <c r="AC22" i="1"/>
  <c r="AC24" i="1"/>
  <c r="AC18" i="1"/>
  <c r="AC16" i="1"/>
  <c r="AC17" i="1"/>
  <c r="AD12" i="1"/>
  <c r="AC12" i="1" s="1"/>
  <c r="AD13" i="1"/>
  <c r="AC13" i="1" s="1"/>
  <c r="AD14" i="1"/>
  <c r="AC14" i="1" s="1"/>
  <c r="Q11" i="1"/>
  <c r="T11" i="1"/>
  <c r="T10" i="1"/>
  <c r="AF20" i="1" l="1"/>
  <c r="AE20" i="1" s="1"/>
  <c r="AC20" i="1"/>
  <c r="AF15" i="1"/>
  <c r="AE15" i="1" s="1"/>
  <c r="AC15" i="1"/>
  <c r="AD11" i="1"/>
  <c r="Q10" i="1"/>
  <c r="AD10" i="1" s="1"/>
  <c r="J10" i="1"/>
  <c r="L20" i="22" l="1"/>
  <c r="L20" i="24"/>
  <c r="L20" i="23"/>
  <c r="L15" i="24"/>
  <c r="L15" i="23"/>
  <c r="L15" i="22"/>
  <c r="AG15" i="1"/>
  <c r="L15" i="16"/>
  <c r="AG20" i="1"/>
  <c r="L20" i="16"/>
  <c r="Z12" i="1"/>
  <c r="Z10" i="1"/>
  <c r="Y10" i="1" s="1"/>
  <c r="Z11" i="1"/>
  <c r="Z13" i="1"/>
  <c r="Z14" i="1"/>
  <c r="AC11" i="1"/>
  <c r="X13" i="1"/>
  <c r="X12" i="1"/>
  <c r="X14" i="1"/>
  <c r="AC10" i="1"/>
  <c r="X10" i="1"/>
  <c r="X11" i="1"/>
  <c r="I10" i="1"/>
  <c r="M20" i="22" l="1"/>
  <c r="M20" i="23"/>
  <c r="M20" i="24"/>
  <c r="M15" i="23"/>
  <c r="M15" i="22"/>
  <c r="M15" i="24"/>
  <c r="H10" i="24"/>
  <c r="H10" i="22"/>
  <c r="H10" i="23"/>
  <c r="M20" i="16"/>
  <c r="N10" i="1"/>
  <c r="H10" i="16"/>
  <c r="M15" i="16"/>
  <c r="AF10" i="1"/>
  <c r="AE10" i="1" s="1"/>
  <c r="Y13" i="1"/>
  <c r="Y12" i="1"/>
  <c r="Y11" i="1"/>
  <c r="Y14" i="1"/>
  <c r="AB10" i="1"/>
  <c r="AA10" i="1" s="1"/>
  <c r="L10" i="23" l="1"/>
  <c r="L10" i="24"/>
  <c r="L10" i="22"/>
  <c r="K10" i="23"/>
  <c r="K10" i="24"/>
  <c r="K10" i="22"/>
  <c r="J10" i="22"/>
  <c r="J10" i="23"/>
  <c r="J10" i="24"/>
  <c r="L10" i="16"/>
  <c r="J10" i="16"/>
  <c r="K10" i="16"/>
  <c r="AG10" i="1"/>
  <c r="M10" i="22" l="1"/>
  <c r="M10" i="23"/>
  <c r="M10" i="24"/>
  <c r="M10" i="16"/>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<sst xmlns="http://schemas.openxmlformats.org/spreadsheetml/2006/main" count="2871" uniqueCount="668">
  <si>
    <t>Proceso:</t>
  </si>
  <si>
    <t>Objetivo:</t>
  </si>
  <si>
    <t>Alcance:</t>
  </si>
  <si>
    <t>Identificación del riesgo</t>
  </si>
  <si>
    <t>Análisis del riesgo inherente</t>
  </si>
  <si>
    <t>Evaluación del riesgo - Valoración de los controles</t>
  </si>
  <si>
    <t>Evaluación del riesgo - Nivel del riesgo residual</t>
  </si>
  <si>
    <t>Plan de Acción</t>
  </si>
  <si>
    <t>Impacto</t>
  </si>
  <si>
    <t>Causa Inmediata</t>
  </si>
  <si>
    <t>Causa Raíz</t>
  </si>
  <si>
    <t>Descripción del Riesgo</t>
  </si>
  <si>
    <t>Clasificación del Riesgo</t>
  </si>
  <si>
    <t>Frecuencia con la cual se realiza la actividad</t>
  </si>
  <si>
    <t>Probabilidad Inherente</t>
  </si>
  <si>
    <t>%</t>
  </si>
  <si>
    <t>Criterios de impacto</t>
  </si>
  <si>
    <t>Impacto 
Inherente</t>
  </si>
  <si>
    <t>Zona de Riesgo Inherente</t>
  </si>
  <si>
    <t>No. Control</t>
  </si>
  <si>
    <t>Descripción del Control</t>
  </si>
  <si>
    <t>Afectación</t>
  </si>
  <si>
    <t>Atributos</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</si>
  <si>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</si>
  <si>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</si>
  <si>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</si>
  <si>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</si>
  <si>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</si>
  <si>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</si>
  <si>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</si>
  <si>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</si>
  <si>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</si>
  <si>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</si>
  <si>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</si>
  <si>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</si>
  <si>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</si>
  <si>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</si>
  <si>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N.</t>
  </si>
  <si>
    <t>IMPACTO</t>
  </si>
  <si>
    <t>CLASIFICACIÓN DEL RIESGO</t>
  </si>
  <si>
    <t>Reputacional</t>
  </si>
  <si>
    <t>Ejecución y Administración de Procesos</t>
  </si>
  <si>
    <t>Fraude Externo</t>
  </si>
  <si>
    <t>Fraude Interno</t>
  </si>
  <si>
    <t>Fallas Tecnológicas</t>
  </si>
  <si>
    <t>Relaciones Laborales</t>
  </si>
  <si>
    <t>CRITERIOS DE IMPACTO</t>
  </si>
  <si>
    <t>El riesgo afecta la imagen de alguna área de la organización</t>
  </si>
  <si>
    <t>El riesgo afecta la imagen de la entidad internamente, de conocimiento general, nivel interno, alta dirección, contratista y/o de provedores</t>
  </si>
  <si>
    <t>El riesgo afecta la imagen de de la entidad con efecto publicitario sostenido a nivel de sector administrativo, nivel departamental o municipal</t>
  </si>
  <si>
    <t>El riesgo afecta la imagen de la entidad a nivel nacional, con efecto publicitarios sostenible a nivel país</t>
  </si>
  <si>
    <t>TIPO</t>
  </si>
  <si>
    <t>Preventivo</t>
  </si>
  <si>
    <t>Detectivo</t>
  </si>
  <si>
    <t>Correctivo</t>
  </si>
  <si>
    <t xml:space="preserve">IMPLEMENTACIÓN </t>
  </si>
  <si>
    <t>Automático</t>
  </si>
  <si>
    <t>Manual</t>
  </si>
  <si>
    <t>DOCUMENTACIÓN</t>
  </si>
  <si>
    <t>Documentado</t>
  </si>
  <si>
    <t>Sin documentar</t>
  </si>
  <si>
    <t>FRECUENCIA</t>
  </si>
  <si>
    <t>Continua</t>
  </si>
  <si>
    <t>Aleatoria</t>
  </si>
  <si>
    <t>EVIDENCIA</t>
  </si>
  <si>
    <t>Con Registro</t>
  </si>
  <si>
    <t>Sin Registro</t>
  </si>
  <si>
    <t>SIGCMA</t>
  </si>
  <si>
    <t xml:space="preserve">MATRIZ DE RIESGOS SIGCMA </t>
  </si>
  <si>
    <t>Matriz Mapa de Riesgos</t>
  </si>
  <si>
    <t>Orientaciones Generales</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</si>
  <si>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</si>
  <si>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</si>
  <si>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</si>
  <si>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</si>
  <si>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</si>
  <si>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</si>
  <si>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</si>
  <si>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</si>
  <si>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</si>
  <si>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</si>
  <si>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</si>
  <si>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Frecuencia con la cual se lleva a cabo la actividad</t>
  </si>
  <si>
    <t>Criterios de Impacto</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</si>
  <si>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</si>
  <si>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</si>
  <si>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</si>
  <si>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</si>
  <si>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r>
      <t xml:space="preserve">ATRIBUTOS INFORMATIVOS
</t>
    </r>
    <r>
      <rPr>
        <sz val="9"/>
        <rFont val="Arial Narrow"/>
        <family val="2"/>
      </rPr>
      <t>Frecuencia</t>
    </r>
  </si>
  <si>
    <r>
      <t xml:space="preserve">ATRIBUTOS INFORMATIVOS
</t>
    </r>
    <r>
      <rPr>
        <sz val="9"/>
        <rFont val="Arial Narrow"/>
        <family val="2"/>
      </rPr>
      <t>Registro</t>
    </r>
  </si>
  <si>
    <t>Evaluación del Nivel de Riesgo - Nivel de Riesgo Residual</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</si>
  <si>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</si>
  <si>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</si>
  <si>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DAÑOS ACTIVOS FIJOS/ EVENTOS EXTERNOS</t>
  </si>
  <si>
    <t>EJECUCIÓN Y ADMINISTRACIÓN DE PROCESOS</t>
  </si>
  <si>
    <t>FALLAS TECNÓLOGICAS</t>
  </si>
  <si>
    <t>FRAUDE EXTERNO</t>
  </si>
  <si>
    <t>FRAUDE INTERNO</t>
  </si>
  <si>
    <t>RELACIONES LABORALES</t>
  </si>
  <si>
    <t>USUARIOS, PRODUCTOS Y PRÁCTICAS ORGANIZACIONALES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</si>
  <si>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</si>
  <si>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</si>
  <si>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</si>
  <si>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</si>
  <si>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</si>
  <si>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</si>
  <si>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</si>
  <si>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Tabla Criterios para definir el nivel de probabilidad</t>
  </si>
  <si>
    <t>Frecuencia de la Actividad</t>
  </si>
  <si>
    <t>Probabilidad</t>
  </si>
  <si>
    <t>Muy Baja</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</si>
  <si>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</si>
  <si>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</si>
  <si>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</si>
  <si>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</si>
  <si>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</si>
  <si>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</si>
  <si>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</si>
  <si>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</si>
  <si>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</si>
  <si>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</si>
  <si>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</si>
  <si>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</si>
  <si>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Afectación menor a 10 SMLMV </t>
  </si>
  <si>
    <t>Menor</t>
  </si>
  <si>
    <t xml:space="preserve">Entre 10 y 50 SMLMV </t>
  </si>
  <si>
    <t>El riesgo afecta la imagen de la entidad internamente, de conocimiento general, nivel interno, de junta dircetiva y accionistas y/o de provedores</t>
  </si>
  <si>
    <t>Moderado</t>
  </si>
  <si>
    <t xml:space="preserve">Entre 50 y 100 SMLMV </t>
  </si>
  <si>
    <t>El riesgo afecta la imagen de la entidad con algunos usuarios de relevancia frente al logro de los objetivos</t>
  </si>
  <si>
    <t>Mayor</t>
  </si>
  <si>
    <t xml:space="preserve">Entre 100 y 500 SMLMV </t>
  </si>
  <si>
    <t>Catastrófico</t>
  </si>
  <si>
    <t xml:space="preserve">Mayor a 500 SMLMV </t>
  </si>
  <si>
    <t xml:space="preserve">     Entre 50 y 100 SMLMV </t>
  </si>
  <si>
    <t xml:space="preserve">     El riesgo afecta la imagen de la entidad con algunos usuarios de relevancia frente al logro de los objetivos</t>
  </si>
  <si>
    <t>Criterios</t>
  </si>
  <si>
    <t>Subcriterios</t>
  </si>
  <si>
    <t>Afectación Económica o presupuestal</t>
  </si>
  <si>
    <t>Afectación menor a 10 SMLMV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</si>
  <si>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</si>
  <si>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</si>
  <si>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</si>
  <si>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</si>
  <si>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</si>
  <si>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</si>
  <si>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</si>
  <si>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</si>
  <si>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</si>
  <si>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</si>
  <si>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</si>
  <si>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</si>
  <si>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</si>
  <si>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</si>
  <si>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</si>
  <si>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</si>
  <si>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</si>
  <si>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</si>
  <si>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</si>
  <si>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</si>
  <si>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Muy Alta
100%</t>
  </si>
  <si>
    <t>Extremo</t>
  </si>
  <si>
    <t>Alta
80%</t>
  </si>
  <si>
    <t>Alto</t>
  </si>
  <si>
    <t>Media
60%</t>
  </si>
  <si>
    <t>Baja
40%</t>
  </si>
  <si>
    <t>Bajo</t>
  </si>
  <si>
    <t>Muy Baja
20%</t>
  </si>
  <si>
    <t>Leve
20%</t>
  </si>
  <si>
    <t>Menor
40%</t>
  </si>
  <si>
    <t>Moderado
60%</t>
  </si>
  <si>
    <t>Mayor
80%</t>
  </si>
  <si>
    <t>Catastrófico
100%</t>
  </si>
  <si>
    <t xml:space="preserve">Permite definir el consecutivo de riesgos.
</t>
  </si>
  <si>
    <t>Daños Activos Fijos/Eventos Externos</t>
  </si>
  <si>
    <t>ESTADO</t>
  </si>
  <si>
    <t>Finalizado</t>
  </si>
  <si>
    <t>En Curso</t>
  </si>
  <si>
    <t>FECHA</t>
  </si>
  <si>
    <t>X</t>
  </si>
  <si>
    <t>DESPACHO JUDICIAL CERTIFICADO</t>
  </si>
  <si>
    <t>DIRECCIÓN SECCIONAL DE ADMINISTRACIÓN JUDICIAL</t>
  </si>
  <si>
    <t>CONSEJO SECCIONAL DE LA JUDICATURA</t>
  </si>
  <si>
    <t>ADMINISTRACIÓN DE JUSTICIA</t>
  </si>
  <si>
    <t>Misionales</t>
  </si>
  <si>
    <t>PROCESO (indique el tipo de proceso si es Estratégico. Misional, Apoyo, Evaluación y Mejora y especifique el nombre del proceso)</t>
  </si>
  <si>
    <t>CONSEJO SUPERIOR DE LA JUDICATURA</t>
  </si>
  <si>
    <t xml:space="preserve">                                                                         Consejo Superior de la Judicatura</t>
  </si>
  <si>
    <t>Consejo Superior de la Judicatura</t>
  </si>
  <si>
    <t>ESTRATEGIA/ACCIÓN/ PROYECTO</t>
  </si>
  <si>
    <t xml:space="preserve">GESTIONA </t>
  </si>
  <si>
    <t xml:space="preserve">DOCUMENTADA EN </t>
  </si>
  <si>
    <t>A</t>
  </si>
  <si>
    <t>O</t>
  </si>
  <si>
    <t>D</t>
  </si>
  <si>
    <t>F</t>
  </si>
  <si>
    <t xml:space="preserve">2, 10, 11,25 
</t>
  </si>
  <si>
    <t xml:space="preserve">14
</t>
  </si>
  <si>
    <t>6, 20</t>
  </si>
  <si>
    <t xml:space="preserve">Mapa  de riesgos </t>
  </si>
  <si>
    <t>3,7</t>
  </si>
  <si>
    <t>6,7,13, 14</t>
  </si>
  <si>
    <t>6,7,13</t>
  </si>
  <si>
    <t>12, 26</t>
  </si>
  <si>
    <t>6,8</t>
  </si>
  <si>
    <t>5,6</t>
  </si>
  <si>
    <t>11, 12</t>
  </si>
  <si>
    <t>2, 4</t>
  </si>
  <si>
    <t>1, 2,3,4</t>
  </si>
  <si>
    <t>5, 16</t>
  </si>
  <si>
    <t>7, 9</t>
  </si>
  <si>
    <t xml:space="preserve">Conocer e implementar las diferentes herramientas tecnológicas dispuestas para la prestación del servicios de justicia, la realización de audiencias virtuales y la gestión del expediente judicial. </t>
  </si>
  <si>
    <t>Solicitar apoyo a la Dirección Ejecutiva Seccional de Administración Judicial en el suministro de recursos tecnólogicos para los servidores judiciales.</t>
  </si>
  <si>
    <t>Solicitar apoyo al CENDOJ, para realización de capacitaciones en tablas de retención documental (TRD)</t>
  </si>
  <si>
    <t>Análisis de Contexto</t>
  </si>
  <si>
    <t>ESPECIALIDAD:</t>
  </si>
  <si>
    <t xml:space="preserve">PROCESO </t>
  </si>
  <si>
    <t>DEPENDENCIA JUDICIAL CERTIFICADA:</t>
  </si>
  <si>
    <t xml:space="preserve">OBJETIVO DEL PROCESO: </t>
  </si>
  <si>
    <t>Administrar justicia dirigiendo la actuación procesal, hacia la emisión de una decisión de carácter definitivo mediante la aplicación de la normatividad vigente.</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</si>
  <si>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</si>
  <si>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</si>
  <si>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</si>
  <si>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</si>
  <si>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</si>
  <si>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</si>
  <si>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</si>
  <si>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Tecnológicos (desarrollo digital,avances en tecnología, acceso a sistemas de información externos, gobierno en línea.</t>
  </si>
  <si>
    <t>Falta de conocimiento y capacitación de las partes interesadas externas en la totalidad de las herramientas tecnológicas dispuestas para prestar el servicio de justicia.</t>
  </si>
  <si>
    <t>Legales y reglamentarios (estándares nacionales, internacionales, regulacion )</t>
  </si>
  <si>
    <t>AMBIENTALES: emisiones y residuos, energía, catástrofes naturales, desarrollo sostenible.</t>
  </si>
  <si>
    <t xml:space="preserve">CONTEXTO INTERNO </t>
  </si>
  <si>
    <t xml:space="preserve">ACTORES TEMÁTICO </t>
  </si>
  <si>
    <t xml:space="preserve">DEBILIDADES  (Factores específicos)  </t>
  </si>
  <si>
    <t xml:space="preserve">FORTALEZAS(Factores específicos) ) </t>
  </si>
  <si>
    <t>Recursos financieros (presupuesto de funcionamiento, recursos de inversión</t>
  </si>
  <si>
    <t xml:space="preserve">Tecnológicos </t>
  </si>
  <si>
    <t xml:space="preserve">Documentación ( Actualización, coherencia, aplicabilidad) </t>
  </si>
  <si>
    <t>Infraestructura física (suficiencia, comodidad)</t>
  </si>
  <si>
    <t>Elementos de trabajo (papel, equipos)</t>
  </si>
  <si>
    <t>Comunicación Interna ( canales utilizados y su efectividad, flujo de la información necesaria para el desarrollo de las actividades)</t>
  </si>
  <si>
    <t>Otros</t>
  </si>
  <si>
    <t xml:space="preserve"> MAPA DE RIESGOS SIGCMA</t>
  </si>
  <si>
    <t>DEPENDENCIA (Unidad misional del CSJ o Unidad de la DEAJ o Seccional o CSJ en caso de despachos judiciales certificados)</t>
  </si>
  <si>
    <t xml:space="preserve">Alto </t>
  </si>
  <si>
    <t>Muy BajaLeve</t>
  </si>
  <si>
    <t>Muy BajaMenor</t>
  </si>
  <si>
    <t>Muy BajaModerado</t>
  </si>
  <si>
    <t>Muy BajaMayor</t>
  </si>
  <si>
    <t>Muy BajaCatastrófico</t>
  </si>
  <si>
    <t>MediaMenor</t>
  </si>
  <si>
    <t>BajaLeve</t>
  </si>
  <si>
    <t>BajaMenor</t>
  </si>
  <si>
    <t>BajaModerado</t>
  </si>
  <si>
    <t>BajaMayor</t>
  </si>
  <si>
    <t>BajaCatastrófico</t>
  </si>
  <si>
    <t>MediaLeve</t>
  </si>
  <si>
    <t>MediaMayor</t>
  </si>
  <si>
    <t>MediaCatastrófico</t>
  </si>
  <si>
    <t>AltaLeve</t>
  </si>
  <si>
    <t>AltaMenor</t>
  </si>
  <si>
    <t>AltaModerado</t>
  </si>
  <si>
    <t>AltaMayor</t>
  </si>
  <si>
    <t>AltaCatastrófico</t>
  </si>
  <si>
    <t>MuyAltaLeve</t>
  </si>
  <si>
    <t>MuyAltaMenor</t>
  </si>
  <si>
    <t>MediaModerado</t>
  </si>
  <si>
    <t>MuyAltaModerado</t>
  </si>
  <si>
    <t>MuyAltaCatastrófico</t>
  </si>
  <si>
    <t>MuyAltaMayor</t>
  </si>
  <si>
    <t>Leve</t>
  </si>
  <si>
    <t>PreventivoAutomático</t>
  </si>
  <si>
    <t>PreventivoManual</t>
  </si>
  <si>
    <t>DetectivoAutomático</t>
  </si>
  <si>
    <t>DetectivoManual</t>
  </si>
  <si>
    <t>CorrectivoAutomático</t>
  </si>
  <si>
    <t>CorrectivoManual</t>
  </si>
  <si>
    <t>Probabilidad Residua Finall</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</si>
  <si>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</si>
  <si>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</si>
  <si>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</si>
  <si>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</si>
  <si>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</si>
  <si>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</si>
  <si>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</si>
  <si>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</si>
  <si>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</si>
  <si>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</si>
  <si>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</si>
  <si>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</si>
  <si>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</si>
  <si>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</si>
  <si>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</si>
  <si>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</si>
  <si>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</si>
  <si>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</si>
  <si>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</si>
  <si>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</si>
  <si>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</si>
  <si>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</si>
  <si>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</si>
  <si>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</si>
  <si>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</si>
  <si>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 xml:space="preserve">Probabilidad Residual </t>
  </si>
  <si>
    <t>Impacto Inherente</t>
  </si>
  <si>
    <t>Probabilidad Residual Final</t>
  </si>
  <si>
    <t>Riesgo Final</t>
  </si>
  <si>
    <t xml:space="preserve">Leve </t>
  </si>
  <si>
    <t xml:space="preserve">Moderado </t>
  </si>
  <si>
    <t xml:space="preserve">Mayor </t>
  </si>
  <si>
    <t xml:space="preserve">Catastrófico </t>
  </si>
  <si>
    <t>Muy AltaLeve</t>
  </si>
  <si>
    <t>Muy AltaMenor</t>
  </si>
  <si>
    <t>Muy AltaModerado</t>
  </si>
  <si>
    <t>Muy AltaMayor</t>
  </si>
  <si>
    <t>Muy AltaCatastrófico</t>
  </si>
  <si>
    <t>Probabilidad Residual</t>
  </si>
  <si>
    <t>TRATAMIENTO</t>
  </si>
  <si>
    <t>Aceptar</t>
  </si>
  <si>
    <t>Evitar</t>
  </si>
  <si>
    <t>Reducir(compartir)</t>
  </si>
  <si>
    <t>Reducir(mitigar)</t>
  </si>
  <si>
    <t>Vulneración de los derechos fundamentales de los ciudadanos</t>
  </si>
  <si>
    <t>Afectación Económica</t>
  </si>
  <si>
    <t>Incumplimiento máximo del 5% de la meta planeada</t>
  </si>
  <si>
    <t>Incumplimiento máximo del 15% de la meta planeada</t>
  </si>
  <si>
    <t>Incumplimiento máximo del 20% de la meta planeada</t>
  </si>
  <si>
    <t>Incumplimiento máximo del 50% de la meta planeada</t>
  </si>
  <si>
    <t>Incumplimiento máximo del 80% de la meta planeada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</si>
  <si>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</si>
  <si>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</si>
  <si>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</si>
  <si>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</si>
  <si>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</si>
  <si>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Prestación del Servicio de Justicia</t>
  </si>
  <si>
    <t>Afecta la Prestación del Servicio de Justicia en 15%</t>
  </si>
  <si>
    <t>Archivo reporte de solicitudes allegadas al despacho judicial y el control respectivo para el cumplimiento de los términos procesales</t>
  </si>
  <si>
    <t>Revisión diaria del procedimiento de verificación  de los equipos antes de iniciar las audiencias</t>
  </si>
  <si>
    <t>Planear con antelación  y  programar  la audiencias según  la complejidad de la audiencia</t>
  </si>
  <si>
    <t>Incumplimiento de las metas establecidas</t>
  </si>
  <si>
    <t>Posibilidad de Incumplimiento de las metas establecidas debido al alto de volumen  de trámites procesales</t>
  </si>
  <si>
    <t>Alto de volumen  de los trámites procesales</t>
  </si>
  <si>
    <t>Usuarios, productos y prácticas organizacionales</t>
  </si>
  <si>
    <t xml:space="preserve">Unificar procesos del mismo tipo para reducir el tiempo de las diligencias judiciales y agilizar el acceso a la justicia </t>
  </si>
  <si>
    <t>El riesgo afecta la imagen de de la entidad con efecto publicitario sostenido a nivel del sector justicia</t>
  </si>
  <si>
    <t>Cualquier acto indebido de los servidores judiciales genera altas consecuencias para la entidad</t>
  </si>
  <si>
    <t>Cualquier acto indebido de los servidores judiciales genera consecuencias desastrosas para la entidad</t>
  </si>
  <si>
    <t>Afecta la Prestación del Servicio de Administración de Justicia en 5%</t>
  </si>
  <si>
    <t>Afecta la Prestación del Servicio de Administración Justicia en 10%</t>
  </si>
  <si>
    <t>Afecta la Prestación del Servicio de Administración Justicia en 20%</t>
  </si>
  <si>
    <t>Afecta la Prestación del Servicio de Administración Justicia en más del 50%</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</si>
  <si>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</si>
  <si>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</si>
  <si>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</si>
  <si>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</si>
  <si>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Afectación en la Prestación del Servicio de Justicia</t>
  </si>
  <si>
    <t xml:space="preserve">Aplicativos de seguimiento y control diseñados en las diferentes instancias </t>
  </si>
  <si>
    <t>Divulgación de los acuerdos establecidos en Tablas de Retención Documental y capacitaciones virtuales realizadas por el Cendoj</t>
  </si>
  <si>
    <t>Archivo de control  de ingreso de los expedientes judiciales</t>
  </si>
  <si>
    <t xml:space="preserve">Carencia en transparencia, etica y valores . </t>
  </si>
  <si>
    <t xml:space="preserve">Registro de las soliciitudes judiciales allegadas al despacho en el archivo de radicación </t>
  </si>
  <si>
    <t>Políticas y directrices claras aplicadas para evacuar y proteger a los servidores judiciales</t>
  </si>
  <si>
    <t>Normatividad (Leyes, Resoluciones) adoptada por el Gobierno Nacional por  la Emergencia Sanitaria para cumplir con los protocolos de bioseguridad y medidas de protección.</t>
  </si>
  <si>
    <t xml:space="preserve">
Elaboración  y aplicación de medidas de prevención, contención y mitigación del riesgo  ambiental asociado por parte de la entidad.</t>
  </si>
  <si>
    <t>Suceso de fuerza mayor que imposibilitan la gestión judicial</t>
  </si>
  <si>
    <t>Posibilidad de afectación ambiental debido al desconocimiento de las lineamientos ambientales y normatividad vigente ambiental</t>
  </si>
  <si>
    <t>Desconocimiento de los lineamientos ambientales y normatividad vigente ambiental</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</si>
  <si>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</si>
  <si>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</si>
  <si>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</si>
  <si>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</si>
  <si>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Afectación Ambiental</t>
  </si>
  <si>
    <t xml:space="preserve">Si el hecho llegara a presentarse, tendría desastrosas consecuencias o efectos sobre la entidad.
</t>
  </si>
  <si>
    <t>Si el hecho llegara a presentarse, tendría altas consecuencias o efectos sobre la entidad</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</si>
  <si>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</si>
  <si>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</si>
  <si>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</si>
  <si>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desastrosas consecuencias o efectos sobre la entidad</t>
  </si>
  <si>
    <t xml:space="preserve">
Divulgación de programas, guías y procedimientos del Plan de Gestión Ambiental, además del  acompañamiento y/o seguimiento a implementación del Acuerdo PSAA14-10160
</t>
  </si>
  <si>
    <t xml:space="preserve">Consolidación de la información de los servidores judiciales por medio del Directorio del SIGCMA </t>
  </si>
  <si>
    <t>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t>
  </si>
  <si>
    <t>Reportar periódicamente los incidentes de fallas  técnicas de los aplicativos utilizados</t>
  </si>
  <si>
    <t xml:space="preserve">Cambios en la  planeación  y redistribución de funciones asignadas al personal </t>
  </si>
  <si>
    <t xml:space="preserve">Establecimiento de lineamientos y politicas claras de planeación y revisión del procedimiento establecido del proceso de reparto </t>
  </si>
  <si>
    <t>Revisión permanente de los datos consignados en el acta de reparto para confirmar que coincidan con el expediente.</t>
  </si>
  <si>
    <t xml:space="preserve">Revisión permanente de recepción de correos electrónicos por Secretaría y actualización de datos de las partes </t>
  </si>
  <si>
    <t xml:space="preserve">Implementación de las herramientas tecnólogicas adoptadas por la Rama Judicial  para el desarrollo de las actividades </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</si>
  <si>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</si>
  <si>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Analice las consecuencias que puede ocasionar a la organización la materialización del riesgo y escoja en la lista desplegable.</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</si>
  <si>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</si>
  <si>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 xml:space="preserve">Recuerde que el control se define como la medida que permite reducir o mitigar un riesgo. Defina el control (es) que atacan las causas del riesgo, </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</si>
  <si>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</si>
  <si>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</si>
  <si>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</si>
  <si>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</si>
  <si>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</si>
  <si>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</si>
  <si>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EVENTOS INTERNOS AMBIENTALES</t>
  </si>
  <si>
    <t xml:space="preserve">Efectos ambientales internos que puedan afectar la entidad y por ende causando un impacto al medio ambiente </t>
  </si>
  <si>
    <t>Eventos Ambientales Internos</t>
  </si>
  <si>
    <t xml:space="preserve"> Matriz de Calor </t>
  </si>
  <si>
    <t/>
  </si>
  <si>
    <t>Evitar,Reducir (Compartir),Reducir(Mitigar)</t>
  </si>
  <si>
    <t>Reducir (Compartir),Reducir(Mitigar), Evitar</t>
  </si>
  <si>
    <t>Aceptar el riesgo, Reducir (Compartir),Reducir(Mitigar)</t>
  </si>
  <si>
    <t>Aceptar el riesgo</t>
  </si>
  <si>
    <t>La actividad que conlleva el riesgo se ejecuta como máximo 2 veces por año</t>
  </si>
  <si>
    <t>SEGUIMIENTO MATRIZ DE RIESGOS SIGCMA 1 TRIMESTRE</t>
  </si>
  <si>
    <t xml:space="preserve">IDENTIFICACIÓN DEL RIESGO </t>
  </si>
  <si>
    <t>VALORACION RIESGO INHERENTE</t>
  </si>
  <si>
    <t>VALORACION RIESGO RESIDUAL</t>
  </si>
  <si>
    <t>ACTIVIDADES</t>
  </si>
  <si>
    <t>PROCESO LIDER</t>
  </si>
  <si>
    <t>FECHA DE LA ACTIVIDAD</t>
  </si>
  <si>
    <t>ANÁLISIS DEL RESULTADO FINAL 
1 TRIMESTRE</t>
  </si>
  <si>
    <t>Causas Inmediata</t>
  </si>
  <si>
    <t>PROBABILIDAD</t>
  </si>
  <si>
    <t>NIVEL</t>
  </si>
  <si>
    <t xml:space="preserve">IMPACTO </t>
  </si>
  <si>
    <t>CENTRAL</t>
  </si>
  <si>
    <t>SECCIONAL</t>
  </si>
  <si>
    <t xml:space="preserve"> INICIO
DIA/MES/AÑO</t>
  </si>
  <si>
    <t>FIN 
DIA/MES/AÑO</t>
  </si>
  <si>
    <t>SEGUIMIENTO MATRIZ DE RIESGOS SIGCMA 2 TRIMESTRE</t>
  </si>
  <si>
    <t>ANÁLISIS DEL RESULTADO FINAL 
2 TRIMESTRE</t>
  </si>
  <si>
    <t>SEGUIMIENTO MATRIZ DE RIESGOS SIGCMA 3 TRIMESTRE</t>
  </si>
  <si>
    <t>ANÁLISIS DEL RESULTADO FINAL 
3 TRIMESTRE</t>
  </si>
  <si>
    <t>SEGUIMIENTO MATRIZ DE RIESGOS SIGCMA 4 TRIMESTRE</t>
  </si>
  <si>
    <t>ANÁLISIS DEL RESULTADO FINAL 
4 TRIMESTRE</t>
  </si>
  <si>
    <t>Riesgo</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</si>
  <si>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</si>
  <si>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</si>
  <si>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</si>
  <si>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Utilice la lista de despligue que se encuentra parametrizada, le aparecerán las opciones de la tabla de Impacto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</si>
  <si>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</si>
  <si>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t>Esta casilla no se diligencia, depende de la selección en la columna R.</t>
  </si>
  <si>
    <t>Utilice la lista de despligue que se encuentra parametrizada, le aparecerán las opciones: 1)Preventivo, 2)Detectivo, 3)Correctivo.</t>
  </si>
  <si>
    <t>Utilice la lista de despligue que se encuentra parametrizada, le aparecerán las opciones: 1)Automático, 2)Manual.</t>
  </si>
  <si>
    <t xml:space="preserve">La matriz automáticamente hará el cálculo para el control analizado (Columna T) </t>
  </si>
  <si>
    <t xml:space="preserve">Utilice la lista de despligue que se encuentra parametrizada, le aparecerán las opciones: 1)Documentado, 2)Sin documentar. Estas no se presentan valoración </t>
  </si>
  <si>
    <t xml:space="preserve">Utilice la lista de despligue que se encuentra parametrizada, le aparecerán las opciones: 1)Continua, 2)Aleatoria. Estas no se presentan valoración </t>
  </si>
  <si>
    <t xml:space="preserve">Utilice la lista de despligue que se encuentra parametrizada, le aparecerán las opciones: 1)Con Registro, 2) Sin Registro.Estas no se presentan valoración </t>
  </si>
  <si>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</si>
  <si>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</si>
  <si>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t>Utilice la lista de despligue que se encuentra parametrizada, le aparecerán las opciones: 1)Finalizado, 2)En curso, la selección en este caso dependerá de las acciones del plan que se hayan establecido en cada caso.</t>
  </si>
  <si>
    <t>Cualquier afectación a la violacion de los derechosn de los cuidadanos se considera con consecuencias altas.</t>
  </si>
  <si>
    <t>Cualquier afectación la violacion de los derechos de los ciudadanos se considera con consecuencias desastrosas.</t>
  </si>
  <si>
    <t>Reputacional (Corrupción)</t>
  </si>
  <si>
    <t>Cualquier afectación a la violacion de los derechos de los ciudadanos se considera con consecuencias altas</t>
  </si>
  <si>
    <t>Cualquier afectación a la violacion de los derechos de los ciudadanos se considera con consecuencias desastrosas</t>
  </si>
  <si>
    <t>Vencimiento de Términos</t>
  </si>
  <si>
    <t>Suspensión o no realización de las Audiencias Programadas</t>
  </si>
  <si>
    <t>Inconsistencias en el reparto</t>
  </si>
  <si>
    <t>Error en las notificaciones judiicales</t>
  </si>
  <si>
    <t>Pérdida de documentos</t>
  </si>
  <si>
    <t>Corrupción</t>
  </si>
  <si>
    <t>Interrupción o demora en el Servicio Público de Administrar  Justicia</t>
  </si>
  <si>
    <t>Inaplicabilidad de la normavidad ambiental vigente</t>
  </si>
  <si>
    <t>Incumplimiento de los objetivos y metas trazadas para el cumplimiento de los términos legales.</t>
  </si>
  <si>
    <t>Listas de asistencia de las actividades de formación virtual y Autodiagnóstico inicial de estado de la Gestión Ambiental en las diferentes sedes</t>
  </si>
  <si>
    <t>Listas de asistencia de las sensibilización y capacitaciones charlas del Sistema de Gestión Ambiental y "Formación de Auditores en la Norma NTC ISO 14001:2015 y en la Norma Técnica de la Rama Judicial NTC 6256 :2018" por parte del  SIGCMA</t>
  </si>
  <si>
    <t xml:space="preserve">Actas de reunión donde se ratifica el compromiso de la Alta Dirección, para la implementación, mantenimiento y fortalecimiento del Sistema de Gestión Ambiental y del Plan de Gestión Ambiental de la Rama Judicial por medio de revisiones y seguimiento periódico por medio de los Comites del SIGCMA y reuniones de la Alta Dirección  </t>
  </si>
  <si>
    <t xml:space="preserve">Divulgación de la norma ISO 37001:2016, Plan de Anticorrupción  formación en valores y principios propios de la entidad </t>
  </si>
  <si>
    <t>Divulgación del Código de Etica de Buen Gobierno a traves de la  página web de la Rama Judicial</t>
  </si>
  <si>
    <t>Actas de reunión y divulgación de la Ley 1474 del 2011 Ley Anticorrupccion y la Ley 1712 del 2014 Ley de Transparencia por medio de reuniones Cómites del SIGCMA y  reuniones de la Alta Dirección</t>
  </si>
  <si>
    <t>Archivo de  control y seguimiento de vencimientos de términos</t>
  </si>
  <si>
    <t>DESPACHO JUDICIAL</t>
  </si>
  <si>
    <t>g</t>
  </si>
  <si>
    <t>JURISDICCION DE LO CONTENCIOSO ADMINISTRATIVO DE LA GUAJIRA RIOHACHA</t>
  </si>
  <si>
    <t>Procesos de capacitación por medio de diplomados en  "Formación de Auditores en la Norma NTC ISO 14001:2015 y en la Norma Técnica de la Rama Judicial NTC 6256 :2018" por parte del  SIGCMA</t>
  </si>
  <si>
    <t>Mayor accesibilidad a las acciónes de sensibilización y capacitaciones del Sistema de Gestión Ambiental</t>
  </si>
  <si>
    <t>Limitación en la separación de residuos según el nuevo código de colores durante las actividades desarrollada en casa.</t>
  </si>
  <si>
    <t>Compromiso de la Alta Dirección, para la implementación, mantenimiento y fortalecimiento del Sistema de Gestión Ambiental y del Plan de Gestión Ambiental de la Rama Judicial.</t>
  </si>
  <si>
    <t>No se cuenta con un adecuado manejo de sustancias químicas, tal como se define en el Programa de Manejo Seguro de Sustancias Químicas.</t>
  </si>
  <si>
    <t>Disminución en el uso de papel, toners y demás elementos de oficina al implementar el uso de medios tecnológicos.</t>
  </si>
  <si>
    <t>Incremento en el consumo de servicios durante las actividades desarrollada en casa</t>
  </si>
  <si>
    <t xml:space="preserve">Disminución significativa en el consumo de servicios públicos por efecto de la aplicación del aforo en las sedes judiciales </t>
  </si>
  <si>
    <t>Desconocimiento del Plan de Gestión Ambiental que aplica para la Rama Judicial Acuerdo PSAA14-10160</t>
  </si>
  <si>
    <t>AMBIENTALES</t>
  </si>
  <si>
    <t> Ausencia de uniformidad y oportunidad en la publicación web de todas las actuaciones de la Jurisdicción de lo Contencioso Administrativo .</t>
  </si>
  <si>
    <t>Interoperatividad  de TIBA, one drive  y micrositio  de la Rama Judicial y redes sociales para la socializacion de informacion  relevante de la jurisdiccion de lo contenciososo administrativa.</t>
  </si>
  <si>
    <t>Fluctuaciones en el suministro de internet y acceso a la plataformas de la Rama Judicial. Carencia de amplios canales o autopistas de internet que faciliten la gestión judicial.</t>
  </si>
  <si>
    <t>Nuevos canales y medios de comunicación para la prestación del servicio de administración de justicia (correos electrónicos, herramientas de Microsoft 365, Whatsapp), que propenden por garantizar el acceso a la información de cualquier parte interesada.</t>
  </si>
  <si>
    <t>Desaprovechamiento de canales de comunicaciones, para generar mayor información a las partes interesadas.</t>
  </si>
  <si>
    <t xml:space="preserve">Insuficiencia de mobiliarios y archivadores para mantener los documentos, el tiempo establecido en la tabla de retención documental antes de su archivo definitivo. </t>
  </si>
  <si>
    <t xml:space="preserve">Insuficiencia de equipos tecnológicos escaner, salas de audiencia dotadas de herramientas digitales. </t>
  </si>
  <si>
    <t>Falta de vigilancia y seguridad en el desarrollo de las audiencias en el edificio donde funcionan los juzgados. </t>
  </si>
  <si>
    <t>Debilidad de seguridad en áreas de acceso a algunos despachos judiciales</t>
  </si>
  <si>
    <t>Instalaciones para el personal, que no van acorden con los estándares de salud ocupacional.</t>
  </si>
  <si>
    <t xml:space="preserve">Ubicación de la Jurisdicción de lo Contencioso Administrativo en diferentes sedes. </t>
  </si>
  <si>
    <t>Falta de espacio físico en los despachos judiciales para la ubicación del personal, realización de las audiencias presenciales cuando se requiera.</t>
  </si>
  <si>
    <t>Acceso a consulta de normatividad en medios virtuales de la Rama Judicial (Relatorías donde existan)</t>
  </si>
  <si>
    <t>Falta de conocimiento para la implementación de las Tablas de Retención Documental.</t>
  </si>
  <si>
    <t>Avance en la actualización permanente de documentos y procedimientos del SIGCMA</t>
  </si>
  <si>
    <t>Debilidad en los lineamientos  del archivo digital.</t>
  </si>
  <si>
    <t>Acceso remoto y consulta de procesos a través de la página web de la Rama Judicial.</t>
  </si>
  <si>
    <t>Avance del plan de digitalización de la Rama Judicial acorde con el protocolo del expediente electrónico</t>
  </si>
  <si>
    <t xml:space="preserve"> No hacer un uso de los recursos tecnológicos en la actividad judicial.</t>
  </si>
  <si>
    <t xml:space="preserve">Existencia de protocolos para la realización de audiencias virtuales y guía de consultas de procesos en línea </t>
  </si>
  <si>
    <t>Deficiencia en la atención y solución de casos por parte de la mesa de ayuda. </t>
  </si>
  <si>
    <t>Implementacion de protocolo  de audiencias  que contiene el link de acceso en one drive.</t>
  </si>
  <si>
    <t>Falta de un sistema que implemente la digitalización integral de todos los procesos en trámite y los que se encuentran en archivo de gestión (comprenda los documentos impresos, audiencias y demás documentos en medios magnéticos)</t>
  </si>
  <si>
    <t>Aprovechamiento de las  TIC's y todos los recursos digitales, para la realización de audiencias virtuales tales como  Teams, polycom, Rp1, Skype,  teleconferencias WhatsApp, mensaje de texto, Disponibilidad de la informacion en la nuve.</t>
  </si>
  <si>
    <t>Falta de divulgación de lineamiento relacionados con la seguridad informática de las audiencias y demás actividades propias del proceso juridico.</t>
  </si>
  <si>
    <t>Pioneros en  la Digitalizacion de expedientes</t>
  </si>
  <si>
    <t>Dificultades de acceso a los documentos en  audio y video del sistema TIBA , para su consulta.</t>
  </si>
  <si>
    <t xml:space="preserve">implementacion de SAMAI como  sofware de  unificacion de  la gestion documental, de la jurisdiccion contencioso  administrativa. </t>
  </si>
  <si>
    <t xml:space="preserve">Dificultades con el acceso  a internert , intermitencia  con el servicio, lo que dificulta la realizacion de las funciones propias del despacho. </t>
  </si>
  <si>
    <t>Desarrollo de aplicativos propios para elaboración de comunicaciones y digitalización de expedientes."Directices  impartidas por el Consejo Superior de la Judicatura para la implementación del expediente electronico.</t>
  </si>
  <si>
    <t>Insuficiencia  de  recursos tecnológicos (hardware y software)  para los servidores judiciales.</t>
  </si>
  <si>
    <t>Aprovechamiento de licencias de microsoft Oficce 365 y aplicativos de la Rama Judicial</t>
  </si>
  <si>
    <t>brecha digital La carencia de recursos tecnológicos necesarios para llevar a cabo el proceso de digitalización de expedientes  en los Despachos Judiciales.</t>
  </si>
  <si>
    <t xml:space="preserve">Alta carga laboral que hace imposible el cumplimiento de algunos términos judiciales. </t>
  </si>
  <si>
    <t>Debilidad en la particiacion activa  de los  conjueces en las funciones propias de la Jurisdiccion de lo contencioso administrativo.</t>
  </si>
  <si>
    <t>Duplicidad de solicitudes de la misma información por parte de diferentes dependencias y entidades del sector público, cuya atención retrasa la actividad judicial.</t>
  </si>
  <si>
    <t>Aplazamiento de audiencias por solicitud de las partes interesadas.</t>
  </si>
  <si>
    <t>Falta de implementación del expediente electrónico para todos los procesos en trámite y que se encuentra en el archivo de gestión.</t>
  </si>
  <si>
    <t>gestión del conocimiento)</t>
  </si>
  <si>
    <t>Manejo integral del inventario de procesos  que facilita  la  ejecucion de los tramites.</t>
  </si>
  <si>
    <t>transicion de procesos sistema Escritural y sistema oral</t>
  </si>
  <si>
    <t>( capacidad, diseño, ejecución, proveedores, entradas, salidas,</t>
  </si>
  <si>
    <t>Aplicabilidad de la Gestión del conocimiento generada por las experiencias de los servidores documentada en instructivos y guias.</t>
  </si>
  <si>
    <t xml:space="preserve">Alta carga de expedientes, </t>
  </si>
  <si>
    <t>Deficiencia e incompetencia de auxiliares de la justicia (compromiso) al ser designados para realizar dictamenes dentro de los procesos misionales.</t>
  </si>
  <si>
    <t>Autocapacitación del personal en  materia normativa de lo contencioso administrativo,  sus cambios y nuevos requerimientos.</t>
  </si>
  <si>
    <t>Falta de instrumentos que faciliten la observancia de las estrategias de autocuidado, e implementación de protocolos y  medidas de Bioseguridad del personal de las partes interesadas internas y externa de la Jurisdicción de de lo Contencioso Administrativo.</t>
  </si>
  <si>
    <t>Mejor prestacion del servicio de administración de justicia debido a la   implementación de los protocolos de bioseguridad definidos por la Rama Judicial para el acceso a las sedes.</t>
  </si>
  <si>
    <t>No contar con el personal necesario para la relatoría en el Tribunal Administrativo.</t>
  </si>
  <si>
    <t>Capacitaciones realizadas en herramientas dispuestas pòr el SIGCMA la, EJRLB y demas dispuestas por la entidad, como Capacitación en software y aplicativos a disposición para la realización de los actividades propias de administrar justicia</t>
  </si>
  <si>
    <t xml:space="preserve">Falta de formación en el desarrollo de competencias, para la realiacion de actividades propias del despacho. </t>
  </si>
  <si>
    <t>y salud ocupacional.)</t>
  </si>
  <si>
    <t>Capacitación en habilidades emocionales y organización del trabajo con apoyo en la ARL.</t>
  </si>
  <si>
    <t>Extensión en los horarios laborales del trabajo en casa, lo que afecta el bienestar físico, la salud mental y emocional en los servidores judiciales y su entorno familiar.</t>
  </si>
  <si>
    <t>( competencia del personal, disponibilidad, suficiencia, seguridad</t>
  </si>
  <si>
    <t>Compromiso en el desarrollo de las  funciones asignadas al personal adscrito a la depedencia judicial, optimizando un adecuado clima organizacional y un aumento de la productividad.</t>
  </si>
  <si>
    <t>Insuficiencia de  personal  para atender la función misional de los despachos judiciales y las partes interesadas, debido a la carga laboral propia y el aumento de asuntos a conocer, a raiz de la ampliación de las competencias asignadas por los cambios normativos.</t>
  </si>
  <si>
    <t>Personal</t>
  </si>
  <si>
    <t>Falta de presupuesto para la adecuada gestión judicial.</t>
  </si>
  <si>
    <t>Insuficiencia de asignacion de recursos económicos</t>
  </si>
  <si>
    <t>El compromiso de la Alta Dirección y de los líderes de proceso, para ampliar, mantener y mejora el SIGCMA</t>
  </si>
  <si>
    <t>Formación del Juez en  normas  de estructura de alto nivel y en los temas referentes al SIGCMA</t>
  </si>
  <si>
    <t>Definición de roles y responsabilidades de los  líderes de proceso, para el funcionamiento del SIGCMA.</t>
  </si>
  <si>
    <t>Normalización y estandarización de los comites del SIGCMA a nivel nacional por parte de la Coordinación Nacional del SIGCMA.</t>
  </si>
  <si>
    <t>Capacitación recibida en normas ISO estructuras de alto nivel.</t>
  </si>
  <si>
    <t>Asignación de responsabilidades mediante acto administrativo y rotación de funciones como líder.</t>
  </si>
  <si>
    <t>Uso eficiente del tiempo</t>
  </si>
  <si>
    <t>debilidad en la aplicabilidad de modelos de gestión, seguridad informatica, normas antisoborno, normas de bioseguridad etc., por parte de algunos servidores judiciales</t>
  </si>
  <si>
    <t> Alianzas estratégicas para fortalecer  ofertadas por el sector académico (Universidad Área Andina: Observatorio Judicial).</t>
  </si>
  <si>
    <t>Cualificación de los requisitos para el ingreso y permanencia de servidores judiciales en la Rama Judicial</t>
  </si>
  <si>
    <t>Falta de tiempo para asistir a las capacitaciones y actualizaciones en las herramientas del SIGCMA.</t>
  </si>
  <si>
    <t>Avance en la formación del Juez como Lider de Proceso con bases orientadas al direccionamiento de la planeación y gestión de su despacho.</t>
  </si>
  <si>
    <t xml:space="preserve">Complejidad  en los procesos Misionales </t>
  </si>
  <si>
    <t>Personal integrado por servidores judiciales de alto nivel profesional y capacitado para llevar a cabo las funciones asignadas. </t>
  </si>
  <si>
    <t xml:space="preserve">Debilidad  en  la Cooperacion para el trabajo en equipo, dadas las limitaciones en el  tiempo. </t>
  </si>
  <si>
    <t>liderazgo, trabajo en equipo)</t>
  </si>
  <si>
    <t>Elaboración e implementación del Plan de acción para la jurisdicción de lo contencioso administrativo</t>
  </si>
  <si>
    <t>Dificultad en la  planeación de los Despachos Judiciales.</t>
  </si>
  <si>
    <t>Estratégicos :(direccionamiento estratégico, planeación institucional,</t>
  </si>
  <si>
    <t xml:space="preserve">Servicio de energia intermitente </t>
  </si>
  <si>
    <t>Dificulatdes de desplazamiento por dificil acceso y largas distancias</t>
  </si>
  <si>
    <t>Con la pandemia del COVID - 19, se han fomentado nuevas estrategias para impartir justicia, que contribuyen a la disminución de los impactos ambientales que genera el desarrollo de éstas actividades en sitio.</t>
  </si>
  <si>
    <t>Contemplación de los fenomenos naturales (Inundación, quema de bosques, sismos, vendavales, maremotos, sunamis, huracanes).</t>
  </si>
  <si>
    <t>Realización de jornadas de concientización sobre la importancia del carácter imperativo en el manejo y disposición de los residuos.</t>
  </si>
  <si>
    <t>Inadecuada disposición final de residuos en contra via  de la legislación ambiental,  no acorde con las políticas del Gobierno Nacional y Local.</t>
  </si>
  <si>
    <t>Estrategias del Gobierno Nacional definidas en el Plan de Desarrollo 2018 -2022, donde se busca fortalecer el modelo de desarrollo economico, ambiental y social. Economía Circular.</t>
  </si>
  <si>
    <t>No comtemplar las modificaciones en materia ambiental de acuerdo con las disposiciones legales nacionales y locales.</t>
  </si>
  <si>
    <t>Existencia de protocolos de bioseguridad específicos para el sector justicia</t>
  </si>
  <si>
    <t>La declaratoria de Pandemia por Contagio de la Covid 19 </t>
  </si>
  <si>
    <t>Falta de desarrollo legislativo que crean plazas en la jurisdicción</t>
  </si>
  <si>
    <t>Desactualización en cambios normativos y jurisprudenciales</t>
  </si>
  <si>
    <t>Capacitaciones de los cambios normativos por las plataformas digitales en las diferentes jurisdicciones.</t>
  </si>
  <si>
    <t>Falta de desarrollo legislativo para crear plazas en la jurisdicción</t>
  </si>
  <si>
    <t>Ausencia de portal único de información del Estado (Ramas del poder, órganos autónomos y demás entes especiales), que garantice la consulta de información en línea de toda la información oficial. -Gobierno en Línea).</t>
  </si>
  <si>
    <t>Insuficiencia en la nube para guardar la  información necesaria.</t>
  </si>
  <si>
    <t>No se distingue dentro de la contaminación informatica entre lo misional y el ruido con propagandas y promociones, en los correos institucionales.</t>
  </si>
  <si>
    <t>Riesgos en la seguridad e integridad de la información contenida en los actos jurisdiccionales.</t>
  </si>
  <si>
    <t>Ampliación de la cobertura del programa Gobierno en Línea que integre toda la información que debe ser de conocimiento público.</t>
  </si>
  <si>
    <t>Falta de una herramienta tecnólogica que integre  actividades interdependientes entre dos o más entidades (Fiscalía, defensoría del pueblo, policia, entes territoriales  y entidades publicas.) para agendamientos mas ágiles, eficaces y eficientes de las audiencias y lograr el  cumplimiento óptimo de la audiencia en pro de la descongestión judicial.</t>
  </si>
  <si>
    <t xml:space="preserve"> </t>
  </si>
  <si>
    <t>Ampliación de los canales virtuales y su socialización acorde con las politicas de MinTics.</t>
  </si>
  <si>
    <t>Insuficiencia de los medios tecnológicos y conectividad en las depedencias de la Rama Judicial</t>
  </si>
  <si>
    <t> Alianzas estratégicas para fortalecer el Fctor social  y cultural ofertadas por el sector académico (Universidad Área Andina, Universidad de la Guajira, Sena: Observatorio Judicial).</t>
  </si>
  <si>
    <t>Afectación del orden público generando la imposibilidad de ingresar a las sedes ocasionando una mayor demanda judicial y congestión judicial.</t>
  </si>
  <si>
    <t>Incremento de la credibilidad y confianza en la administracion de justicia en la comunidad.</t>
  </si>
  <si>
    <t>Diferencias Culturales y linguisticas de las comunidades indigenas que limitan  el acceso  al servicio de Justicia mediante  los canales de  comunicación mediados  por la tecgnologias digitales o electronicas.</t>
  </si>
  <si>
    <t>Sociales  y culturales ( cultura, religión, demografía, responsabilidad social, orden público.)</t>
  </si>
  <si>
    <t>Incremento de la deuda externa  que afecte la economia  y conlleva al aumento de la pobreza extrema, que incide en los  indices de  desempleo y criminalidad  ocasionando una mayor demanda y congestión judicial.</t>
  </si>
  <si>
    <t>Incremento del presupuesto asignado a la Rama Judicial para el desarrollo misional de la administración de justicia.</t>
  </si>
  <si>
    <t>No realización de audiencias presenciales por falta de recursos económicos,  de los interesados para acudir a las sedes judiciales.</t>
  </si>
  <si>
    <t>Participacion en los proyectos  de inversion  en las fases de asignacion y distribucion  de los recursos destinados a la Jurisdiccion de lo Contencioso Administrativo.</t>
  </si>
  <si>
    <t>Asignación presupuestal no ajustada a las necesidades reales de la Rama Judicial</t>
  </si>
  <si>
    <r>
      <t xml:space="preserve">Económicos y Financieros( disponibilidad de capital, liquidez, mercados financieros, </t>
    </r>
    <r>
      <rPr>
        <sz val="10"/>
        <rFont val="Arial"/>
        <family val="2"/>
      </rPr>
      <t xml:space="preserve">desempleo, </t>
    </r>
    <r>
      <rPr>
        <sz val="10"/>
        <color rgb="FF000000"/>
        <rFont val="Arial"/>
        <family val="2"/>
      </rPr>
      <t>competencia.)</t>
    </r>
  </si>
  <si>
    <t>Modernizacion  de la gestion Judicial, con una justicia mas cercana al ciudadano.</t>
  </si>
  <si>
    <t>Aplicabilidad de nuevas normas a consencuencia del COVID-19</t>
  </si>
  <si>
    <t>Implementación de buenas practicas en la Jurisdicción de lo Contencioso Administratrivo  a fin de  agilizar las actuaciones procesales acorde a los nuevos cambios normativos.</t>
  </si>
  <si>
    <t>Modificacion de la estructura organizacional de la Rama Judicial o del régimen de Carrera Judicial.</t>
  </si>
  <si>
    <t>Cambios en las normas que sancionen severamente a quienes tomen decisiones judiciales por filiaciones políticas</t>
  </si>
  <si>
    <t>configuracion del estado  de cosas  incontitucionales dterminado por la corte Constitucional en la sentencia T302 del 2017</t>
  </si>
  <si>
    <t>Actualización del Marco normativo.</t>
  </si>
  <si>
    <t>Reforma  a la Justicia.</t>
  </si>
  <si>
    <t xml:space="preserve">Garantizar el acceso a la Justicia, reconociendo al usuario como razón de ser de la misma. </t>
  </si>
  <si>
    <t>TRIBUNAL  CONTENCIOSO ADMINISTRATIVO DE LA GUAJIRA, SECRETTARIA  DEL TRIBUNAL,  CUATRO JUZGADOS  ADMINISTRATIVOS DEL CIRCUITO DE RIOHACHA Y OFICINA  DE APOYO</t>
  </si>
  <si>
    <t>MEJORAMIENTO Y EVALUACIÓN SIGCMA</t>
  </si>
  <si>
    <t>PROCESOS ESTRATÉGICOS - PROCESOS DE COMUNICACIONES - PROCESOS MISIONALES - GESTIÓN DE PROCESOS ADMINISTRATIVOS - GESTIÓN DOCUMENTAL -  PROCESOS EVALUACIÓN Y MEJORA</t>
  </si>
  <si>
    <t>CONTENCIOSO ADMINISTRATIVO DE LA GUAJIRA</t>
  </si>
  <si>
    <t xml:space="preserve">Cambios sugeridos en la reunión anterior, de externos pasaron a internos </t>
  </si>
  <si>
    <t>23,24,25</t>
  </si>
  <si>
    <t xml:space="preserve">Adelantar campañas sobre manejo y disposición de residuos peligrosos e inservibles </t>
  </si>
  <si>
    <t>Gestionar el personal con el perfil requerido para realizar gestiones de tipo específico o judicial, optimizando la colaboración de judicantes y practicantes</t>
  </si>
  <si>
    <t xml:space="preserve">Consolidar los procesos de digitalización en concordancia con el protocolo adoptado para el manejo del expediente electrónico </t>
  </si>
  <si>
    <t>10,11,12,13</t>
  </si>
  <si>
    <t>Conocer e implementar las diferentes herramientas tecnológicas dispuestas para la prestación del servicios de justicia, la realización de audiencias virtuales y la gestión del expediente judicial.</t>
  </si>
  <si>
    <t>Escalar ante las instancias de decisión la adecuación de infraestructura, suministro de mobiliario adecuado, insuficiencia de talento  humano.</t>
  </si>
  <si>
    <t>Implementar canales de comunicación de fácil acceso  para los usuarios y socializarlos con las partes interesadas internas y externas</t>
  </si>
  <si>
    <t>Priorizar el impulso de los procesos más antiguos en procura de proporcionar respuesta oportuna a la demanda de justicia</t>
  </si>
  <si>
    <t xml:space="preserve">Control de vencimiento de términos procesales y notificaciones </t>
  </si>
  <si>
    <t>Autogestionar el conocimiento (autocapacitación de acuerdo con programación definida por cada despacho)</t>
  </si>
  <si>
    <t xml:space="preserve">Promover la unificación de criterios sobre la aplicación de modificaciones en la legislación y la jurisprudencia </t>
  </si>
  <si>
    <t>Actualizar  el  marco normativo de la rama Judicial  jurisdiccion de lo contenciososo administrativa.</t>
  </si>
  <si>
    <t xml:space="preserve">Administración de Justicia Jurisdcion de lo contencioso Administrativo de la Guajira Riohacha </t>
  </si>
  <si>
    <t xml:space="preserve">Jurisdiccion de lo contencioso Administrativo de la Guajira Riohacha </t>
  </si>
  <si>
    <r>
      <rPr>
        <sz val="11"/>
        <rFont val="Calibri"/>
        <family val="2"/>
        <scheme val="minor"/>
      </rPr>
      <t xml:space="preserve">
1.Insuficiencia de personal para la carga laboral presentada.
2.Incremento de solicitudes vía correo electrónico de solicitudes judiciales.
3.Afectación del orden público, genera mayor demanda y congestión de la justicia.
4. inuficiencia de recursos fisicos y tecgnologicos 
5. Actuaciones procesales después del vencimiento de los términos legales 
 "
</t>
    </r>
    <r>
      <rPr>
        <b/>
        <sz val="11"/>
        <color rgb="FF00B050"/>
        <rFont val="Calibri"/>
        <family val="2"/>
        <scheme val="minor"/>
      </rPr>
      <t xml:space="preserve">
</t>
    </r>
  </si>
  <si>
    <t xml:space="preserve">Complejidad de los procesos,  por choques  de los sistemas Normativos aplicables.    </t>
  </si>
  <si>
    <t xml:space="preserve">Posibilidad de vulneración de los derechos fundamentales de los ciudadanos  debido a  la Complejidad de los procesos,  por choques  de los sistemas Normativos aplicables.   </t>
  </si>
  <si>
    <t>Escalar la asignación de personal  y redistribución de funciones asignadas al personal del despacho.</t>
  </si>
  <si>
    <t>Archivo de control diario del seguimiento a la entrega de solicitudes al despacho</t>
  </si>
  <si>
    <t>Herramientas tecnologicas adoptadas por la entidad para lograr cumplir todas las actividades planificadas por medio del trabajo en Casa y chats de control para las acciones constitucionales.</t>
  </si>
  <si>
    <t>Revisión periódica de las comunicaciones por parte del centro de servicio antes de ser enviadas</t>
  </si>
  <si>
    <t xml:space="preserve">solicitar que  con previa antelacion se informen las novedades que puedan generar  un  cancelacion y/o reprogramacion de la audiencia </t>
  </si>
  <si>
    <t>Actualización de datos cuando se registren las solicitudes.</t>
  </si>
  <si>
    <t xml:space="preserve">1.Debilidad en la conectividad de internet( y la disponibilidad de informacion en One Drive  que permitan el buen desarrollo de la audiencia.
2.Programación de audiencias sin tener en cuenta tiempos de duración para su realización.
3.Falta de comunicación oportuna o errores en la notificación a las partes interesadas externas
4.Carencia de internet y  conectividad adecuada para los equipos de las salas de audiencias.
5.Desactualización de la información suministrada por el usuario para la debida citación.
</t>
  </si>
  <si>
    <t xml:space="preserve">Solicitud de aplazamiento por las partes interesadas </t>
  </si>
  <si>
    <t xml:space="preserve">Posibilidad de Afectación en la Prestación del Servicio de Justicia  debido a la Solicitud de aplazamiento por las partes interesadas </t>
  </si>
  <si>
    <t xml:space="preserve">1.Imprecisión al establecer lineamientos de planeaciòn  para el desarrollo de las tareas propias del despacho.
2.Deficiencia en las competencias necesarias del personal del despacho. 
3.Insuficiencia de equipos y soporte tecnológicos para el trabajo presencial y  virtual.
4.Complejidad de los procesos judiciales.
5.Insuficiencia de personal para la carga laboral presentada.
</t>
  </si>
  <si>
    <t>Seguimiento periódico al Plan de Acción y Planeador establecido por el  Tribunal, Juzgados y Oficina de apoyo.</t>
  </si>
  <si>
    <t xml:space="preserve">Actividades de formacion ,Capacitacion  y acesoramiento para el fortalecimiento de las competencias por parte de la Escuela Judicial Rodrigo Lara Bonilla, SIGCMA </t>
  </si>
  <si>
    <t>Escalar a la Escuela Judicial  la disponibilidad  de  de forma asincronica  de  las capacitaciones y/o procesos de formacion , para facilitar el acceso a todo el material  acdemico.</t>
  </si>
  <si>
    <t>Escalar la Asignación de personal por descongestión y/o adecuados lineamientos de planeación  y redistribución de funciones asignadas al personal del despacho.</t>
  </si>
  <si>
    <t>1. Errores en la información registrada en los aplicativos Justicia XXI WEB y SIERJU-BI, TYBA y SAMAI.
2.Insuficiencia de personal para la carga laboral presentada. 
3.Fallas en la funcionalidad de los aplicativos    
4.Incremento de solicitudes  por la  alta demanda judicial.
5.Inadecuado control de verificación del registro de la información                           6. Inadecuado registro de las acciones constitucionales, medios de control y procesos ejecutivos</t>
  </si>
  <si>
    <t>Posibilidad de afectacion en la prestacion del servicio de justicia debido al inadecuado registro  de los procesos misionales y actuaciones administrativas</t>
  </si>
  <si>
    <t>Inexactitud en el registro de la gestion de los procesos misionales y actuaciones administrativas</t>
  </si>
  <si>
    <t>Inadecuado registro de la gestion de los procesos misionales y actuaciones administrativas</t>
  </si>
  <si>
    <t>Seguimientos de controles periódicos a traves de matrices</t>
  </si>
  <si>
    <t xml:space="preserve">Escalar la asignación de personal para  la oportuna gestion de los procesos. </t>
  </si>
  <si>
    <t xml:space="preserve">Revisión y validación de la información por parte de la Secretaría.  </t>
  </si>
  <si>
    <t xml:space="preserve">           
1. La debilidad conocimiento técnico del manejo de la naturaleza de los asuntos y  del manejo que debe darse a cada uno.
2, Inconsistencias entre el órden establecido por el administrador del sistema y el órden previsto en los Acuerdos que norman el reparto.              
3.Falta de traslado de escritos de acusación via web, al área encargada de efectuar el reparto
4. duplicidad de radicados por parte de los usuarios.
5.  fallas tecgnologias 
</t>
  </si>
  <si>
    <t>debilidad de la capacidad instalada para atender el alto volúmen  de expedientes que se recepcionan</t>
  </si>
  <si>
    <t>posibilidad de afectacion en la prestacion del servicio de justicia debido a la debilidad de capacidad instalada para atender el alto volúmen de  expedientes que se recepcionan.</t>
  </si>
  <si>
    <t xml:space="preserve">Escalar la asignación de personal por descongestión y/o adecuados lineamientos de planeación  y redistribución de funciones asignadas al personal </t>
  </si>
  <si>
    <t>Revisión periódica del administrador del sistema para que se cumpla lo previsto en el Acuerdo que regula el órden de los Despachos para el reparto.</t>
  </si>
  <si>
    <t xml:space="preserve">Revisión  periódica de las compensaciones de reparto correspondientes </t>
  </si>
  <si>
    <t xml:space="preserve">1. debilidad de seguimiento y control del cumplimiento efectivo de la actividad asignada. 
2. debilidad de recursos, medios electrònicos y tecnològicos para el cumplimiento de la actividad.  
3.Carencia de vinculaciòn de las partes y terceros que genera nulidades, demoras en el proceso.
4. incompatibilidad de los archivos adjuntos con los sistemas disponibles. 
5. debilidad en la disponibilidad de informacion de Notificaciones fisicas  y electronicas </t>
  </si>
  <si>
    <t>Ausencia de informaciòn pertinente para realizar la actividad (correos errados, direcciones erradas de las partes).</t>
  </si>
  <si>
    <t>Posibilidad de  afectacion en la prestacion del servicio de justicia  debido a la ausencia de informacion pertinente paravrealizar la actividad (correos  y direcciones  herradas  de las partes interesadas)</t>
  </si>
  <si>
    <t xml:space="preserve">Seguimientos de control  periódicos de las notificaciones judiciales enviadas </t>
  </si>
  <si>
    <t>Verificación de recepción de correos electrónicos por Secretaría y solicitud  de informacion  de notificacion fisica y electroinica  tanto del apoderado  como del demandante.</t>
  </si>
  <si>
    <t>1. debilidad en la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Carencia de organización documental</t>
  </si>
  <si>
    <t>Ausencia de la integracion de sistemas para el registro, control y salvaguardia de los registros.</t>
  </si>
  <si>
    <t>Posibilidad de  afectación en la Prestación del Servicio de Justicia debido a  la ausencia de la integracion de sistemas para el registro, control y salvaguardia de los registros.</t>
  </si>
  <si>
    <t>Directrices del  expediente electrónico y cobertura de implementación a todas las dependencias y juzgados en Jucio en linea ( PEDD)</t>
  </si>
  <si>
    <t>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6. alteracion y/o falsificacion  de los contenidos de las decisiones judiciales.
7. fallas  en la seguridad informatica que crea vulnerabilidad  en la informacion disponible.</t>
  </si>
  <si>
    <t>Posibilidad de afectacion reputacional (corrupcion) debido a la carencia de transparencia, etica y valores</t>
  </si>
  <si>
    <t xml:space="preserve">Informes de Gestión seguimiento a la contratación, rendición de cuentas Y Vigilancias administrativas </t>
  </si>
  <si>
    <t>Monitoreo y control por medio de las Auditorias Internas, Externas del SIGCMA Control Interno y de entes de control</t>
  </si>
  <si>
    <t>1. Paro por sindicatos
2. Huelgas, protestas ciudadanas
3. Disturbios o hechos violentos
4.Pandemias o Emergencias Sanitarias 
5.Emergencias Ambientales
6. interrupcion del fluido de energia electrica.</t>
  </si>
  <si>
    <t>Posibilidad de  afectación en la Prestación del Servicio de Justicia debido a un suceso de fuerza mayor que imposibilite la gestión judicial</t>
  </si>
  <si>
    <t>Implementación de herramientas tecnológicas propias de la entidad para el trabajo en casa y salvaguardar la informacion por medio de estas herramientas.</t>
  </si>
  <si>
    <t xml:space="preserve">Programa de Prevención por parte de la ARL, Protocolos  de autocuidado y prevencion.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</si>
</sst>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8" x14ac:knownFonts="1">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10"/>
      <color theme="1"/>
      <name val="Arial"/>
      <family val="2"/>
    </font>
    <font>
      <sz val="10"/>
      <color rgb="FF000000"/>
      <name val="Arial"/>
      <family val="2"/>
    </font>
    <font>
      <sz val="10"/>
      <name val="Calibri"/>
      <family val="2"/>
      <scheme val="minor"/>
    </font>
    <font>
      <b/>
      <sz val="10"/>
      <name val="Arial"/>
      <family val="2"/>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10"/>
      <color theme="1"/>
      <name val="Roboto"/>
    </font>
    <font>
      <b/>
      <sz val="22"/>
      <color theme="0"/>
      <name val="Arial Narrow"/>
      <family val="2"/>
    </font>
    <font>
      <sz val="26"/>
      <color theme="1"/>
      <name val="Arial"/>
      <family val="2"/>
    </font>
    <font>
      <sz val="11"/>
      <color theme="0"/>
      <name val="Arial Narrow"/>
      <family val="2"/>
    </font>
    <font>
      <b/>
      <sz val="11"/>
      <color rgb="FF00B050"/>
      <name val="Calibri"/>
      <family val="2"/>
      <scheme val="minor"/>
    </font>
    <font>
      <b/>
      <sz val="20"/>
      <color rgb="FF000000"/>
      <name val="Calibri"/>
      <family val="2"/>
    </font>
    <font>
      <b/>
      <sz val="16"/>
      <color theme="1"/>
      <name val="Calibri"/>
      <family val="2"/>
      <scheme val="minor"/>
    </font>
    <font>
      <b/>
      <sz val="16"/>
      <color rgb="FF000000"/>
      <name val="Calibri"/>
      <family val="2"/>
    </font>
    <font>
      <b/>
      <sz val="20"/>
      <color theme="0"/>
      <name val="Arial Narrow"/>
      <family val="2"/>
    </font>
    <font>
      <b/>
      <sz val="10"/>
      <color theme="0"/>
      <name val="Arial Narrow"/>
      <family val="2"/>
    </font>
    <font>
      <b/>
      <sz val="10"/>
      <color theme="2"/>
      <name val="Arial Narrow"/>
      <family val="2"/>
    </font>
    <font>
      <b/>
      <sz val="10"/>
      <color theme="1"/>
      <name val="Calibri"/>
      <family val="2"/>
      <scheme val="minor"/>
    </font>
    <font>
      <sz val="11"/>
      <color rgb="FF00B050"/>
      <name val="Calibri"/>
      <family val="2"/>
      <scheme val="minor"/>
    </font>
    <font>
      <sz val="10"/>
      <color theme="4"/>
      <name val="Calibri"/>
      <family val="2"/>
      <scheme val="minor"/>
    </font>
    <font>
      <sz val="9"/>
      <color theme="1"/>
      <name val="Arial Narrow"/>
      <family val="2"/>
    </font>
    <font>
      <sz val="10"/>
      <color rgb="FFFFFFFF"/>
      <name val="Arial"/>
      <family val="2"/>
    </font>
    <font>
      <b/>
      <sz val="10"/>
      <color rgb="FF000000"/>
      <name val="Arial"/>
      <family val="2"/>
    </font>
    <font>
      <b/>
      <sz val="10"/>
      <color rgb="FFF2F2F2"/>
      <name val="Arial"/>
      <family val="2"/>
    </font>
    <font>
      <sz val="10"/>
      <color rgb="FF000000"/>
      <name val="Segoe UI"/>
      <family val="2"/>
    </font>
    <font>
      <b/>
      <sz val="10"/>
      <color rgb="FFFFFFFF"/>
      <name val="Arial"/>
      <family val="2"/>
    </font>
    <font>
      <b/>
      <i/>
      <sz val="10"/>
      <color rgb="FF000000"/>
      <name val="Arial"/>
      <family val="2"/>
    </font>
    <font>
      <sz val="11"/>
      <color rgb="FF000000"/>
      <name val="Calibri"/>
      <family val="2"/>
      <scheme val="minor"/>
    </font>
  </fonts>
  <fills count="3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rgb="FFFFFFFF"/>
        <bgColor rgb="FF000000"/>
      </patternFill>
    </fill>
    <fill>
      <patternFill patternType="solid">
        <fgColor rgb="FF00B0F0"/>
        <bgColor rgb="FF000000"/>
      </patternFill>
    </fill>
    <fill>
      <patternFill patternType="solid">
        <fgColor rgb="FF002060"/>
        <bgColor rgb="FF000000"/>
      </patternFill>
    </fill>
    <fill>
      <patternFill patternType="solid">
        <fgColor rgb="FF9BC2E6"/>
        <bgColor rgb="FF000000"/>
      </patternFill>
    </fill>
    <fill>
      <patternFill patternType="solid">
        <fgColor rgb="FF808080"/>
        <bgColor rgb="FF000000"/>
      </patternFill>
    </fill>
    <fill>
      <patternFill patternType="solid">
        <fgColor rgb="FFFF0000"/>
        <bgColor rgb="FF000000"/>
      </patternFill>
    </fill>
    <fill>
      <patternFill patternType="solid">
        <fgColor theme="0"/>
        <bgColor rgb="FF000000"/>
      </patternFill>
    </fill>
  </fills>
  <borders count="110">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style="dashed">
        <color theme="9" tint="-0.24994659260841701"/>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8" fillId="0" borderId="0"/>
    <xf numFmtId="0" fontId="14" fillId="0" borderId="0"/>
  </cellStyleXfs>
  <cellXfs count="550">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2" fillId="3" borderId="0" xfId="0" applyFont="1" applyFill="1" applyAlignment="1">
      <alignment horizontal="center" vertical="center"/>
    </xf>
    <xf numFmtId="0" fontId="24" fillId="3" borderId="49" xfId="0" applyFont="1" applyFill="1" applyBorder="1" applyAlignment="1">
      <alignment vertical="top" wrapText="1"/>
    </xf>
    <xf numFmtId="0" fontId="24" fillId="3" borderId="50" xfId="0" applyFont="1" applyFill="1" applyBorder="1" applyAlignment="1">
      <alignment vertical="top" wrapText="1"/>
    </xf>
    <xf numFmtId="0" fontId="26" fillId="0" borderId="0" xfId="0" applyFont="1" applyAlignment="1">
      <alignment horizontal="center" vertical="center" wrapText="1"/>
    </xf>
    <xf numFmtId="0" fontId="27" fillId="3" borderId="0" xfId="0" applyFont="1" applyFill="1"/>
    <xf numFmtId="0" fontId="3" fillId="3" borderId="0" xfId="0" applyFont="1" applyFill="1" applyAlignment="1">
      <alignment horizontal="left" vertical="center"/>
    </xf>
    <xf numFmtId="0" fontId="28" fillId="3" borderId="0" xfId="0" applyFont="1" applyFill="1" applyAlignment="1">
      <alignment horizontal="center" vertical="center" wrapText="1"/>
    </xf>
    <xf numFmtId="0" fontId="21" fillId="3" borderId="0" xfId="0" applyFont="1" applyFill="1"/>
    <xf numFmtId="0" fontId="25" fillId="3" borderId="0" xfId="0" applyFont="1" applyFill="1" applyAlignment="1">
      <alignment horizontal="justify" vertical="center" wrapText="1" readingOrder="1"/>
    </xf>
    <xf numFmtId="0" fontId="3" fillId="3" borderId="0" xfId="0" applyFont="1" applyFill="1" applyAlignment="1">
      <alignment vertical="center"/>
    </xf>
    <xf numFmtId="0" fontId="21" fillId="0" borderId="0" xfId="0" applyFont="1"/>
    <xf numFmtId="0" fontId="25" fillId="0" borderId="0" xfId="0" applyFont="1" applyAlignment="1">
      <alignment horizontal="justify" vertical="center" wrapText="1" readingOrder="1"/>
    </xf>
    <xf numFmtId="0" fontId="29" fillId="0" borderId="0" xfId="0" applyFont="1" applyAlignment="1">
      <alignment vertical="center"/>
    </xf>
    <xf numFmtId="0" fontId="30" fillId="0" borderId="0" xfId="0" applyFont="1"/>
    <xf numFmtId="0" fontId="19" fillId="0" borderId="0" xfId="0" applyFont="1"/>
    <xf numFmtId="0" fontId="27" fillId="0" borderId="0" xfId="0" applyFont="1"/>
    <xf numFmtId="0" fontId="32" fillId="3" borderId="0" xfId="0" applyFont="1" applyFill="1"/>
    <xf numFmtId="0" fontId="33" fillId="3" borderId="0" xfId="0" applyFont="1" applyFill="1"/>
    <xf numFmtId="0" fontId="34" fillId="13" borderId="57" xfId="0" applyFont="1" applyFill="1" applyBorder="1" applyAlignment="1">
      <alignment horizontal="center" vertical="center" wrapText="1" readingOrder="1"/>
    </xf>
    <xf numFmtId="0" fontId="34" fillId="13" borderId="58"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5" fillId="3" borderId="60" xfId="0" applyFont="1" applyFill="1" applyBorder="1" applyAlignment="1">
      <alignment horizontal="justify" vertical="center" wrapText="1" readingOrder="1"/>
    </xf>
    <xf numFmtId="9" fontId="34" fillId="3" borderId="61" xfId="0" applyNumberFormat="1"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5" fillId="3" borderId="13" xfId="0" applyFont="1" applyFill="1" applyBorder="1" applyAlignment="1">
      <alignment horizontal="justify" vertical="center" wrapText="1" readingOrder="1"/>
    </xf>
    <xf numFmtId="9" fontId="34" fillId="3" borderId="63" xfId="0" applyNumberFormat="1" applyFont="1" applyFill="1" applyBorder="1" applyAlignment="1">
      <alignment horizontal="center" vertical="center" wrapText="1" readingOrder="1"/>
    </xf>
    <xf numFmtId="0" fontId="35" fillId="3" borderId="63"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35" fillId="3" borderId="65" xfId="0" applyFont="1" applyFill="1" applyBorder="1" applyAlignment="1">
      <alignment horizontal="justify" vertical="center" wrapText="1" readingOrder="1"/>
    </xf>
    <xf numFmtId="0" fontId="35" fillId="3" borderId="66" xfId="0" applyFont="1" applyFill="1" applyBorder="1" applyAlignment="1">
      <alignment horizontal="center" vertical="center" wrapText="1" readingOrder="1"/>
    </xf>
    <xf numFmtId="0" fontId="39" fillId="3" borderId="0" xfId="0" applyFont="1" applyFill="1"/>
    <xf numFmtId="0" fontId="41" fillId="15" borderId="67" xfId="0" applyFont="1" applyFill="1" applyBorder="1" applyAlignment="1" applyProtection="1">
      <alignment horizontal="center" vertical="center" wrapText="1" readingOrder="1"/>
      <protection hidden="1"/>
    </xf>
    <xf numFmtId="0" fontId="41" fillId="15" borderId="68" xfId="0" applyFont="1" applyFill="1" applyBorder="1" applyAlignment="1" applyProtection="1">
      <alignment horizontal="center" vertical="center" wrapText="1" readingOrder="1"/>
      <protection hidden="1"/>
    </xf>
    <xf numFmtId="0" fontId="41" fillId="15" borderId="69" xfId="0" applyFont="1" applyFill="1" applyBorder="1" applyAlignment="1" applyProtection="1">
      <alignment horizontal="center" vertical="center" wrapText="1" readingOrder="1"/>
      <protection hidden="1"/>
    </xf>
    <xf numFmtId="0" fontId="41" fillId="16" borderId="67" xfId="0" applyFont="1" applyFill="1" applyBorder="1" applyAlignment="1" applyProtection="1">
      <alignment horizontal="center" wrapText="1" readingOrder="1"/>
      <protection hidden="1"/>
    </xf>
    <xf numFmtId="0" fontId="41" fillId="16" borderId="68" xfId="0" applyFont="1" applyFill="1" applyBorder="1" applyAlignment="1" applyProtection="1">
      <alignment horizontal="center" wrapText="1" readingOrder="1"/>
      <protection hidden="1"/>
    </xf>
    <xf numFmtId="0" fontId="41" fillId="15" borderId="20" xfId="0" applyFont="1" applyFill="1" applyBorder="1" applyAlignment="1" applyProtection="1">
      <alignment horizontal="center" vertical="center" wrapText="1" readingOrder="1"/>
      <protection hidden="1"/>
    </xf>
    <xf numFmtId="0" fontId="41" fillId="15" borderId="0" xfId="0" applyFont="1" applyFill="1" applyAlignment="1" applyProtection="1">
      <alignment horizontal="center" vertical="center" wrapText="1" readingOrder="1"/>
      <protection hidden="1"/>
    </xf>
    <xf numFmtId="0" fontId="41" fillId="15" borderId="21" xfId="0" applyFont="1" applyFill="1" applyBorder="1" applyAlignment="1" applyProtection="1">
      <alignment horizontal="center" vertical="center" wrapText="1" readingOrder="1"/>
      <protection hidden="1"/>
    </xf>
    <xf numFmtId="0" fontId="41" fillId="16" borderId="20" xfId="0" applyFont="1" applyFill="1" applyBorder="1" applyAlignment="1" applyProtection="1">
      <alignment horizontal="center" wrapText="1" readingOrder="1"/>
      <protection hidden="1"/>
    </xf>
    <xf numFmtId="0" fontId="41" fillId="16" borderId="0" xfId="0" applyFont="1" applyFill="1" applyAlignment="1" applyProtection="1">
      <alignment horizontal="center" wrapText="1" readingOrder="1"/>
      <protection hidden="1"/>
    </xf>
    <xf numFmtId="0" fontId="41" fillId="15" borderId="43" xfId="0" applyFont="1" applyFill="1" applyBorder="1" applyAlignment="1" applyProtection="1">
      <alignment horizontal="center" vertical="center" wrapText="1" readingOrder="1"/>
      <protection hidden="1"/>
    </xf>
    <xf numFmtId="0" fontId="41" fillId="15" borderId="44" xfId="0" applyFont="1" applyFill="1" applyBorder="1" applyAlignment="1" applyProtection="1">
      <alignment horizontal="center" vertical="center" wrapText="1" readingOrder="1"/>
      <protection hidden="1"/>
    </xf>
    <xf numFmtId="0" fontId="41" fillId="15" borderId="45" xfId="0" applyFont="1" applyFill="1" applyBorder="1" applyAlignment="1" applyProtection="1">
      <alignment horizontal="center" vertical="center" wrapText="1" readingOrder="1"/>
      <protection hidden="1"/>
    </xf>
    <xf numFmtId="0" fontId="41" fillId="16" borderId="43" xfId="0" applyFont="1" applyFill="1" applyBorder="1" applyAlignment="1" applyProtection="1">
      <alignment horizontal="center" wrapText="1" readingOrder="1"/>
      <protection hidden="1"/>
    </xf>
    <xf numFmtId="0" fontId="41" fillId="16" borderId="44" xfId="0" applyFont="1" applyFill="1" applyBorder="1" applyAlignment="1" applyProtection="1">
      <alignment horizontal="center" wrapText="1" readingOrder="1"/>
      <protection hidden="1"/>
    </xf>
    <xf numFmtId="0" fontId="41" fillId="17" borderId="68" xfId="0" applyFont="1" applyFill="1" applyBorder="1" applyAlignment="1" applyProtection="1">
      <alignment horizontal="center" wrapText="1" readingOrder="1"/>
      <protection hidden="1"/>
    </xf>
    <xf numFmtId="0" fontId="41" fillId="17" borderId="69" xfId="0" applyFont="1" applyFill="1" applyBorder="1" applyAlignment="1" applyProtection="1">
      <alignment horizontal="center" wrapText="1" readingOrder="1"/>
      <protection hidden="1"/>
    </xf>
    <xf numFmtId="0" fontId="41" fillId="17" borderId="20" xfId="0" applyFont="1" applyFill="1" applyBorder="1" applyAlignment="1" applyProtection="1">
      <alignment horizontal="center" wrapText="1" readingOrder="1"/>
      <protection hidden="1"/>
    </xf>
    <xf numFmtId="0" fontId="41" fillId="17" borderId="0" xfId="0" applyFont="1" applyFill="1" applyAlignment="1" applyProtection="1">
      <alignment horizontal="center" wrapText="1" readingOrder="1"/>
      <protection hidden="1"/>
    </xf>
    <xf numFmtId="0" fontId="41" fillId="17" borderId="21" xfId="0" applyFont="1" applyFill="1" applyBorder="1" applyAlignment="1" applyProtection="1">
      <alignment horizontal="center" wrapText="1" readingOrder="1"/>
      <protection hidden="1"/>
    </xf>
    <xf numFmtId="0" fontId="41" fillId="17" borderId="43" xfId="0" applyFont="1" applyFill="1" applyBorder="1" applyAlignment="1" applyProtection="1">
      <alignment horizontal="center" wrapText="1" readingOrder="1"/>
      <protection hidden="1"/>
    </xf>
    <xf numFmtId="0" fontId="41" fillId="17" borderId="44" xfId="0" applyFont="1" applyFill="1" applyBorder="1" applyAlignment="1" applyProtection="1">
      <alignment horizontal="center" wrapText="1" readingOrder="1"/>
      <protection hidden="1"/>
    </xf>
    <xf numFmtId="0" fontId="41" fillId="17" borderId="45" xfId="0" applyFont="1" applyFill="1" applyBorder="1" applyAlignment="1" applyProtection="1">
      <alignment horizontal="center" wrapText="1" readingOrder="1"/>
      <protection hidden="1"/>
    </xf>
    <xf numFmtId="0" fontId="41" fillId="8" borderId="67" xfId="0" applyFont="1" applyFill="1" applyBorder="1" applyAlignment="1" applyProtection="1">
      <alignment horizontal="center" wrapText="1" readingOrder="1"/>
      <protection hidden="1"/>
    </xf>
    <xf numFmtId="0" fontId="41" fillId="8" borderId="68" xfId="0" applyFont="1" applyFill="1" applyBorder="1" applyAlignment="1" applyProtection="1">
      <alignment horizontal="center" wrapText="1" readingOrder="1"/>
      <protection hidden="1"/>
    </xf>
    <xf numFmtId="0" fontId="41" fillId="8" borderId="69" xfId="0" applyFont="1" applyFill="1" applyBorder="1" applyAlignment="1" applyProtection="1">
      <alignment horizontal="center" wrapText="1" readingOrder="1"/>
      <protection hidden="1"/>
    </xf>
    <xf numFmtId="0" fontId="41" fillId="8" borderId="20" xfId="0" applyFont="1" applyFill="1" applyBorder="1" applyAlignment="1" applyProtection="1">
      <alignment horizontal="center" wrapText="1" readingOrder="1"/>
      <protection hidden="1"/>
    </xf>
    <xf numFmtId="0" fontId="41" fillId="8" borderId="0" xfId="0" applyFont="1" applyFill="1" applyAlignment="1" applyProtection="1">
      <alignment horizontal="center" wrapText="1" readingOrder="1"/>
      <protection hidden="1"/>
    </xf>
    <xf numFmtId="0" fontId="41" fillId="8" borderId="21" xfId="0" applyFont="1" applyFill="1" applyBorder="1" applyAlignment="1" applyProtection="1">
      <alignment horizontal="center" wrapText="1" readingOrder="1"/>
      <protection hidden="1"/>
    </xf>
    <xf numFmtId="0" fontId="41" fillId="8" borderId="43" xfId="0" applyFont="1" applyFill="1" applyBorder="1" applyAlignment="1" applyProtection="1">
      <alignment horizontal="center" wrapText="1" readingOrder="1"/>
      <protection hidden="1"/>
    </xf>
    <xf numFmtId="0" fontId="41" fillId="8" borderId="44" xfId="0" applyFont="1" applyFill="1" applyBorder="1" applyAlignment="1" applyProtection="1">
      <alignment horizontal="center" wrapText="1" readingOrder="1"/>
      <protection hidden="1"/>
    </xf>
    <xf numFmtId="0" fontId="41"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4" fillId="0" borderId="0" xfId="0" applyFont="1" applyAlignment="1">
      <alignment horizontal="center"/>
    </xf>
    <xf numFmtId="0" fontId="45" fillId="0" borderId="0" xfId="0" applyFont="1"/>
    <xf numFmtId="0" fontId="47" fillId="4" borderId="0" xfId="0" applyFont="1" applyFill="1" applyAlignment="1" applyProtection="1">
      <alignment horizontal="left" vertical="center" wrapText="1"/>
      <protection locked="0"/>
    </xf>
    <xf numFmtId="0" fontId="46" fillId="19" borderId="0" xfId="0" applyFont="1" applyFill="1" applyAlignment="1" applyProtection="1">
      <alignment vertical="center" wrapText="1"/>
      <protection locked="0"/>
    </xf>
    <xf numFmtId="0" fontId="47" fillId="4" borderId="0" xfId="0" applyFont="1" applyFill="1" applyAlignment="1" applyProtection="1">
      <alignment vertical="center" wrapText="1"/>
      <protection locked="0"/>
    </xf>
    <xf numFmtId="0" fontId="0" fillId="0" borderId="0" xfId="0" applyAlignment="1">
      <alignment horizontal="left"/>
    </xf>
    <xf numFmtId="0" fontId="48" fillId="0" borderId="0" xfId="0" applyFont="1" applyAlignment="1" applyProtection="1">
      <alignment horizontal="center" vertical="center"/>
      <protection locked="0"/>
    </xf>
    <xf numFmtId="0" fontId="46" fillId="0" borderId="0" xfId="0" applyFont="1" applyAlignment="1" applyProtection="1">
      <alignment horizontal="left" vertical="center"/>
      <protection locked="0"/>
    </xf>
    <xf numFmtId="0" fontId="47" fillId="0" borderId="0" xfId="0" applyFont="1" applyAlignment="1" applyProtection="1">
      <alignment horizontal="center" vertical="center"/>
      <protection locked="0"/>
    </xf>
    <xf numFmtId="0" fontId="20" fillId="0" borderId="0" xfId="0" applyFont="1" applyAlignment="1">
      <alignment horizontal="center"/>
    </xf>
    <xf numFmtId="0" fontId="51" fillId="5" borderId="13" xfId="0" applyFont="1" applyFill="1" applyBorder="1" applyAlignment="1">
      <alignment horizontal="center" vertical="center"/>
    </xf>
    <xf numFmtId="0" fontId="50" fillId="20" borderId="13" xfId="0" applyFont="1" applyFill="1" applyBorder="1" applyAlignment="1">
      <alignment horizontal="center"/>
    </xf>
    <xf numFmtId="0" fontId="50" fillId="20" borderId="13" xfId="0" applyFont="1" applyFill="1" applyBorder="1" applyAlignment="1">
      <alignment vertical="center" wrapText="1"/>
    </xf>
    <xf numFmtId="0" fontId="27" fillId="3" borderId="13" xfId="0" applyFont="1" applyFill="1" applyBorder="1" applyAlignment="1">
      <alignment vertical="top" wrapText="1"/>
    </xf>
    <xf numFmtId="0" fontId="52" fillId="0" borderId="13" xfId="0" applyFont="1" applyBorder="1" applyAlignment="1">
      <alignment horizontal="center" vertical="center"/>
    </xf>
    <xf numFmtId="0" fontId="52" fillId="0" borderId="13" xfId="0" applyFont="1" applyBorder="1" applyAlignment="1">
      <alignment horizontal="center" vertical="center" wrapText="1"/>
    </xf>
    <xf numFmtId="0" fontId="27" fillId="0" borderId="13" xfId="0" applyFont="1" applyBorder="1" applyAlignment="1">
      <alignment vertical="top" wrapText="1"/>
    </xf>
    <xf numFmtId="0" fontId="0" fillId="0" borderId="13" xfId="0" applyBorder="1" applyAlignment="1">
      <alignment vertical="top" wrapText="1"/>
    </xf>
    <xf numFmtId="0" fontId="52" fillId="0" borderId="0" xfId="0" applyFont="1" applyAlignment="1">
      <alignment horizontal="center"/>
    </xf>
    <xf numFmtId="0" fontId="52" fillId="0" borderId="0" xfId="0" applyFont="1" applyAlignment="1">
      <alignment horizontal="left"/>
    </xf>
    <xf numFmtId="0" fontId="53" fillId="0" borderId="0" xfId="0" applyFont="1"/>
    <xf numFmtId="0" fontId="45" fillId="3" borderId="0" xfId="0" applyFont="1" applyFill="1"/>
    <xf numFmtId="0" fontId="59" fillId="7" borderId="0" xfId="0" applyFont="1" applyFill="1" applyAlignment="1">
      <alignment horizontal="center" vertical="center" wrapText="1" readingOrder="1"/>
    </xf>
    <xf numFmtId="0" fontId="60" fillId="8" borderId="51" xfId="0" applyFont="1" applyFill="1" applyBorder="1" applyAlignment="1">
      <alignment horizontal="center" vertical="center" wrapText="1" readingOrder="1"/>
    </xf>
    <xf numFmtId="0" fontId="60" fillId="0" borderId="51" xfId="0" applyFont="1" applyBorder="1" applyAlignment="1">
      <alignment horizontal="center" vertical="center" wrapText="1" readingOrder="1"/>
    </xf>
    <xf numFmtId="0" fontId="60" fillId="0" borderId="51" xfId="0" applyFont="1" applyBorder="1" applyAlignment="1">
      <alignment horizontal="justify" vertical="center" wrapText="1" readingOrder="1"/>
    </xf>
    <xf numFmtId="0" fontId="60" fillId="9" borderId="52" xfId="0" applyFont="1" applyFill="1" applyBorder="1" applyAlignment="1">
      <alignment horizontal="center" vertical="center" wrapText="1" readingOrder="1"/>
    </xf>
    <xf numFmtId="0" fontId="60" fillId="0" borderId="52" xfId="0" applyFont="1" applyBorder="1" applyAlignment="1">
      <alignment horizontal="center" vertical="center" wrapText="1" readingOrder="1"/>
    </xf>
    <xf numFmtId="0" fontId="60" fillId="0" borderId="52" xfId="0" applyFont="1" applyBorder="1" applyAlignment="1">
      <alignment horizontal="justify" vertical="center" wrapText="1" readingOrder="1"/>
    </xf>
    <xf numFmtId="0" fontId="60" fillId="10" borderId="52" xfId="0" applyFont="1" applyFill="1" applyBorder="1" applyAlignment="1">
      <alignment horizontal="center" vertical="center" wrapText="1" readingOrder="1"/>
    </xf>
    <xf numFmtId="0" fontId="60" fillId="11" borderId="52" xfId="0" applyFont="1" applyFill="1" applyBorder="1" applyAlignment="1">
      <alignment horizontal="center" vertical="center" wrapText="1" readingOrder="1"/>
    </xf>
    <xf numFmtId="0" fontId="61" fillId="12" borderId="52" xfId="0" applyFont="1" applyFill="1" applyBorder="1" applyAlignment="1">
      <alignment horizontal="center" vertical="center" wrapText="1" readingOrder="1"/>
    </xf>
    <xf numFmtId="0" fontId="0" fillId="3" borderId="0" xfId="0" applyFill="1" applyBorder="1"/>
    <xf numFmtId="0" fontId="21" fillId="3" borderId="0" xfId="0" applyFont="1" applyFill="1" applyBorder="1"/>
    <xf numFmtId="0" fontId="63" fillId="7" borderId="0" xfId="0" applyFont="1" applyFill="1" applyAlignment="1">
      <alignment horizontal="center" vertical="center" wrapText="1" readingOrder="1"/>
    </xf>
    <xf numFmtId="0" fontId="64" fillId="8" borderId="51" xfId="0" applyFont="1" applyFill="1" applyBorder="1" applyAlignment="1">
      <alignment horizontal="center" vertical="center" wrapText="1" readingOrder="1"/>
    </xf>
    <xf numFmtId="0" fontId="64" fillId="0" borderId="51" xfId="0" applyFont="1" applyBorder="1" applyAlignment="1">
      <alignment horizontal="justify" vertical="center" wrapText="1" readingOrder="1"/>
    </xf>
    <xf numFmtId="9" fontId="64" fillId="0" borderId="51" xfId="0" applyNumberFormat="1" applyFont="1" applyBorder="1" applyAlignment="1">
      <alignment horizontal="center" vertical="center" wrapText="1" readingOrder="1"/>
    </xf>
    <xf numFmtId="0" fontId="64" fillId="9" borderId="52" xfId="0" applyFont="1" applyFill="1" applyBorder="1" applyAlignment="1">
      <alignment horizontal="center" vertical="center" wrapText="1" readingOrder="1"/>
    </xf>
    <xf numFmtId="0" fontId="64" fillId="0" borderId="52" xfId="0" applyFont="1" applyBorder="1" applyAlignment="1">
      <alignment horizontal="justify" vertical="center" wrapText="1" readingOrder="1"/>
    </xf>
    <xf numFmtId="9" fontId="64" fillId="0" borderId="52" xfId="0" applyNumberFormat="1" applyFont="1" applyBorder="1" applyAlignment="1">
      <alignment horizontal="center" vertical="center" wrapText="1" readingOrder="1"/>
    </xf>
    <xf numFmtId="0" fontId="64" fillId="10" borderId="52" xfId="0" applyFont="1" applyFill="1" applyBorder="1" applyAlignment="1">
      <alignment horizontal="center" vertical="center" wrapText="1" readingOrder="1"/>
    </xf>
    <xf numFmtId="0" fontId="64" fillId="11" borderId="52" xfId="0" applyFont="1" applyFill="1" applyBorder="1" applyAlignment="1">
      <alignment horizontal="center" vertical="center" wrapText="1" readingOrder="1"/>
    </xf>
    <xf numFmtId="0" fontId="65"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9" fontId="0" fillId="3" borderId="0" xfId="0" applyNumberFormat="1" applyFill="1"/>
    <xf numFmtId="9" fontId="60" fillId="0" borderId="52" xfId="0" applyNumberFormat="1" applyFont="1" applyBorder="1" applyAlignment="1">
      <alignment horizontal="justify" vertical="center" wrapText="1" readingOrder="1"/>
    </xf>
    <xf numFmtId="0" fontId="0" fillId="0" borderId="13" xfId="0" applyBorder="1" applyAlignment="1">
      <alignment horizontal="left" vertical="center" wrapText="1"/>
    </xf>
    <xf numFmtId="0" fontId="0" fillId="0" borderId="0" xfId="0" applyFont="1" applyAlignment="1">
      <alignment horizontal="left" wrapText="1"/>
    </xf>
    <xf numFmtId="0" fontId="32" fillId="3" borderId="13" xfId="0" applyFont="1" applyFill="1" applyBorder="1"/>
    <xf numFmtId="9" fontId="32" fillId="3" borderId="0" xfId="0" applyNumberFormat="1" applyFont="1" applyFill="1"/>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9" fontId="32" fillId="3" borderId="13" xfId="0" applyNumberFormat="1" applyFont="1" applyFill="1" applyBorder="1"/>
    <xf numFmtId="0" fontId="4" fillId="4" borderId="85" xfId="0" applyFont="1" applyFill="1" applyBorder="1" applyAlignment="1">
      <alignment horizontal="center" vertical="center" textRotation="90" wrapText="1"/>
    </xf>
    <xf numFmtId="0" fontId="68" fillId="0" borderId="13" xfId="0" applyFont="1" applyBorder="1" applyAlignment="1">
      <alignment horizontal="left" vertical="center" wrapText="1"/>
    </xf>
    <xf numFmtId="0" fontId="68" fillId="0" borderId="0" xfId="0" applyFont="1" applyAlignment="1">
      <alignment horizontal="left" vertical="center" wrapText="1"/>
    </xf>
    <xf numFmtId="0" fontId="0" fillId="0" borderId="0" xfId="0" applyAlignment="1">
      <alignment vertical="center" wrapText="1"/>
    </xf>
    <xf numFmtId="0" fontId="69" fillId="3" borderId="0" xfId="0" applyFont="1" applyFill="1" applyBorder="1"/>
    <xf numFmtId="0" fontId="69" fillId="0" borderId="0" xfId="0" applyFont="1" applyBorder="1"/>
    <xf numFmtId="0" fontId="4" fillId="3" borderId="0" xfId="0" applyFont="1" applyFill="1" applyBorder="1" applyAlignment="1">
      <alignment horizontal="center" vertical="center"/>
    </xf>
    <xf numFmtId="0" fontId="4" fillId="2" borderId="0" xfId="0" applyFont="1" applyFill="1" applyBorder="1" applyAlignment="1">
      <alignment horizontal="center" vertical="center"/>
    </xf>
    <xf numFmtId="0" fontId="21" fillId="0" borderId="0" xfId="0" applyFont="1" applyBorder="1"/>
    <xf numFmtId="0" fontId="34" fillId="5" borderId="60" xfId="0" applyFont="1" applyFill="1" applyBorder="1" applyAlignment="1">
      <alignment horizontal="center" vertical="center" wrapText="1" readingOrder="1"/>
    </xf>
    <xf numFmtId="0" fontId="34"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6" fillId="18" borderId="90" xfId="0" applyFont="1" applyFill="1" applyBorder="1" applyAlignment="1">
      <alignment horizontal="center" vertical="center" wrapText="1"/>
    </xf>
    <xf numFmtId="0" fontId="24" fillId="3" borderId="91" xfId="0" applyFont="1" applyFill="1" applyBorder="1" applyAlignment="1">
      <alignment vertical="top" wrapText="1"/>
    </xf>
    <xf numFmtId="0" fontId="0" fillId="0" borderId="0" xfId="0" applyFill="1" applyBorder="1" applyAlignment="1">
      <alignment horizontal="left" vertical="center" wrapText="1"/>
    </xf>
    <xf numFmtId="0" fontId="1" fillId="3" borderId="0" xfId="0" applyFont="1" applyFill="1" applyAlignment="1">
      <alignment horizontal="left" vertical="center"/>
    </xf>
    <xf numFmtId="0" fontId="24" fillId="3" borderId="48" xfId="0" applyFont="1" applyFill="1" applyBorder="1" applyAlignment="1">
      <alignment vertical="top" wrapText="1"/>
    </xf>
    <xf numFmtId="0" fontId="69" fillId="3" borderId="0" xfId="0" applyFont="1" applyFill="1"/>
    <xf numFmtId="0" fontId="69" fillId="0" borderId="0" xfId="0" applyFont="1"/>
    <xf numFmtId="0" fontId="75" fillId="4" borderId="98" xfId="0" applyFont="1" applyFill="1" applyBorder="1" applyAlignment="1">
      <alignment horizontal="center" vertical="center"/>
    </xf>
    <xf numFmtId="0" fontId="32" fillId="3" borderId="0" xfId="0" applyFont="1" applyFill="1" applyAlignment="1" applyProtection="1">
      <alignment vertical="center"/>
      <protection locked="0"/>
    </xf>
    <xf numFmtId="0" fontId="32" fillId="0" borderId="0" xfId="0" applyFont="1" applyAlignment="1" applyProtection="1">
      <alignment vertical="center"/>
      <protection locked="0"/>
    </xf>
    <xf numFmtId="0" fontId="75" fillId="4" borderId="98" xfId="0" applyFont="1" applyFill="1" applyBorder="1" applyAlignment="1" applyProtection="1">
      <alignment vertical="center" wrapText="1"/>
      <protection locked="0"/>
    </xf>
    <xf numFmtId="0" fontId="75" fillId="4" borderId="98" xfId="0" applyFont="1" applyFill="1" applyBorder="1" applyAlignment="1" applyProtection="1">
      <alignment vertical="center"/>
      <protection locked="0"/>
    </xf>
    <xf numFmtId="0" fontId="75" fillId="4" borderId="98" xfId="0" applyFont="1" applyFill="1" applyBorder="1" applyAlignment="1">
      <alignment horizontal="center" vertical="center" wrapText="1"/>
    </xf>
    <xf numFmtId="0" fontId="75" fillId="4" borderId="98" xfId="0" applyFont="1" applyFill="1" applyBorder="1" applyAlignment="1" applyProtection="1">
      <alignment horizontal="center" vertical="center" wrapText="1"/>
      <protection locked="0"/>
    </xf>
    <xf numFmtId="0" fontId="75" fillId="21" borderId="98" xfId="0" applyFont="1" applyFill="1" applyBorder="1" applyAlignment="1" applyProtection="1">
      <alignment horizontal="center" vertical="center" textRotation="90"/>
      <protection locked="0"/>
    </xf>
    <xf numFmtId="0" fontId="76" fillId="4" borderId="98" xfId="0" applyFont="1" applyFill="1" applyBorder="1" applyAlignment="1">
      <alignment horizontal="center" vertical="center" wrapText="1"/>
    </xf>
    <xf numFmtId="0" fontId="77" fillId="3" borderId="0" xfId="0" applyFont="1" applyFill="1" applyAlignment="1" applyProtection="1">
      <alignment horizontal="center" vertical="center"/>
      <protection locked="0"/>
    </xf>
    <xf numFmtId="0" fontId="77" fillId="0" borderId="0" xfId="0" applyFont="1" applyAlignment="1" applyProtection="1">
      <alignment horizontal="center" vertical="center"/>
      <protection locked="0"/>
    </xf>
    <xf numFmtId="0" fontId="78" fillId="0" borderId="0" xfId="0" applyFont="1"/>
    <xf numFmtId="0" fontId="78" fillId="22" borderId="0" xfId="0" applyFont="1" applyFill="1"/>
    <xf numFmtId="0" fontId="78" fillId="3" borderId="0" xfId="0" applyFont="1" applyFill="1"/>
    <xf numFmtId="0" fontId="32"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1" fillId="3" borderId="0" xfId="0" applyFont="1" applyFill="1" applyAlignment="1">
      <alignment horizontal="left" vertical="center"/>
    </xf>
    <xf numFmtId="0" fontId="75" fillId="4" borderId="98" xfId="0" applyFont="1" applyFill="1" applyBorder="1" applyAlignment="1" applyProtection="1">
      <alignment horizontal="center" vertical="center" wrapText="1"/>
      <protection locked="0"/>
    </xf>
    <xf numFmtId="0" fontId="74" fillId="4" borderId="93" xfId="0" applyFont="1" applyFill="1" applyBorder="1" applyAlignment="1">
      <alignment horizontal="center" vertical="center" wrapText="1"/>
    </xf>
    <xf numFmtId="0" fontId="41" fillId="23" borderId="67" xfId="0" applyFont="1" applyFill="1" applyBorder="1" applyAlignment="1" applyProtection="1">
      <alignment horizontal="center" wrapText="1" readingOrder="1"/>
      <protection hidden="1"/>
    </xf>
    <xf numFmtId="0" fontId="41" fillId="23" borderId="68" xfId="0" applyFont="1" applyFill="1" applyBorder="1" applyAlignment="1" applyProtection="1">
      <alignment horizontal="center" wrapText="1" readingOrder="1"/>
      <protection hidden="1"/>
    </xf>
    <xf numFmtId="0" fontId="41" fillId="23" borderId="69" xfId="0" applyFont="1" applyFill="1" applyBorder="1" applyAlignment="1" applyProtection="1">
      <alignment horizontal="center" wrapText="1" readingOrder="1"/>
      <protection hidden="1"/>
    </xf>
    <xf numFmtId="0" fontId="41" fillId="23" borderId="20" xfId="0" applyFont="1" applyFill="1" applyBorder="1" applyAlignment="1" applyProtection="1">
      <alignment horizontal="center" wrapText="1" readingOrder="1"/>
      <protection hidden="1"/>
    </xf>
    <xf numFmtId="0" fontId="41" fillId="23" borderId="0" xfId="0" applyFont="1" applyFill="1" applyAlignment="1" applyProtection="1">
      <alignment horizontal="center" wrapText="1" readingOrder="1"/>
      <protection hidden="1"/>
    </xf>
    <xf numFmtId="0" fontId="41" fillId="23" borderId="21" xfId="0" applyFont="1" applyFill="1" applyBorder="1" applyAlignment="1" applyProtection="1">
      <alignment horizontal="center" wrapText="1" readingOrder="1"/>
      <protection hidden="1"/>
    </xf>
    <xf numFmtId="0" fontId="41" fillId="23" borderId="43" xfId="0" applyFont="1" applyFill="1" applyBorder="1" applyAlignment="1" applyProtection="1">
      <alignment horizontal="center" wrapText="1" readingOrder="1"/>
      <protection hidden="1"/>
    </xf>
    <xf numFmtId="0" fontId="41" fillId="23" borderId="44" xfId="0" applyFont="1" applyFill="1" applyBorder="1" applyAlignment="1" applyProtection="1">
      <alignment horizontal="center" wrapText="1" readingOrder="1"/>
      <protection hidden="1"/>
    </xf>
    <xf numFmtId="0" fontId="41" fillId="23" borderId="45" xfId="0" applyFont="1" applyFill="1" applyBorder="1" applyAlignment="1" applyProtection="1">
      <alignment horizontal="center" wrapText="1" readingOrder="1"/>
      <protection hidden="1"/>
    </xf>
    <xf numFmtId="0" fontId="42" fillId="23" borderId="68" xfId="0" applyFont="1" applyFill="1" applyBorder="1" applyAlignment="1" applyProtection="1">
      <alignment horizontal="center" wrapText="1" readingOrder="1"/>
      <protection hidden="1"/>
    </xf>
    <xf numFmtId="0" fontId="0" fillId="0" borderId="13" xfId="0" applyBorder="1" applyAlignment="1">
      <alignment horizontal="left" vertical="center" wrapText="1"/>
    </xf>
    <xf numFmtId="0" fontId="53" fillId="0" borderId="0" xfId="0" applyFont="1" applyAlignment="1">
      <alignment horizontal="center"/>
    </xf>
    <xf numFmtId="0" fontId="53" fillId="0" borderId="0" xfId="0" applyFont="1" applyAlignment="1">
      <alignment horizontal="left"/>
    </xf>
    <xf numFmtId="0" fontId="54" fillId="0" borderId="0" xfId="0" applyFont="1"/>
    <xf numFmtId="0" fontId="54" fillId="0" borderId="0" xfId="0" applyFont="1" applyAlignment="1">
      <alignment horizontal="center" vertical="center"/>
    </xf>
    <xf numFmtId="0" fontId="55" fillId="0" borderId="0" xfId="0" applyFont="1" applyAlignment="1">
      <alignment horizontal="left" vertical="center" wrapText="1" indent="2"/>
    </xf>
    <xf numFmtId="0" fontId="54" fillId="0" borderId="0" xfId="0" applyFont="1" applyAlignment="1">
      <alignment horizontal="center"/>
    </xf>
    <xf numFmtId="0" fontId="54" fillId="0" borderId="0" xfId="0" applyFont="1" applyAlignment="1">
      <alignment horizontal="left"/>
    </xf>
    <xf numFmtId="0" fontId="54" fillId="24" borderId="0" xfId="0" applyFont="1" applyFill="1"/>
    <xf numFmtId="0" fontId="54" fillId="24" borderId="0" xfId="0" applyFont="1" applyFill="1" applyAlignment="1">
      <alignment horizontal="center" vertical="center"/>
    </xf>
    <xf numFmtId="0" fontId="55" fillId="24" borderId="0" xfId="0" applyFont="1" applyFill="1" applyAlignment="1">
      <alignment horizontal="left" vertical="center" wrapText="1" indent="2"/>
    </xf>
    <xf numFmtId="0" fontId="54" fillId="24" borderId="0" xfId="0" applyFont="1" applyFill="1" applyAlignment="1">
      <alignment horizontal="center"/>
    </xf>
    <xf numFmtId="0" fontId="54" fillId="24" borderId="0" xfId="0" applyFont="1" applyFill="1" applyAlignment="1">
      <alignment horizontal="left"/>
    </xf>
    <xf numFmtId="0" fontId="8" fillId="24" borderId="13" xfId="0" applyFont="1" applyFill="1" applyBorder="1" applyAlignment="1">
      <alignment horizontal="left" vertical="center" wrapText="1"/>
    </xf>
    <xf numFmtId="0" fontId="8" fillId="24" borderId="13" xfId="0" applyFont="1" applyFill="1" applyBorder="1" applyAlignment="1">
      <alignment vertical="center" wrapText="1"/>
    </xf>
    <xf numFmtId="0" fontId="54" fillId="24" borderId="13" xfId="0" applyFont="1" applyFill="1" applyBorder="1" applyAlignment="1">
      <alignment horizontal="center"/>
    </xf>
    <xf numFmtId="0" fontId="55" fillId="24" borderId="13" xfId="0" applyFont="1" applyFill="1" applyBorder="1" applyAlignment="1">
      <alignment horizontal="left" vertical="center" wrapText="1" indent="2"/>
    </xf>
    <xf numFmtId="0" fontId="8" fillId="24" borderId="13" xfId="0" applyFont="1" applyFill="1" applyBorder="1" applyAlignment="1">
      <alignment vertical="top" wrapText="1"/>
    </xf>
    <xf numFmtId="0" fontId="54" fillId="24" borderId="13" xfId="0" applyFont="1" applyFill="1" applyBorder="1" applyAlignment="1">
      <alignment horizontal="center" vertical="center"/>
    </xf>
    <xf numFmtId="0" fontId="54" fillId="24" borderId="13" xfId="0" applyFont="1" applyFill="1" applyBorder="1" applyAlignment="1">
      <alignment horizontal="center" vertical="center" wrapText="1" readingOrder="1"/>
    </xf>
    <xf numFmtId="0" fontId="8" fillId="24" borderId="13" xfId="0" applyFont="1" applyFill="1" applyBorder="1" applyAlignment="1">
      <alignment horizontal="center" vertical="center" wrapText="1"/>
    </xf>
    <xf numFmtId="0" fontId="54" fillId="24" borderId="13" xfId="0" applyFont="1" applyFill="1" applyBorder="1"/>
    <xf numFmtId="0" fontId="8" fillId="24" borderId="13" xfId="0" applyFont="1" applyFill="1" applyBorder="1" applyAlignment="1">
      <alignment horizontal="left" vertical="center" wrapText="1" indent="2"/>
    </xf>
    <xf numFmtId="0" fontId="54" fillId="24" borderId="0" xfId="0" applyFont="1" applyFill="1" applyAlignment="1">
      <alignment vertical="center" wrapText="1"/>
    </xf>
    <xf numFmtId="0" fontId="54" fillId="24" borderId="0" xfId="0" applyFont="1" applyFill="1" applyAlignment="1">
      <alignment vertical="top" wrapText="1"/>
    </xf>
    <xf numFmtId="0" fontId="54" fillId="24" borderId="13" xfId="0" applyFont="1" applyFill="1" applyBorder="1" applyAlignment="1">
      <alignment vertical="center" wrapText="1" readingOrder="1"/>
    </xf>
    <xf numFmtId="0" fontId="54" fillId="24" borderId="0" xfId="0" applyFont="1" applyFill="1" applyAlignment="1">
      <alignment wrapText="1"/>
    </xf>
    <xf numFmtId="0" fontId="54" fillId="24" borderId="78" xfId="0" applyFont="1" applyFill="1" applyBorder="1" applyAlignment="1">
      <alignment horizontal="center" vertical="center" wrapText="1" readingOrder="1"/>
    </xf>
    <xf numFmtId="0" fontId="54" fillId="24" borderId="82" xfId="0" applyFont="1" applyFill="1" applyBorder="1" applyAlignment="1">
      <alignment horizontal="center" vertical="center" wrapText="1" readingOrder="1"/>
    </xf>
    <xf numFmtId="0" fontId="81" fillId="24" borderId="0" xfId="0" applyFont="1" applyFill="1"/>
    <xf numFmtId="0" fontId="8" fillId="24" borderId="0" xfId="0" applyFont="1" applyFill="1" applyAlignment="1">
      <alignment horizontal="left" vertical="center" wrapText="1" indent="2"/>
    </xf>
    <xf numFmtId="0" fontId="8" fillId="0" borderId="78" xfId="0" applyFont="1" applyBorder="1" applyAlignment="1">
      <alignment vertical="center" wrapText="1" readingOrder="1"/>
    </xf>
    <xf numFmtId="0" fontId="8" fillId="24" borderId="0" xfId="0" applyFont="1" applyFill="1" applyAlignment="1">
      <alignment horizontal="left" vertical="center" wrapText="1"/>
    </xf>
    <xf numFmtId="0" fontId="8" fillId="0" borderId="82" xfId="0" applyFont="1" applyBorder="1" applyAlignment="1">
      <alignment vertical="center" wrapText="1" readingOrder="1"/>
    </xf>
    <xf numFmtId="0" fontId="82" fillId="25" borderId="13" xfId="0" applyFont="1" applyFill="1" applyBorder="1" applyAlignment="1">
      <alignment horizontal="center" vertical="top" wrapText="1" readingOrder="1"/>
    </xf>
    <xf numFmtId="0" fontId="82" fillId="25" borderId="13" xfId="0" applyFont="1" applyFill="1" applyBorder="1" applyAlignment="1">
      <alignment horizontal="center" vertical="center" wrapText="1" readingOrder="1"/>
    </xf>
    <xf numFmtId="0" fontId="56" fillId="25" borderId="81" xfId="0" applyFont="1" applyFill="1" applyBorder="1" applyAlignment="1">
      <alignment horizontal="center" vertical="top" wrapText="1" readingOrder="1"/>
    </xf>
    <xf numFmtId="0" fontId="56" fillId="25" borderId="79" xfId="0" applyFont="1" applyFill="1" applyBorder="1" applyAlignment="1">
      <alignment horizontal="center" vertical="top" wrapText="1" readingOrder="1"/>
    </xf>
    <xf numFmtId="0" fontId="8" fillId="24" borderId="60" xfId="0" applyFont="1" applyFill="1" applyBorder="1" applyAlignment="1">
      <alignment vertical="center" wrapText="1"/>
    </xf>
    <xf numFmtId="0" fontId="54" fillId="24" borderId="84" xfId="0" applyFont="1" applyFill="1" applyBorder="1" applyAlignment="1">
      <alignment horizontal="center" vertical="center"/>
    </xf>
    <xf numFmtId="0" fontId="54" fillId="24" borderId="108" xfId="0" applyFont="1" applyFill="1" applyBorder="1" applyAlignment="1">
      <alignment vertical="center" wrapText="1" readingOrder="1"/>
    </xf>
    <xf numFmtId="0" fontId="54" fillId="24" borderId="81" xfId="0" applyFont="1" applyFill="1" applyBorder="1" applyAlignment="1">
      <alignment horizontal="center" vertical="center" wrapText="1" readingOrder="1"/>
    </xf>
    <xf numFmtId="0" fontId="8" fillId="24" borderId="109" xfId="0" applyFont="1" applyFill="1" applyBorder="1" applyAlignment="1">
      <alignment vertical="center" wrapText="1"/>
    </xf>
    <xf numFmtId="0" fontId="54" fillId="24" borderId="109" xfId="0" applyFont="1" applyFill="1" applyBorder="1" applyAlignment="1">
      <alignment horizontal="center" vertical="center"/>
    </xf>
    <xf numFmtId="0" fontId="54" fillId="24" borderId="109" xfId="0" applyFont="1" applyFill="1" applyBorder="1" applyAlignment="1">
      <alignment vertical="center" wrapText="1" readingOrder="1"/>
    </xf>
    <xf numFmtId="0" fontId="8" fillId="24" borderId="82" xfId="0" applyFont="1" applyFill="1" applyBorder="1" applyAlignment="1">
      <alignment vertical="center" wrapText="1"/>
    </xf>
    <xf numFmtId="0" fontId="54" fillId="24" borderId="82" xfId="0" applyFont="1" applyFill="1" applyBorder="1" applyAlignment="1">
      <alignment horizontal="center" vertical="center"/>
    </xf>
    <xf numFmtId="0" fontId="54" fillId="24" borderId="78" xfId="0" applyFont="1" applyFill="1" applyBorder="1" applyAlignment="1">
      <alignment vertical="center" wrapText="1" readingOrder="1"/>
    </xf>
    <xf numFmtId="0" fontId="84" fillId="24" borderId="0" xfId="0" applyFont="1" applyFill="1" applyAlignment="1">
      <alignment vertical="center" wrapText="1"/>
    </xf>
    <xf numFmtId="0" fontId="54" fillId="24" borderId="81" xfId="0" applyFont="1" applyFill="1" applyBorder="1" applyAlignment="1">
      <alignment horizontal="center" vertical="center"/>
    </xf>
    <xf numFmtId="0" fontId="84" fillId="24" borderId="13" xfId="0" applyFont="1" applyFill="1" applyBorder="1" applyAlignment="1">
      <alignment vertical="center" wrapText="1"/>
    </xf>
    <xf numFmtId="0" fontId="54" fillId="24" borderId="13" xfId="0" applyFont="1" applyFill="1" applyBorder="1" applyAlignment="1">
      <alignment horizontal="left" vertical="center" wrapText="1" readingOrder="1"/>
    </xf>
    <xf numFmtId="0" fontId="54" fillId="24" borderId="13" xfId="0" applyFont="1" applyFill="1" applyBorder="1" applyAlignment="1">
      <alignment wrapText="1"/>
    </xf>
    <xf numFmtId="0" fontId="8" fillId="24" borderId="13" xfId="0" applyFont="1" applyFill="1" applyBorder="1" applyAlignment="1">
      <alignment wrapText="1" readingOrder="1"/>
    </xf>
    <xf numFmtId="0" fontId="82" fillId="27" borderId="13" xfId="0" applyFont="1" applyFill="1" applyBorder="1" applyAlignment="1">
      <alignment horizontal="center" vertical="center" wrapText="1" readingOrder="1"/>
    </xf>
    <xf numFmtId="0" fontId="82" fillId="27" borderId="13" xfId="0" applyFont="1" applyFill="1" applyBorder="1" applyAlignment="1">
      <alignment horizontal="center" vertical="top" wrapText="1" readingOrder="1"/>
    </xf>
    <xf numFmtId="0" fontId="82" fillId="0" borderId="0" xfId="0" applyFont="1" applyAlignment="1">
      <alignment horizontal="left"/>
    </xf>
    <xf numFmtId="0" fontId="82" fillId="27" borderId="0" xfId="0" applyFont="1" applyFill="1" applyAlignment="1">
      <alignment horizontal="left" vertical="center" wrapText="1"/>
    </xf>
    <xf numFmtId="0" fontId="54" fillId="0" borderId="0" xfId="0" applyFont="1" applyAlignment="1">
      <alignment vertical="top"/>
    </xf>
    <xf numFmtId="0" fontId="81" fillId="0" borderId="0" xfId="0" applyFont="1" applyAlignment="1">
      <alignment horizontal="center" vertical="center"/>
    </xf>
    <xf numFmtId="0" fontId="82" fillId="0" borderId="0" xfId="0" applyFont="1" applyAlignment="1">
      <alignment horizontal="center" vertical="center"/>
    </xf>
    <xf numFmtId="0" fontId="85" fillId="0" borderId="0" xfId="0" applyFont="1" applyAlignment="1">
      <alignment horizontal="center" vertical="center"/>
    </xf>
    <xf numFmtId="0" fontId="82" fillId="0" borderId="0" xfId="0" applyFont="1" applyAlignment="1">
      <alignment horizontal="left" vertical="center"/>
    </xf>
    <xf numFmtId="0" fontId="85" fillId="28" borderId="0" xfId="0" applyFont="1" applyFill="1" applyAlignment="1">
      <alignment horizontal="left" vertical="top" wrapText="1"/>
    </xf>
    <xf numFmtId="0" fontId="54" fillId="29" borderId="0" xfId="0" applyFont="1" applyFill="1"/>
    <xf numFmtId="0" fontId="82" fillId="0" borderId="0" xfId="0" applyFont="1" applyAlignment="1">
      <alignment vertical="center"/>
    </xf>
    <xf numFmtId="0" fontId="86" fillId="0" borderId="0" xfId="0" applyFont="1" applyAlignment="1">
      <alignment horizontal="center" vertical="center"/>
    </xf>
    <xf numFmtId="0" fontId="54" fillId="29" borderId="0" xfId="0" applyFont="1" applyFill="1" applyAlignment="1">
      <alignment wrapText="1"/>
    </xf>
    <xf numFmtId="0" fontId="27" fillId="24" borderId="13" xfId="0" applyFont="1" applyFill="1" applyBorder="1" applyAlignment="1">
      <alignment vertical="top" wrapText="1"/>
    </xf>
    <xf numFmtId="0" fontId="55" fillId="3" borderId="13" xfId="0" applyFont="1" applyFill="1" applyBorder="1" applyAlignment="1" applyProtection="1">
      <alignment horizontal="left" vertical="top" wrapText="1"/>
      <protection locked="0"/>
    </xf>
    <xf numFmtId="0" fontId="55" fillId="3" borderId="65" xfId="0" applyFont="1" applyFill="1" applyBorder="1" applyAlignment="1" applyProtection="1">
      <alignment horizontal="left" vertical="top" wrapText="1"/>
      <protection locked="0"/>
    </xf>
    <xf numFmtId="0" fontId="27" fillId="3" borderId="65" xfId="0" applyFont="1" applyFill="1" applyBorder="1" applyAlignment="1" applyProtection="1">
      <alignment horizontal="left" vertical="top" wrapText="1"/>
      <protection locked="0"/>
    </xf>
    <xf numFmtId="0" fontId="0" fillId="3" borderId="13" xfId="0" applyFill="1" applyBorder="1" applyAlignment="1">
      <alignment horizontal="center" vertical="center" wrapText="1"/>
    </xf>
    <xf numFmtId="0" fontId="87" fillId="30" borderId="13" xfId="0" applyFont="1" applyFill="1" applyBorder="1" applyAlignment="1">
      <alignment horizontal="left" vertical="center" wrapText="1"/>
    </xf>
    <xf numFmtId="9" fontId="0" fillId="3" borderId="13" xfId="0" applyNumberFormat="1" applyFill="1" applyBorder="1" applyAlignment="1">
      <alignment horizontal="center" vertical="center" wrapText="1"/>
    </xf>
    <xf numFmtId="0" fontId="87" fillId="30" borderId="13" xfId="0" applyFont="1" applyFill="1" applyBorder="1" applyAlignment="1">
      <alignment wrapText="1"/>
    </xf>
    <xf numFmtId="0" fontId="0" fillId="3" borderId="13" xfId="0" applyFill="1" applyBorder="1" applyAlignment="1">
      <alignment horizontal="left" vertical="center" wrapText="1"/>
    </xf>
    <xf numFmtId="0" fontId="0" fillId="3" borderId="13" xfId="0" applyFill="1" applyBorder="1" applyAlignment="1">
      <alignment vertical="center" wrapText="1"/>
    </xf>
    <xf numFmtId="0" fontId="27" fillId="3" borderId="13" xfId="0" applyFont="1" applyFill="1" applyBorder="1" applyAlignment="1" applyProtection="1">
      <alignment horizontal="left" vertical="top" wrapText="1"/>
      <protection locked="0"/>
    </xf>
    <xf numFmtId="0" fontId="27" fillId="3" borderId="82" xfId="0" applyFont="1" applyFill="1" applyBorder="1" applyAlignment="1" applyProtection="1">
      <alignment horizontal="left" vertical="top" wrapText="1"/>
      <protection locked="0"/>
    </xf>
    <xf numFmtId="0" fontId="27" fillId="3" borderId="78" xfId="0" applyFont="1" applyFill="1" applyBorder="1" applyAlignment="1" applyProtection="1">
      <alignment horizontal="left" vertical="top" wrapText="1"/>
      <protection locked="0"/>
    </xf>
    <xf numFmtId="0" fontId="27" fillId="3" borderId="13" xfId="0" applyFont="1" applyFill="1" applyBorder="1" applyAlignment="1" applyProtection="1">
      <alignment vertical="center" wrapText="1"/>
      <protection locked="0"/>
    </xf>
    <xf numFmtId="0" fontId="27" fillId="3" borderId="13" xfId="0" applyFont="1" applyFill="1" applyBorder="1" applyAlignment="1" applyProtection="1">
      <alignment horizontal="left" vertical="center" wrapText="1"/>
      <protection locked="0"/>
    </xf>
    <xf numFmtId="0" fontId="55" fillId="3" borderId="92" xfId="0" applyFont="1" applyFill="1" applyBorder="1" applyAlignment="1" applyProtection="1">
      <alignment horizontal="left" vertical="top" wrapText="1"/>
      <protection locked="0"/>
    </xf>
    <xf numFmtId="0" fontId="55" fillId="3" borderId="13" xfId="0" applyFont="1" applyFill="1" applyBorder="1" applyAlignment="1" applyProtection="1">
      <alignment vertical="center" wrapText="1"/>
      <protection locked="0"/>
    </xf>
    <xf numFmtId="0" fontId="32" fillId="3" borderId="82" xfId="0" applyFont="1" applyFill="1" applyBorder="1" applyAlignment="1" applyProtection="1">
      <alignment horizontal="left" vertical="top" wrapText="1"/>
      <protection locked="0"/>
    </xf>
    <xf numFmtId="0" fontId="0" fillId="3" borderId="13" xfId="0" applyFont="1" applyFill="1" applyBorder="1" applyAlignment="1">
      <alignment horizontal="center" vertical="center" wrapText="1"/>
    </xf>
    <xf numFmtId="9" fontId="0" fillId="3" borderId="13" xfId="0" applyNumberFormat="1" applyFont="1" applyFill="1" applyBorder="1" applyAlignment="1">
      <alignment horizontal="center" vertical="center" wrapText="1"/>
    </xf>
    <xf numFmtId="0" fontId="0" fillId="3" borderId="82" xfId="0" applyFill="1" applyBorder="1" applyAlignment="1">
      <alignment horizontal="center" vertical="center" wrapText="1"/>
    </xf>
    <xf numFmtId="0" fontId="55" fillId="3" borderId="82" xfId="0" applyFont="1" applyFill="1" applyBorder="1" applyAlignment="1" applyProtection="1">
      <alignment horizontal="left" vertical="top" wrapText="1"/>
      <protection locked="0"/>
    </xf>
    <xf numFmtId="9" fontId="0" fillId="3" borderId="82" xfId="0" applyNumberFormat="1" applyFill="1" applyBorder="1" applyAlignment="1">
      <alignment horizontal="center" vertical="center" wrapText="1"/>
    </xf>
    <xf numFmtId="0" fontId="0" fillId="3" borderId="13" xfId="0" applyFill="1" applyBorder="1" applyAlignment="1">
      <alignment wrapText="1"/>
    </xf>
    <xf numFmtId="14" fontId="46" fillId="19" borderId="0" xfId="0" applyNumberFormat="1" applyFont="1" applyFill="1" applyAlignment="1" applyProtection="1">
      <alignment horizontal="center" vertical="center" wrapText="1"/>
      <protection locked="0"/>
    </xf>
    <xf numFmtId="0" fontId="46" fillId="19" borderId="0" xfId="0" applyFont="1" applyFill="1" applyAlignment="1" applyProtection="1">
      <alignment horizontal="center" vertical="center" wrapText="1"/>
      <protection locked="0"/>
    </xf>
    <xf numFmtId="0" fontId="57" fillId="0" borderId="0" xfId="0" applyFont="1" applyAlignment="1">
      <alignment horizontal="center" wrapText="1"/>
    </xf>
    <xf numFmtId="0" fontId="49" fillId="0" borderId="0" xfId="0" applyFont="1" applyAlignment="1">
      <alignment horizontal="center"/>
    </xf>
    <xf numFmtId="0" fontId="46" fillId="19" borderId="0" xfId="0" applyFont="1" applyFill="1" applyAlignment="1" applyProtection="1">
      <alignment horizontal="center" vertical="center"/>
      <protection locked="0"/>
    </xf>
    <xf numFmtId="0" fontId="54" fillId="0" borderId="0" xfId="0" applyFont="1" applyAlignment="1">
      <alignment horizontal="center" wrapText="1"/>
    </xf>
    <xf numFmtId="0" fontId="86" fillId="0" borderId="0" xfId="0" applyFont="1" applyAlignment="1">
      <alignment horizontal="center" vertical="center"/>
    </xf>
    <xf numFmtId="0" fontId="83" fillId="26" borderId="79" xfId="0" applyFont="1" applyFill="1" applyBorder="1" applyAlignment="1">
      <alignment horizontal="center" vertical="top" wrapText="1" readingOrder="1"/>
    </xf>
    <xf numFmtId="0" fontId="83" fillId="26" borderId="80" xfId="0" applyFont="1" applyFill="1" applyBorder="1" applyAlignment="1">
      <alignment horizontal="center" vertical="top" wrapText="1" readingOrder="1"/>
    </xf>
    <xf numFmtId="0" fontId="83" fillId="26" borderId="81" xfId="0" applyFont="1" applyFill="1" applyBorder="1" applyAlignment="1">
      <alignment horizontal="center" vertical="top" wrapText="1" readingOrder="1"/>
    </xf>
    <xf numFmtId="0" fontId="54" fillId="24" borderId="82" xfId="0" applyFont="1" applyFill="1" applyBorder="1" applyAlignment="1">
      <alignment horizontal="center" vertical="center" wrapText="1" readingOrder="1"/>
    </xf>
    <xf numFmtId="0" fontId="54" fillId="24" borderId="78" xfId="0" applyFont="1" applyFill="1" applyBorder="1" applyAlignment="1">
      <alignment horizontal="center" vertical="center" wrapText="1" readingOrder="1"/>
    </xf>
    <xf numFmtId="0" fontId="54" fillId="24" borderId="60" xfId="0" applyFont="1" applyFill="1" applyBorder="1" applyAlignment="1">
      <alignment horizontal="center" vertical="center" wrapText="1" readingOrder="1"/>
    </xf>
    <xf numFmtId="0" fontId="82" fillId="27" borderId="0" xfId="0" applyFont="1" applyFill="1" applyAlignment="1">
      <alignment horizontal="left" vertical="center"/>
    </xf>
    <xf numFmtId="0" fontId="85" fillId="28" borderId="0" xfId="0" applyFont="1" applyFill="1" applyAlignment="1">
      <alignment horizontal="left" vertical="center"/>
    </xf>
    <xf numFmtId="0" fontId="82" fillId="27" borderId="0" xfId="0" applyFont="1" applyFill="1" applyAlignment="1">
      <alignment horizontal="center" vertical="center"/>
    </xf>
    <xf numFmtId="0" fontId="85" fillId="28" borderId="0" xfId="0" applyFont="1" applyFill="1" applyAlignment="1">
      <alignment horizontal="left" vertical="center" wrapText="1"/>
    </xf>
    <xf numFmtId="0" fontId="2" fillId="3" borderId="12"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left" vertical="center" wrapText="1"/>
      <protection locked="0"/>
    </xf>
    <xf numFmtId="0" fontId="54" fillId="29" borderId="0" xfId="0" applyFont="1" applyFill="1" applyAlignment="1"/>
    <xf numFmtId="0" fontId="54" fillId="0" borderId="0" xfId="0" applyFont="1" applyAlignment="1"/>
    <xf numFmtId="0" fontId="54" fillId="0" borderId="0" xfId="0" applyFont="1" applyAlignment="1">
      <alignment vertical="top"/>
    </xf>
    <xf numFmtId="0" fontId="54" fillId="0" borderId="0" xfId="0" applyFont="1" applyAlignment="1">
      <alignment vertical="top" wrapText="1"/>
    </xf>
    <xf numFmtId="0" fontId="8" fillId="24" borderId="82" xfId="0" applyFont="1" applyFill="1" applyBorder="1" applyAlignment="1">
      <alignment vertical="top" wrapText="1"/>
    </xf>
    <xf numFmtId="0" fontId="8" fillId="24" borderId="60" xfId="0" applyFont="1" applyFill="1" applyBorder="1" applyAlignment="1">
      <alignment vertical="top" wrapText="1"/>
    </xf>
    <xf numFmtId="0" fontId="8" fillId="24" borderId="82" xfId="0" applyFont="1" applyFill="1" applyBorder="1" applyAlignment="1">
      <alignment horizontal="center" vertical="center" wrapText="1"/>
    </xf>
    <xf numFmtId="0" fontId="8" fillId="24" borderId="60" xfId="0" applyFont="1" applyFill="1" applyBorder="1" applyAlignment="1">
      <alignment horizontal="center" vertical="center" wrapText="1"/>
    </xf>
    <xf numFmtId="0" fontId="83" fillId="26" borderId="88" xfId="0" applyFont="1" applyFill="1" applyBorder="1" applyAlignment="1">
      <alignment horizontal="center" vertical="top" wrapText="1" readingOrder="1"/>
    </xf>
    <xf numFmtId="0" fontId="83" fillId="26" borderId="23" xfId="0" applyFont="1" applyFill="1" applyBorder="1" applyAlignment="1">
      <alignment horizontal="center" vertical="top" wrapText="1" readingOrder="1"/>
    </xf>
    <xf numFmtId="0" fontId="54" fillId="24" borderId="109" xfId="0" applyFont="1" applyFill="1" applyBorder="1" applyAlignment="1">
      <alignment horizontal="center" vertical="center" wrapText="1" readingOrder="1"/>
    </xf>
    <xf numFmtId="0" fontId="54" fillId="24" borderId="108" xfId="0" applyFont="1" applyFill="1" applyBorder="1" applyAlignment="1">
      <alignment horizontal="center" vertical="center" wrapText="1" readingOrder="1"/>
    </xf>
    <xf numFmtId="0" fontId="54" fillId="24" borderId="83" xfId="0" applyFont="1" applyFill="1" applyBorder="1" applyAlignment="1">
      <alignment horizontal="center" vertical="center" wrapText="1" readingOrder="1"/>
    </xf>
    <xf numFmtId="0" fontId="54" fillId="24" borderId="93" xfId="0" applyFont="1" applyFill="1" applyBorder="1" applyAlignment="1">
      <alignment horizontal="center" vertical="center" wrapText="1" readingOrder="1"/>
    </xf>
    <xf numFmtId="0" fontId="54" fillId="24" borderId="84" xfId="0" applyFont="1" applyFill="1" applyBorder="1" applyAlignment="1">
      <alignment horizontal="center" vertical="center" wrapText="1" readingOrder="1"/>
    </xf>
    <xf numFmtId="0" fontId="54" fillId="24" borderId="82" xfId="0" applyFont="1" applyFill="1" applyBorder="1" applyAlignment="1">
      <alignment horizontal="center" vertical="center" readingOrder="1"/>
    </xf>
    <xf numFmtId="0" fontId="54" fillId="24" borderId="78" xfId="0" applyFont="1" applyFill="1" applyBorder="1" applyAlignment="1">
      <alignment horizontal="center" vertical="center" readingOrder="1"/>
    </xf>
    <xf numFmtId="0" fontId="54" fillId="24" borderId="0" xfId="0" applyFont="1" applyFill="1" applyAlignment="1"/>
    <xf numFmtId="0" fontId="54" fillId="24" borderId="87" xfId="0" applyFont="1" applyFill="1" applyBorder="1" applyAlignment="1"/>
    <xf numFmtId="0" fontId="51" fillId="5" borderId="82" xfId="0" applyFont="1" applyFill="1" applyBorder="1" applyAlignment="1">
      <alignment horizontal="center" vertical="center" wrapText="1"/>
    </xf>
    <xf numFmtId="0" fontId="51" fillId="5" borderId="60" xfId="0" applyFont="1" applyFill="1" applyBorder="1" applyAlignment="1">
      <alignment horizontal="center" vertical="center" wrapText="1"/>
    </xf>
    <xf numFmtId="0" fontId="51" fillId="5" borderId="79" xfId="0" applyFont="1" applyFill="1" applyBorder="1" applyAlignment="1">
      <alignment horizontal="center" vertical="center"/>
    </xf>
    <xf numFmtId="0" fontId="51" fillId="5" borderId="80" xfId="0" applyFont="1" applyFill="1" applyBorder="1" applyAlignment="1">
      <alignment horizontal="center" vertical="center"/>
    </xf>
    <xf numFmtId="0" fontId="51" fillId="5" borderId="81" xfId="0" applyFont="1" applyFill="1" applyBorder="1" applyAlignment="1">
      <alignment horizontal="center" vertical="center"/>
    </xf>
    <xf numFmtId="0" fontId="9" fillId="3" borderId="20" xfId="1" applyFont="1" applyFill="1" applyBorder="1" applyAlignment="1">
      <alignment horizontal="left" vertical="top" wrapText="1"/>
    </xf>
    <xf numFmtId="0" fontId="9" fillId="3" borderId="0" xfId="1" applyFont="1" applyFill="1" applyAlignment="1">
      <alignment horizontal="left" vertical="top" wrapText="1"/>
    </xf>
    <xf numFmtId="0" fontId="9" fillId="3" borderId="21" xfId="1" applyFont="1" applyFill="1" applyBorder="1" applyAlignment="1">
      <alignment horizontal="left" vertical="top" wrapText="1"/>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0" fillId="3" borderId="82" xfId="0" applyFill="1" applyBorder="1" applyAlignment="1">
      <alignment horizontal="center" vertical="center" wrapText="1"/>
    </xf>
    <xf numFmtId="0" fontId="0" fillId="3" borderId="78" xfId="0" applyFill="1" applyBorder="1" applyAlignment="1">
      <alignment horizontal="center" vertical="center" wrapText="1"/>
    </xf>
    <xf numFmtId="0" fontId="0" fillId="3" borderId="60"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13" xfId="0" applyFill="1" applyBorder="1" applyAlignment="1">
      <alignment horizontal="center" vertical="center"/>
    </xf>
    <xf numFmtId="9" fontId="0" fillId="3" borderId="82" xfId="0" applyNumberFormat="1" applyFill="1" applyBorder="1" applyAlignment="1">
      <alignment horizontal="center" vertical="center" wrapText="1"/>
    </xf>
    <xf numFmtId="9" fontId="0" fillId="3" borderId="78" xfId="0" applyNumberFormat="1" applyFill="1" applyBorder="1" applyAlignment="1">
      <alignment horizontal="center" vertical="center" wrapText="1"/>
    </xf>
    <xf numFmtId="9" fontId="0" fillId="3" borderId="60" xfId="0" applyNumberFormat="1" applyFill="1" applyBorder="1" applyAlignment="1">
      <alignment horizontal="center" vertical="center" wrapText="1"/>
    </xf>
    <xf numFmtId="0" fontId="0" fillId="3" borderId="13" xfId="0" applyFill="1" applyBorder="1" applyAlignment="1">
      <alignment horizontal="left" vertical="center" wrapText="1"/>
    </xf>
    <xf numFmtId="0" fontId="66" fillId="3" borderId="13" xfId="0" applyFont="1" applyFill="1" applyBorder="1" applyAlignment="1">
      <alignment horizontal="center" vertical="center" wrapText="1"/>
    </xf>
    <xf numFmtId="9" fontId="0" fillId="3" borderId="13" xfId="0" applyNumberFormat="1" applyFill="1" applyBorder="1" applyAlignment="1">
      <alignment horizontal="center" vertical="center" wrapText="1"/>
    </xf>
    <xf numFmtId="0" fontId="0" fillId="0" borderId="82" xfId="0" applyBorder="1" applyAlignment="1">
      <alignment horizontal="center" vertical="center" wrapText="1"/>
    </xf>
    <xf numFmtId="0" fontId="0" fillId="0" borderId="78" xfId="0" applyBorder="1" applyAlignment="1">
      <alignment horizontal="center" vertical="center" wrapText="1"/>
    </xf>
    <xf numFmtId="0" fontId="0" fillId="0" borderId="60" xfId="0" applyBorder="1" applyAlignment="1">
      <alignment horizontal="center" vertical="center" wrapText="1"/>
    </xf>
    <xf numFmtId="0" fontId="0" fillId="3" borderId="13" xfId="0" applyFont="1" applyFill="1" applyBorder="1" applyAlignment="1">
      <alignment horizontal="left" vertical="center" wrapText="1"/>
    </xf>
    <xf numFmtId="0" fontId="0" fillId="0" borderId="13" xfId="0" applyBorder="1" applyAlignment="1">
      <alignment horizontal="center" vertical="center" wrapText="1"/>
    </xf>
    <xf numFmtId="0" fontId="0" fillId="3" borderId="82" xfId="0" applyFill="1" applyBorder="1" applyAlignment="1">
      <alignment horizontal="left" vertical="center" wrapText="1"/>
    </xf>
    <xf numFmtId="0" fontId="0" fillId="3" borderId="78" xfId="0" applyFill="1" applyBorder="1" applyAlignment="1">
      <alignment horizontal="left" vertical="center" wrapText="1"/>
    </xf>
    <xf numFmtId="0" fontId="66" fillId="3" borderId="82" xfId="0" applyFont="1" applyFill="1" applyBorder="1" applyAlignment="1">
      <alignment horizontal="center" vertical="center" wrapText="1"/>
    </xf>
    <xf numFmtId="0" fontId="0" fillId="3" borderId="60" xfId="0" applyFill="1" applyBorder="1" applyAlignment="1">
      <alignment horizontal="left" vertical="center" wrapText="1"/>
    </xf>
    <xf numFmtId="0" fontId="0" fillId="3" borderId="82" xfId="0" applyFont="1" applyFill="1" applyBorder="1" applyAlignment="1">
      <alignment horizontal="left" vertical="center" wrapText="1"/>
    </xf>
    <xf numFmtId="0" fontId="0" fillId="3" borderId="78" xfId="0" applyFont="1" applyFill="1" applyBorder="1" applyAlignment="1">
      <alignment horizontal="left" vertical="center" wrapText="1"/>
    </xf>
    <xf numFmtId="0" fontId="0" fillId="3" borderId="60" xfId="0" applyFont="1" applyFill="1" applyBorder="1" applyAlignment="1">
      <alignment horizontal="left" vertical="center" wrapText="1"/>
    </xf>
    <xf numFmtId="0" fontId="87" fillId="30" borderId="82" xfId="0" applyFont="1" applyFill="1" applyBorder="1" applyAlignment="1">
      <alignment horizontal="center" vertical="center" wrapText="1"/>
    </xf>
    <xf numFmtId="0" fontId="87" fillId="30" borderId="78" xfId="0" applyFont="1" applyFill="1" applyBorder="1" applyAlignment="1">
      <alignment horizontal="center" vertical="center" wrapText="1"/>
    </xf>
    <xf numFmtId="0" fontId="87" fillId="30" borderId="60" xfId="0" applyFont="1" applyFill="1" applyBorder="1" applyAlignment="1">
      <alignment horizontal="center" vertical="center" wrapText="1"/>
    </xf>
    <xf numFmtId="0" fontId="87" fillId="30" borderId="82" xfId="0" applyFont="1" applyFill="1" applyBorder="1" applyAlignment="1">
      <alignment horizontal="left" vertical="center" wrapText="1"/>
    </xf>
    <xf numFmtId="0" fontId="87" fillId="30" borderId="78" xfId="0" applyFont="1" applyFill="1" applyBorder="1" applyAlignment="1">
      <alignment horizontal="left" vertical="center" wrapText="1"/>
    </xf>
    <xf numFmtId="0" fontId="87" fillId="30" borderId="60" xfId="0" applyFont="1" applyFill="1" applyBorder="1" applyAlignment="1">
      <alignment horizontal="left" vertical="center" wrapText="1"/>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5" xfId="0" applyFont="1" applyFill="1" applyBorder="1" applyAlignment="1">
      <alignment horizontal="center" vertical="center" textRotation="90"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85" xfId="0" applyFont="1" applyFill="1" applyBorder="1" applyAlignment="1">
      <alignment horizontal="center" vertical="center" textRotation="1"/>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67" fillId="4" borderId="2" xfId="0" applyFont="1" applyFill="1" applyBorder="1" applyAlignment="1">
      <alignment horizontal="center" vertical="center"/>
    </xf>
    <xf numFmtId="0" fontId="67" fillId="4" borderId="0" xfId="0" applyFont="1" applyFill="1" applyBorder="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4" fillId="4" borderId="89" xfId="0" applyFont="1" applyFill="1" applyBorder="1" applyAlignment="1">
      <alignment horizontal="center" vertical="center"/>
    </xf>
    <xf numFmtId="0" fontId="27" fillId="3" borderId="13" xfId="0" applyFont="1" applyFill="1" applyBorder="1" applyAlignment="1">
      <alignment horizontal="center" vertical="center" wrapText="1"/>
    </xf>
    <xf numFmtId="0" fontId="22" fillId="0" borderId="0" xfId="0" applyFont="1" applyAlignment="1">
      <alignment horizontal="center" vertical="center"/>
    </xf>
    <xf numFmtId="0" fontId="23" fillId="6" borderId="46"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62" fillId="0" borderId="0" xfId="0" applyFont="1" applyAlignment="1">
      <alignment horizontal="center" vertical="center"/>
    </xf>
    <xf numFmtId="0" fontId="58" fillId="0" borderId="0" xfId="0" applyFont="1" applyAlignment="1">
      <alignment horizontal="center" vertical="center"/>
    </xf>
    <xf numFmtId="0" fontId="38" fillId="3" borderId="0" xfId="0" applyFont="1" applyFill="1" applyAlignment="1">
      <alignment horizontal="justify" vertical="center" wrapText="1"/>
    </xf>
    <xf numFmtId="0" fontId="31" fillId="13" borderId="53" xfId="0" applyFont="1" applyFill="1" applyBorder="1" applyAlignment="1">
      <alignment horizontal="center" vertical="center" wrapText="1" readingOrder="1"/>
    </xf>
    <xf numFmtId="0" fontId="31" fillId="13" borderId="54" xfId="0" applyFont="1" applyFill="1" applyBorder="1" applyAlignment="1">
      <alignment horizontal="center" vertical="center" wrapText="1" readingOrder="1"/>
    </xf>
    <xf numFmtId="0" fontId="31" fillId="13" borderId="55" xfId="0" applyFont="1" applyFill="1" applyBorder="1" applyAlignment="1">
      <alignment horizontal="center" vertical="center" wrapText="1" readingOrder="1"/>
    </xf>
    <xf numFmtId="0" fontId="34" fillId="13" borderId="56" xfId="0" applyFont="1" applyFill="1" applyBorder="1" applyAlignment="1">
      <alignment horizontal="center" vertical="center" wrapText="1" readingOrder="1"/>
    </xf>
    <xf numFmtId="0" fontId="34" fillId="13" borderId="57" xfId="0" applyFont="1" applyFill="1" applyBorder="1" applyAlignment="1">
      <alignment horizontal="center" vertical="center" wrapText="1" readingOrder="1"/>
    </xf>
    <xf numFmtId="0" fontId="34" fillId="3" borderId="59" xfId="0" applyFont="1" applyFill="1" applyBorder="1" applyAlignment="1">
      <alignment horizontal="center" vertical="center" wrapText="1" readingOrder="1"/>
    </xf>
    <xf numFmtId="0" fontId="34" fillId="3" borderId="62"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4" fillId="3" borderId="64"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2" fillId="0" borderId="0" xfId="0" applyFont="1" applyAlignment="1">
      <alignment horizontal="center" vertical="center" wrapText="1"/>
    </xf>
    <xf numFmtId="0" fontId="71" fillId="14" borderId="0" xfId="0" applyFont="1" applyFill="1" applyAlignment="1">
      <alignment horizontal="center" vertical="center" wrapText="1" readingOrder="1"/>
    </xf>
    <xf numFmtId="0" fontId="40" fillId="5" borderId="0" xfId="0" applyFont="1" applyFill="1" applyAlignment="1">
      <alignment horizontal="center" vertical="center" wrapText="1"/>
    </xf>
    <xf numFmtId="0" fontId="71" fillId="14" borderId="0" xfId="0" applyFont="1" applyFill="1" applyAlignment="1">
      <alignment horizontal="center" vertical="center" textRotation="90" wrapText="1" readingOrder="1"/>
    </xf>
    <xf numFmtId="0" fontId="71" fillId="14" borderId="21" xfId="0" applyFont="1" applyFill="1" applyBorder="1" applyAlignment="1">
      <alignment horizontal="center" vertical="center" textRotation="90" wrapText="1" readingOrder="1"/>
    </xf>
    <xf numFmtId="0" fontId="72" fillId="0" borderId="67" xfId="0" applyFont="1" applyBorder="1" applyAlignment="1">
      <alignment horizontal="center" vertical="center" wrapText="1"/>
    </xf>
    <xf numFmtId="0" fontId="72" fillId="0" borderId="68" xfId="0" applyFont="1" applyBorder="1" applyAlignment="1">
      <alignment horizontal="center" vertical="center"/>
    </xf>
    <xf numFmtId="0" fontId="72" fillId="0" borderId="69" xfId="0" applyFont="1" applyBorder="1" applyAlignment="1">
      <alignment horizontal="center" vertical="center"/>
    </xf>
    <xf numFmtId="0" fontId="72" fillId="0" borderId="20" xfId="0" applyFont="1" applyBorder="1" applyAlignment="1">
      <alignment horizontal="center" vertical="center"/>
    </xf>
    <xf numFmtId="0" fontId="72" fillId="0" borderId="0" xfId="0" applyFont="1" applyAlignment="1">
      <alignment horizontal="center" vertical="center"/>
    </xf>
    <xf numFmtId="0" fontId="72" fillId="0" borderId="21" xfId="0" applyFont="1" applyBorder="1" applyAlignment="1">
      <alignment horizontal="center" vertical="center"/>
    </xf>
    <xf numFmtId="0" fontId="72" fillId="0" borderId="43" xfId="0" applyFont="1" applyBorder="1" applyAlignment="1">
      <alignment horizontal="center" vertical="center"/>
    </xf>
    <xf numFmtId="0" fontId="72" fillId="0" borderId="44" xfId="0" applyFont="1" applyBorder="1" applyAlignment="1">
      <alignment horizontal="center" vertical="center"/>
    </xf>
    <xf numFmtId="0" fontId="72" fillId="0" borderId="45" xfId="0" applyFont="1" applyBorder="1" applyAlignment="1">
      <alignment horizontal="center" vertical="center"/>
    </xf>
    <xf numFmtId="0" fontId="73" fillId="16" borderId="70" xfId="0" applyFont="1" applyFill="1" applyBorder="1" applyAlignment="1">
      <alignment horizontal="center" vertical="center" wrapText="1" readingOrder="1"/>
    </xf>
    <xf numFmtId="0" fontId="73" fillId="16" borderId="71" xfId="0" applyFont="1" applyFill="1" applyBorder="1" applyAlignment="1">
      <alignment horizontal="center" vertical="center" wrapText="1" readingOrder="1"/>
    </xf>
    <xf numFmtId="0" fontId="73" fillId="16" borderId="72" xfId="0" applyFont="1" applyFill="1" applyBorder="1" applyAlignment="1">
      <alignment horizontal="center" vertical="center" wrapText="1" readingOrder="1"/>
    </xf>
    <xf numFmtId="0" fontId="73" fillId="16" borderId="73" xfId="0" applyFont="1" applyFill="1" applyBorder="1" applyAlignment="1">
      <alignment horizontal="center" vertical="center" wrapText="1" readingOrder="1"/>
    </xf>
    <xf numFmtId="0" fontId="73" fillId="16" borderId="0" xfId="0" applyFont="1" applyFill="1" applyAlignment="1">
      <alignment horizontal="center" vertical="center" wrapText="1" readingOrder="1"/>
    </xf>
    <xf numFmtId="0" fontId="73" fillId="16" borderId="74" xfId="0" applyFont="1" applyFill="1" applyBorder="1" applyAlignment="1">
      <alignment horizontal="center" vertical="center" wrapText="1" readingOrder="1"/>
    </xf>
    <xf numFmtId="0" fontId="73" fillId="16" borderId="75" xfId="0" applyFont="1" applyFill="1" applyBorder="1" applyAlignment="1">
      <alignment horizontal="center" vertical="center" wrapText="1" readingOrder="1"/>
    </xf>
    <xf numFmtId="0" fontId="73" fillId="16" borderId="76" xfId="0" applyFont="1" applyFill="1" applyBorder="1" applyAlignment="1">
      <alignment horizontal="center" vertical="center" wrapText="1" readingOrder="1"/>
    </xf>
    <xf numFmtId="0" fontId="73" fillId="16" borderId="77" xfId="0" applyFont="1" applyFill="1" applyBorder="1" applyAlignment="1">
      <alignment horizontal="center" vertical="center" wrapText="1" readingOrder="1"/>
    </xf>
    <xf numFmtId="0" fontId="33" fillId="3" borderId="13" xfId="0" applyFont="1" applyFill="1" applyBorder="1" applyAlignment="1">
      <alignment horizontal="center" vertical="center" wrapText="1"/>
    </xf>
    <xf numFmtId="0" fontId="72" fillId="0" borderId="20" xfId="0" applyFont="1" applyBorder="1" applyAlignment="1">
      <alignment horizontal="center" vertical="center" wrapText="1"/>
    </xf>
    <xf numFmtId="0" fontId="73" fillId="15" borderId="70" xfId="0" applyFont="1" applyFill="1" applyBorder="1" applyAlignment="1">
      <alignment horizontal="center" vertical="center" wrapText="1" readingOrder="1"/>
    </xf>
    <xf numFmtId="0" fontId="73" fillId="15" borderId="71" xfId="0" applyFont="1" applyFill="1" applyBorder="1" applyAlignment="1">
      <alignment horizontal="center" vertical="center" wrapText="1" readingOrder="1"/>
    </xf>
    <xf numFmtId="0" fontId="73" fillId="15" borderId="73" xfId="0" applyFont="1" applyFill="1" applyBorder="1" applyAlignment="1">
      <alignment horizontal="center" vertical="center" wrapText="1" readingOrder="1"/>
    </xf>
    <xf numFmtId="0" fontId="73" fillId="15" borderId="0" xfId="0" applyFont="1" applyFill="1" applyAlignment="1">
      <alignment horizontal="center" vertical="center" wrapText="1" readingOrder="1"/>
    </xf>
    <xf numFmtId="0" fontId="73" fillId="15" borderId="75" xfId="0" applyFont="1" applyFill="1" applyBorder="1" applyAlignment="1">
      <alignment horizontal="center" vertical="center" wrapText="1" readingOrder="1"/>
    </xf>
    <xf numFmtId="0" fontId="73" fillId="15" borderId="76" xfId="0" applyFont="1" applyFill="1" applyBorder="1" applyAlignment="1">
      <alignment horizontal="center" vertical="center" wrapText="1" readingOrder="1"/>
    </xf>
    <xf numFmtId="0" fontId="33" fillId="3" borderId="86" xfId="0" applyFont="1" applyFill="1" applyBorder="1" applyAlignment="1">
      <alignment horizontal="center" vertical="center" wrapText="1"/>
    </xf>
    <xf numFmtId="0" fontId="33" fillId="3" borderId="83" xfId="0" applyFont="1" applyFill="1" applyBorder="1" applyAlignment="1">
      <alignment horizontal="center" vertical="center" wrapText="1"/>
    </xf>
    <xf numFmtId="0" fontId="33" fillId="3" borderId="87" xfId="0" applyFont="1" applyFill="1" applyBorder="1" applyAlignment="1">
      <alignment horizontal="center" vertical="center" wrapText="1"/>
    </xf>
    <xf numFmtId="0" fontId="33" fillId="3" borderId="93" xfId="0" applyFont="1" applyFill="1" applyBorder="1" applyAlignment="1">
      <alignment horizontal="center" vertical="center" wrapText="1"/>
    </xf>
    <xf numFmtId="0" fontId="33" fillId="3" borderId="88" xfId="0" applyFont="1" applyFill="1" applyBorder="1" applyAlignment="1">
      <alignment horizontal="center" vertical="center" wrapText="1"/>
    </xf>
    <xf numFmtId="0" fontId="33" fillId="3" borderId="84" xfId="0" applyFont="1" applyFill="1" applyBorder="1" applyAlignment="1">
      <alignment horizontal="center" vertical="center" wrapText="1"/>
    </xf>
    <xf numFmtId="0" fontId="72" fillId="0" borderId="0" xfId="0" applyFont="1" applyBorder="1" applyAlignment="1">
      <alignment horizontal="center" vertical="center"/>
    </xf>
    <xf numFmtId="0" fontId="73" fillId="23" borderId="70" xfId="0" applyFont="1" applyFill="1" applyBorder="1" applyAlignment="1">
      <alignment horizontal="center" vertical="center" wrapText="1" readingOrder="1"/>
    </xf>
    <xf numFmtId="0" fontId="73" fillId="23" borderId="71" xfId="0" applyFont="1" applyFill="1" applyBorder="1" applyAlignment="1">
      <alignment horizontal="center" vertical="center" wrapText="1" readingOrder="1"/>
    </xf>
    <xf numFmtId="0" fontId="73" fillId="23" borderId="73" xfId="0" applyFont="1" applyFill="1" applyBorder="1" applyAlignment="1">
      <alignment horizontal="center" vertical="center" wrapText="1" readingOrder="1"/>
    </xf>
    <xf numFmtId="0" fontId="73" fillId="23" borderId="0" xfId="0" applyFont="1" applyFill="1" applyAlignment="1">
      <alignment horizontal="center" vertical="center" wrapText="1" readingOrder="1"/>
    </xf>
    <xf numFmtId="0" fontId="73" fillId="23" borderId="74" xfId="0" applyFont="1" applyFill="1" applyBorder="1" applyAlignment="1">
      <alignment horizontal="center" vertical="center" wrapText="1" readingOrder="1"/>
    </xf>
    <xf numFmtId="0" fontId="73" fillId="23" borderId="75" xfId="0" applyFont="1" applyFill="1" applyBorder="1" applyAlignment="1">
      <alignment horizontal="center" vertical="center" wrapText="1" readingOrder="1"/>
    </xf>
    <xf numFmtId="0" fontId="73" fillId="23" borderId="76" xfId="0" applyFont="1" applyFill="1" applyBorder="1" applyAlignment="1">
      <alignment horizontal="center" vertical="center" wrapText="1" readingOrder="1"/>
    </xf>
    <xf numFmtId="0" fontId="73" fillId="23" borderId="77" xfId="0" applyFont="1" applyFill="1" applyBorder="1" applyAlignment="1">
      <alignment horizontal="center" vertical="center" wrapText="1" readingOrder="1"/>
    </xf>
    <xf numFmtId="0" fontId="73" fillId="8" borderId="70" xfId="0" applyFont="1" applyFill="1" applyBorder="1" applyAlignment="1">
      <alignment horizontal="center" vertical="center" wrapText="1" readingOrder="1"/>
    </xf>
    <xf numFmtId="0" fontId="73" fillId="8" borderId="71" xfId="0" applyFont="1" applyFill="1" applyBorder="1" applyAlignment="1">
      <alignment horizontal="center" vertical="center" wrapText="1" readingOrder="1"/>
    </xf>
    <xf numFmtId="0" fontId="73" fillId="8" borderId="73" xfId="0" applyFont="1" applyFill="1" applyBorder="1" applyAlignment="1">
      <alignment horizontal="center" vertical="center" wrapText="1" readingOrder="1"/>
    </xf>
    <xf numFmtId="0" fontId="73" fillId="8" borderId="0" xfId="0" applyFont="1" applyFill="1" applyAlignment="1">
      <alignment horizontal="center" vertical="center" wrapText="1" readingOrder="1"/>
    </xf>
    <xf numFmtId="0" fontId="73" fillId="8" borderId="74" xfId="0" applyFont="1" applyFill="1" applyBorder="1" applyAlignment="1">
      <alignment horizontal="center" vertical="center" wrapText="1" readingOrder="1"/>
    </xf>
    <xf numFmtId="0" fontId="73" fillId="8" borderId="75" xfId="0" applyFont="1" applyFill="1" applyBorder="1" applyAlignment="1">
      <alignment horizontal="center" vertical="center" wrapText="1" readingOrder="1"/>
    </xf>
    <xf numFmtId="0" fontId="73" fillId="8" borderId="76" xfId="0" applyFont="1" applyFill="1" applyBorder="1" applyAlignment="1">
      <alignment horizontal="center" vertical="center" wrapText="1" readingOrder="1"/>
    </xf>
    <xf numFmtId="0" fontId="73" fillId="8" borderId="77" xfId="0" applyFont="1" applyFill="1" applyBorder="1" applyAlignment="1">
      <alignment horizontal="center" vertical="center" wrapText="1" readingOrder="1"/>
    </xf>
    <xf numFmtId="0" fontId="33" fillId="0" borderId="13" xfId="0" applyFont="1" applyBorder="1" applyAlignment="1">
      <alignment horizontal="center" vertical="center" wrapText="1"/>
    </xf>
    <xf numFmtId="0" fontId="72" fillId="0" borderId="68" xfId="0" applyFont="1" applyBorder="1" applyAlignment="1">
      <alignment horizontal="center" vertical="center" wrapText="1"/>
    </xf>
    <xf numFmtId="0" fontId="75" fillId="4" borderId="95" xfId="0" applyFont="1" applyFill="1" applyBorder="1" applyAlignment="1">
      <alignment horizontal="center" vertical="center"/>
    </xf>
    <xf numFmtId="0" fontId="75" fillId="4" borderId="96" xfId="0" applyFont="1" applyFill="1" applyBorder="1" applyAlignment="1">
      <alignment horizontal="center" vertical="center"/>
    </xf>
    <xf numFmtId="0" fontId="75" fillId="4" borderId="97" xfId="0" applyFont="1" applyFill="1" applyBorder="1" applyAlignment="1">
      <alignment horizontal="center" vertical="center"/>
    </xf>
    <xf numFmtId="0" fontId="75" fillId="21" borderId="98" xfId="0" applyFont="1" applyFill="1" applyBorder="1" applyAlignment="1" applyProtection="1">
      <alignment horizontal="center" vertical="center" wrapText="1"/>
      <protection locked="0"/>
    </xf>
    <xf numFmtId="0" fontId="75" fillId="4" borderId="98" xfId="0" applyFont="1" applyFill="1" applyBorder="1" applyAlignment="1" applyProtection="1">
      <alignment horizontal="center" vertical="center" wrapText="1"/>
      <protection locked="0"/>
    </xf>
    <xf numFmtId="0" fontId="74" fillId="4" borderId="2" xfId="0" applyFont="1" applyFill="1" applyBorder="1" applyAlignment="1">
      <alignment horizontal="center" vertical="center" wrapText="1"/>
    </xf>
    <xf numFmtId="0" fontId="74" fillId="4" borderId="94" xfId="0" applyFont="1" applyFill="1" applyBorder="1" applyAlignment="1">
      <alignment horizontal="center" vertical="center" wrapText="1"/>
    </xf>
    <xf numFmtId="0" fontId="74" fillId="4" borderId="0" xfId="0" applyFont="1" applyFill="1" applyAlignment="1">
      <alignment horizontal="center" vertical="center" wrapText="1"/>
    </xf>
    <xf numFmtId="0" fontId="74" fillId="4" borderId="93" xfId="0" applyFont="1" applyFill="1" applyBorder="1" applyAlignment="1">
      <alignment horizontal="center" vertical="center" wrapText="1"/>
    </xf>
    <xf numFmtId="0" fontId="76" fillId="4" borderId="99" xfId="0" applyFont="1" applyFill="1" applyBorder="1" applyAlignment="1">
      <alignment horizontal="center" vertical="center" wrapText="1"/>
    </xf>
    <xf numFmtId="0" fontId="76" fillId="4" borderId="100" xfId="0" applyFont="1" applyFill="1" applyBorder="1" applyAlignment="1">
      <alignment horizontal="center" vertical="center" wrapText="1"/>
    </xf>
    <xf numFmtId="0" fontId="76" fillId="4" borderId="95" xfId="0" applyFont="1" applyFill="1" applyBorder="1" applyAlignment="1">
      <alignment horizontal="center" vertical="center" wrapText="1"/>
    </xf>
    <xf numFmtId="0" fontId="76" fillId="4" borderId="97" xfId="0" applyFont="1" applyFill="1" applyBorder="1" applyAlignment="1">
      <alignment horizontal="center" vertical="center" wrapText="1"/>
    </xf>
    <xf numFmtId="0" fontId="75" fillId="4" borderId="95" xfId="0" applyFont="1" applyFill="1" applyBorder="1" applyAlignment="1" applyProtection="1">
      <alignment horizontal="center" vertical="center" wrapText="1"/>
      <protection locked="0"/>
    </xf>
    <xf numFmtId="0" fontId="76" fillId="4" borderId="96" xfId="0" applyFont="1" applyFill="1" applyBorder="1" applyAlignment="1">
      <alignment horizontal="center" vertical="center" wrapText="1"/>
    </xf>
    <xf numFmtId="0" fontId="78" fillId="22" borderId="101" xfId="0" applyFont="1" applyFill="1" applyBorder="1" applyAlignment="1">
      <alignment horizontal="center"/>
    </xf>
    <xf numFmtId="0" fontId="78" fillId="22" borderId="102" xfId="0" applyFont="1" applyFill="1" applyBorder="1" applyAlignment="1">
      <alignment horizontal="center"/>
    </xf>
    <xf numFmtId="1" fontId="79" fillId="0" borderId="103" xfId="0" applyNumberFormat="1" applyFont="1" applyBorder="1" applyAlignment="1" applyProtection="1">
      <alignment horizontal="center" vertical="center" wrapText="1"/>
      <protection locked="0"/>
    </xf>
    <xf numFmtId="1" fontId="79" fillId="0" borderId="105" xfId="0" applyNumberFormat="1" applyFont="1" applyBorder="1" applyAlignment="1" applyProtection="1">
      <alignment horizontal="center" vertical="center" wrapText="1"/>
      <protection locked="0"/>
    </xf>
    <xf numFmtId="1" fontId="79" fillId="0" borderId="106" xfId="0" applyNumberFormat="1" applyFont="1" applyBorder="1" applyAlignment="1" applyProtection="1">
      <alignment horizontal="center" vertical="center" wrapText="1"/>
      <protection locked="0"/>
    </xf>
    <xf numFmtId="0" fontId="79" fillId="0" borderId="104" xfId="0" applyFont="1" applyBorder="1" applyAlignment="1" applyProtection="1">
      <alignment horizontal="left" vertical="center" wrapText="1"/>
      <protection locked="0"/>
    </xf>
    <xf numFmtId="0" fontId="79" fillId="0" borderId="78" xfId="0" applyFont="1" applyBorder="1" applyAlignment="1" applyProtection="1">
      <alignment horizontal="left" vertical="center" wrapText="1"/>
      <protection locked="0"/>
    </xf>
    <xf numFmtId="0" fontId="79" fillId="0" borderId="107" xfId="0" applyFont="1" applyBorder="1" applyAlignment="1" applyProtection="1">
      <alignment horizontal="left" vertical="center" wrapText="1"/>
      <protection locked="0"/>
    </xf>
    <xf numFmtId="0" fontId="79" fillId="0" borderId="104" xfId="0" applyFont="1" applyBorder="1" applyAlignment="1" applyProtection="1">
      <alignment horizontal="center" vertical="center" wrapText="1"/>
      <protection locked="0"/>
    </xf>
    <xf numFmtId="0" fontId="79" fillId="0" borderId="78" xfId="0" applyFont="1" applyBorder="1" applyAlignment="1" applyProtection="1">
      <alignment horizontal="center" vertical="center" wrapText="1"/>
      <protection locked="0"/>
    </xf>
    <xf numFmtId="0" fontId="79" fillId="0" borderId="107" xfId="0" applyFont="1" applyBorder="1" applyAlignment="1" applyProtection="1">
      <alignment horizontal="center" vertical="center" wrapText="1"/>
      <protection locked="0"/>
    </xf>
    <xf numFmtId="0" fontId="32" fillId="0" borderId="104" xfId="0" applyFont="1" applyBorder="1" applyAlignment="1">
      <alignment horizontal="center"/>
    </xf>
    <xf numFmtId="0" fontId="32" fillId="0" borderId="78" xfId="0" applyFont="1" applyBorder="1" applyAlignment="1">
      <alignment horizontal="center"/>
    </xf>
    <xf numFmtId="0" fontId="32" fillId="0" borderId="107" xfId="0" applyFont="1" applyBorder="1" applyAlignment="1">
      <alignment horizontal="center"/>
    </xf>
    <xf numFmtId="0" fontId="79" fillId="0" borderId="104" xfId="0" applyFont="1" applyBorder="1" applyAlignment="1" applyProtection="1">
      <alignment horizontal="center" vertical="center"/>
      <protection locked="0"/>
    </xf>
    <xf numFmtId="0" fontId="79" fillId="0" borderId="78" xfId="0" applyFont="1" applyBorder="1" applyAlignment="1" applyProtection="1">
      <alignment horizontal="center" vertical="center"/>
      <protection locked="0"/>
    </xf>
    <xf numFmtId="0" fontId="79" fillId="0" borderId="107" xfId="0" applyFont="1" applyBorder="1" applyAlignment="1" applyProtection="1">
      <alignment horizontal="center" vertical="center"/>
      <protection locked="0"/>
    </xf>
    <xf numFmtId="0" fontId="79" fillId="0" borderId="92" xfId="0" applyFont="1" applyBorder="1" applyAlignment="1" applyProtection="1">
      <alignment horizontal="center" vertical="center"/>
      <protection locked="0"/>
    </xf>
    <xf numFmtId="0" fontId="79" fillId="0" borderId="13" xfId="0" applyFont="1" applyBorder="1" applyAlignment="1" applyProtection="1">
      <alignment horizontal="center" vertical="center"/>
      <protection locked="0"/>
    </xf>
    <xf numFmtId="0" fontId="79" fillId="0" borderId="65" xfId="0" applyFont="1" applyBorder="1" applyAlignment="1" applyProtection="1">
      <alignment horizontal="center" vertical="center"/>
      <protection locked="0"/>
    </xf>
    <xf numFmtId="0" fontId="32" fillId="0" borderId="104" xfId="0" applyFont="1" applyBorder="1" applyAlignment="1" applyProtection="1">
      <alignment horizontal="center" vertical="center"/>
      <protection locked="0"/>
    </xf>
    <xf numFmtId="0" fontId="32" fillId="0" borderId="78" xfId="0" applyFont="1" applyBorder="1" applyAlignment="1" applyProtection="1">
      <alignment horizontal="center" vertical="center"/>
      <protection locked="0"/>
    </xf>
    <xf numFmtId="0" fontId="32" fillId="0" borderId="107" xfId="0" applyFont="1" applyBorder="1" applyAlignment="1" applyProtection="1">
      <alignment horizontal="center" vertical="center"/>
      <protection locked="0"/>
    </xf>
    <xf numFmtId="1" fontId="79" fillId="0" borderId="92" xfId="0" applyNumberFormat="1" applyFont="1" applyBorder="1" applyAlignment="1">
      <alignment horizontal="center" vertical="center"/>
    </xf>
    <xf numFmtId="0" fontId="79" fillId="0" borderId="13" xfId="0" applyFont="1" applyBorder="1" applyAlignment="1">
      <alignment horizontal="center" vertical="center"/>
    </xf>
    <xf numFmtId="0" fontId="79" fillId="0" borderId="65" xfId="0" applyFont="1" applyBorder="1" applyAlignment="1">
      <alignment horizontal="center" vertical="center"/>
    </xf>
    <xf numFmtId="0" fontId="32" fillId="0" borderId="92"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65" xfId="0" applyFont="1" applyBorder="1" applyAlignment="1" applyProtection="1">
      <alignment horizontal="center" vertical="center"/>
      <protection locked="0"/>
    </xf>
  </cellXfs>
  <cellStyles count="3">
    <cellStyle name="Normal" xfId="0" builtinId="0"/>
    <cellStyle name="Normal - Style1 2" xfId="1" xr:uid="{00000000-0005-0000-0000-000001000000}"/>
    <cellStyle name="Normal 2 2" xfId="2" xr:uid="{00000000-0005-0000-0000-000002000000}"/>
  </cellStyles>
  <dxfs count="3326">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6988175" y="260350"/>
          <a:ext cx="673099" cy="590550"/>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772936</xdr:colOff>
      <xdr:row>0</xdr:row>
      <xdr:rowOff>0</xdr:rowOff>
    </xdr:from>
    <xdr:ext cx="1531409" cy="252666"/>
    <xdr:pic>
      <xdr:nvPicPr>
        <xdr:cNvPr id="2" name="Imagen 1">
          <a:extLst>
            <a:ext uri="{FF2B5EF4-FFF2-40B4-BE49-F238E27FC236}">
              <a16:creationId xmlns:a16="http://schemas.microsoft.com/office/drawing/2014/main" id="{6A1156D8-864E-4945-8DBA-2D7C3B24FB45}"/>
            </a:ext>
          </a:extLst>
        </xdr:cNvPr>
        <xdr:cNvPicPr>
          <a:picLocks noChangeAspect="1"/>
        </xdr:cNvPicPr>
      </xdr:nvPicPr>
      <xdr:blipFill>
        <a:blip xmlns:r="http://schemas.openxmlformats.org/officeDocument/2006/relationships" r:embed="rId1"/>
        <a:stretch>
          <a:fillRect/>
        </a:stretch>
      </xdr:blipFill>
      <xdr:spPr>
        <a:xfrm>
          <a:off x="3525661" y="0"/>
          <a:ext cx="1531409" cy="25266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3</xdr:col>
      <xdr:colOff>1266824</xdr:colOff>
      <xdr:row>0</xdr:row>
      <xdr:rowOff>0</xdr:rowOff>
    </xdr:from>
    <xdr:ext cx="1521564" cy="271054"/>
    <xdr:pic>
      <xdr:nvPicPr>
        <xdr:cNvPr id="2" name="Imagen 1">
          <a:extLst>
            <a:ext uri="{FF2B5EF4-FFF2-40B4-BE49-F238E27FC236}">
              <a16:creationId xmlns:a16="http://schemas.microsoft.com/office/drawing/2014/main" id="{F973822D-275F-4543-8A71-47C6876830E1}"/>
            </a:ext>
          </a:extLst>
        </xdr:cNvPr>
        <xdr:cNvPicPr>
          <a:picLocks noChangeAspect="1"/>
        </xdr:cNvPicPr>
      </xdr:nvPicPr>
      <xdr:blipFill>
        <a:blip xmlns:r="http://schemas.openxmlformats.org/officeDocument/2006/relationships" r:embed="rId1"/>
        <a:stretch>
          <a:fillRect/>
        </a:stretch>
      </xdr:blipFill>
      <xdr:spPr>
        <a:xfrm>
          <a:off x="2819399" y="0"/>
          <a:ext cx="1521564" cy="27105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1266128</xdr:colOff>
      <xdr:row>3</xdr:row>
      <xdr:rowOff>0</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38293" cy="91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EE5B3E38-0035-4C9C-9872-38F71F0C4C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A08FF937-0FA9-49EC-9A42-22E8A78435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B65EF3E6-862F-4B15-B566-BA3D67C8F3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405E8A5-411E-4884-88ED-7A13691BF0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2000000}">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2800">
      <pivotArea field="1" type="button" dataOnly="0" labelOnly="1" outline="0" axis="axisRow" fieldPosition="1"/>
    </format>
    <format dxfId="2799">
      <pivotArea dataOnly="0" labelOnly="1" outline="0" fieldPosition="0">
        <references count="1">
          <reference field="0" count="1">
            <x v="0"/>
          </reference>
        </references>
      </pivotArea>
    </format>
    <format dxfId="2798">
      <pivotArea dataOnly="0" labelOnly="1" outline="0" fieldPosition="0">
        <references count="1">
          <reference field="0" count="1">
            <x v="1"/>
          </reference>
        </references>
      </pivotArea>
    </format>
    <format dxfId="2797">
      <pivotArea dataOnly="0" labelOnly="1" outline="0" fieldPosition="0">
        <references count="2">
          <reference field="0" count="1" selected="0">
            <x v="0"/>
          </reference>
          <reference field="1" count="5">
            <x v="0"/>
            <x v="6"/>
            <x v="7"/>
            <x v="8"/>
            <x v="9"/>
          </reference>
        </references>
      </pivotArea>
    </format>
    <format dxfId="2796">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3" displayName="Tabla13" ref="B237:C247" totalsRowShown="0" headerRowDxfId="2795" dataDxfId="2794">
  <autoFilter ref="B237:C247" xr:uid="{00000000-0009-0000-0100-000002000000}"/>
  <tableColumns count="2">
    <tableColumn id="1" xr3:uid="{00000000-0010-0000-0000-000001000000}" name="Criterios" dataDxfId="2793"/>
    <tableColumn id="2" xr3:uid="{00000000-0010-0000-0000-000002000000}" name="Subcriterios" dataDxfId="279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A1:I18"/>
  <sheetViews>
    <sheetView showGridLines="0" topLeftCell="A13" workbookViewId="0">
      <selection activeCell="E23" sqref="E23"/>
    </sheetView>
  </sheetViews>
  <sheetFormatPr baseColWidth="10" defaultColWidth="11.42578125" defaultRowHeight="15" x14ac:dyDescent="0.25"/>
  <cols>
    <col min="1" max="1" width="28.140625" customWidth="1"/>
    <col min="2" max="2" width="18" customWidth="1"/>
    <col min="3" max="3" width="14.140625" style="86" customWidth="1"/>
    <col min="4" max="8" width="12.42578125" customWidth="1"/>
  </cols>
  <sheetData>
    <row r="1" spans="1:9" ht="42" customHeight="1" x14ac:dyDescent="0.35">
      <c r="A1" s="288" t="s">
        <v>187</v>
      </c>
      <c r="B1" s="288"/>
      <c r="C1" s="288"/>
      <c r="D1" s="288"/>
      <c r="E1" s="288"/>
      <c r="F1" s="288"/>
    </row>
    <row r="5" spans="1:9" x14ac:dyDescent="0.25">
      <c r="D5" s="95"/>
      <c r="E5" s="95"/>
      <c r="F5" s="95"/>
      <c r="G5" s="95"/>
      <c r="H5" s="95"/>
    </row>
    <row r="6" spans="1:9" x14ac:dyDescent="0.25">
      <c r="D6" s="95"/>
      <c r="E6" s="95"/>
      <c r="F6" s="95"/>
      <c r="G6" s="95"/>
      <c r="H6" s="95"/>
    </row>
    <row r="7" spans="1:9" ht="33.75" x14ac:dyDescent="0.5">
      <c r="A7" s="289" t="s">
        <v>242</v>
      </c>
      <c r="B7" s="289"/>
      <c r="C7" s="289"/>
      <c r="D7" s="289"/>
      <c r="E7" s="289"/>
      <c r="F7" s="289"/>
      <c r="G7" s="289"/>
      <c r="H7" s="289"/>
      <c r="I7" s="289"/>
    </row>
    <row r="9" spans="1:9" s="87" customFormat="1" ht="81.75" customHeight="1" x14ac:dyDescent="0.2">
      <c r="A9" s="88" t="s">
        <v>243</v>
      </c>
      <c r="B9" s="290" t="s">
        <v>468</v>
      </c>
      <c r="C9" s="290"/>
      <c r="D9" s="290"/>
      <c r="E9" s="290"/>
      <c r="F9" s="290"/>
      <c r="G9" s="290"/>
      <c r="H9" s="290"/>
      <c r="I9" s="290"/>
    </row>
    <row r="10" spans="1:9" s="87" customFormat="1" ht="16.7" customHeight="1" x14ac:dyDescent="0.2">
      <c r="A10" s="93"/>
      <c r="B10" s="94"/>
      <c r="C10" s="94"/>
      <c r="D10" s="93"/>
      <c r="E10" s="92"/>
    </row>
    <row r="11" spans="1:9" s="87" customFormat="1" ht="84" customHeight="1" x14ac:dyDescent="0.2">
      <c r="A11" s="88" t="s">
        <v>185</v>
      </c>
      <c r="B11" s="89" t="s">
        <v>184</v>
      </c>
      <c r="C11" s="287" t="s">
        <v>183</v>
      </c>
      <c r="D11" s="287"/>
      <c r="E11" s="287"/>
      <c r="F11" s="287"/>
      <c r="G11" s="287"/>
      <c r="H11" s="287"/>
      <c r="I11" s="287"/>
    </row>
    <row r="12" spans="1:9" ht="32.25" customHeight="1" x14ac:dyDescent="0.25">
      <c r="A12" s="91"/>
    </row>
    <row r="13" spans="1:9" ht="32.25" customHeight="1" x14ac:dyDescent="0.25">
      <c r="A13" s="90" t="s">
        <v>186</v>
      </c>
      <c r="B13" s="287"/>
      <c r="C13" s="287"/>
      <c r="D13" s="287"/>
      <c r="E13" s="287"/>
      <c r="F13" s="287"/>
      <c r="G13" s="287"/>
      <c r="H13" s="287"/>
      <c r="I13" s="287"/>
    </row>
    <row r="14" spans="1:9" s="87" customFormat="1" ht="69" customHeight="1" x14ac:dyDescent="0.2">
      <c r="A14" s="90" t="s">
        <v>182</v>
      </c>
      <c r="B14" s="287"/>
      <c r="C14" s="287"/>
      <c r="D14" s="287"/>
      <c r="E14" s="287"/>
      <c r="F14" s="287"/>
      <c r="G14" s="287"/>
      <c r="H14" s="287"/>
      <c r="I14" s="287"/>
    </row>
    <row r="15" spans="1:9" s="87" customFormat="1" ht="54" customHeight="1" x14ac:dyDescent="0.2">
      <c r="A15" s="90" t="s">
        <v>181</v>
      </c>
      <c r="B15" s="287"/>
      <c r="C15" s="287"/>
      <c r="D15" s="287"/>
      <c r="E15" s="287"/>
      <c r="F15" s="287"/>
      <c r="G15" s="287"/>
      <c r="H15" s="287"/>
      <c r="I15" s="287"/>
    </row>
    <row r="16" spans="1:9" s="87" customFormat="1" ht="54" customHeight="1" x14ac:dyDescent="0.2">
      <c r="A16" s="88" t="s">
        <v>180</v>
      </c>
      <c r="B16" s="287" t="s">
        <v>179</v>
      </c>
      <c r="C16" s="287"/>
      <c r="D16" s="287"/>
      <c r="E16" s="287"/>
      <c r="F16" s="287"/>
      <c r="G16" s="287"/>
      <c r="H16" s="287"/>
      <c r="I16" s="287"/>
    </row>
    <row r="18" spans="1:9" s="87" customFormat="1" ht="54.75" customHeight="1" x14ac:dyDescent="0.2">
      <c r="A18" s="88" t="s">
        <v>178</v>
      </c>
      <c r="B18" s="286">
        <v>44379</v>
      </c>
      <c r="C18" s="286"/>
      <c r="D18" s="286"/>
      <c r="E18" s="286"/>
      <c r="F18" s="286"/>
      <c r="G18" s="286"/>
      <c r="H18" s="286"/>
      <c r="I18" s="286"/>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xr:uid="{00000000-0002-0000-0000-000000000000}"/>
    <dataValidation type="list" allowBlank="1" showInputMessage="1" showErrorMessage="1" sqref="B11" xr:uid="{00000000-0002-0000-0000-00000100000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K31"/>
  <sheetViews>
    <sheetView topLeftCell="A26" workbookViewId="0">
      <selection activeCell="D19" sqref="D19"/>
    </sheetView>
  </sheetViews>
  <sheetFormatPr baseColWidth="10" defaultRowHeight="15" x14ac:dyDescent="0.25"/>
  <cols>
    <col min="2" max="2" width="30.85546875" customWidth="1"/>
    <col min="3" max="3" width="38.140625" customWidth="1"/>
    <col min="4" max="4" width="32.5703125" customWidth="1"/>
    <col min="5" max="5" width="20.42578125" customWidth="1"/>
    <col min="6" max="6" width="22.28515625" customWidth="1"/>
    <col min="7" max="7" width="21.85546875" customWidth="1"/>
    <col min="11" max="11" width="16.42578125" customWidth="1"/>
  </cols>
  <sheetData>
    <row r="2" spans="2:11" x14ac:dyDescent="0.25">
      <c r="B2" s="4" t="s">
        <v>38</v>
      </c>
      <c r="C2" s="4" t="s">
        <v>39</v>
      </c>
      <c r="D2" s="4" t="s">
        <v>46</v>
      </c>
      <c r="E2" s="6" t="s">
        <v>51</v>
      </c>
      <c r="F2" s="4" t="s">
        <v>55</v>
      </c>
      <c r="G2" s="4" t="s">
        <v>58</v>
      </c>
      <c r="H2" s="4" t="s">
        <v>61</v>
      </c>
      <c r="I2" s="4" t="s">
        <v>64</v>
      </c>
      <c r="J2" s="4" t="s">
        <v>175</v>
      </c>
      <c r="K2" s="4" t="s">
        <v>317</v>
      </c>
    </row>
    <row r="3" spans="2:11" ht="30" x14ac:dyDescent="0.25">
      <c r="B3" t="s">
        <v>40</v>
      </c>
      <c r="C3" s="82" t="s">
        <v>41</v>
      </c>
      <c r="D3" s="5" t="s">
        <v>47</v>
      </c>
      <c r="E3" t="s">
        <v>52</v>
      </c>
      <c r="F3" t="s">
        <v>56</v>
      </c>
      <c r="G3" t="s">
        <v>59</v>
      </c>
      <c r="H3" t="s">
        <v>62</v>
      </c>
      <c r="I3" t="s">
        <v>65</v>
      </c>
      <c r="J3" t="s">
        <v>176</v>
      </c>
      <c r="K3" t="s">
        <v>318</v>
      </c>
    </row>
    <row r="4" spans="2:11" ht="75" x14ac:dyDescent="0.25">
      <c r="B4" s="147" t="s">
        <v>323</v>
      </c>
      <c r="C4" t="s">
        <v>42</v>
      </c>
      <c r="D4" s="5" t="s">
        <v>48</v>
      </c>
      <c r="E4" t="s">
        <v>53</v>
      </c>
      <c r="F4" t="s">
        <v>57</v>
      </c>
      <c r="G4" t="s">
        <v>60</v>
      </c>
      <c r="H4" t="s">
        <v>63</v>
      </c>
      <c r="I4" t="s">
        <v>66</v>
      </c>
      <c r="J4" t="s">
        <v>177</v>
      </c>
      <c r="K4" t="s">
        <v>319</v>
      </c>
    </row>
    <row r="5" spans="2:11" ht="60" x14ac:dyDescent="0.25">
      <c r="B5" s="147" t="s">
        <v>339</v>
      </c>
      <c r="C5" t="s">
        <v>43</v>
      </c>
      <c r="D5" s="5" t="s">
        <v>129</v>
      </c>
      <c r="E5" t="s">
        <v>54</v>
      </c>
      <c r="K5" t="s">
        <v>320</v>
      </c>
    </row>
    <row r="6" spans="2:11" ht="45" x14ac:dyDescent="0.25">
      <c r="B6" s="147" t="s">
        <v>322</v>
      </c>
      <c r="C6" t="s">
        <v>44</v>
      </c>
      <c r="D6" s="5" t="s">
        <v>344</v>
      </c>
      <c r="K6" t="s">
        <v>321</v>
      </c>
    </row>
    <row r="7" spans="2:11" ht="60" x14ac:dyDescent="0.25">
      <c r="B7" s="147" t="s">
        <v>355</v>
      </c>
      <c r="C7" t="s">
        <v>45</v>
      </c>
      <c r="D7" s="83" t="s">
        <v>50</v>
      </c>
    </row>
    <row r="8" spans="2:11" ht="30" x14ac:dyDescent="0.25">
      <c r="B8" s="147" t="s">
        <v>447</v>
      </c>
      <c r="C8" t="s">
        <v>342</v>
      </c>
      <c r="D8" s="138" t="s">
        <v>329</v>
      </c>
    </row>
    <row r="9" spans="2:11" ht="30" x14ac:dyDescent="0.25">
      <c r="B9" t="s">
        <v>371</v>
      </c>
      <c r="C9" t="s">
        <v>174</v>
      </c>
      <c r="D9" s="138" t="s">
        <v>330</v>
      </c>
    </row>
    <row r="10" spans="2:11" ht="30" x14ac:dyDescent="0.25">
      <c r="C10" t="s">
        <v>399</v>
      </c>
      <c r="D10" s="138" t="s">
        <v>331</v>
      </c>
    </row>
    <row r="11" spans="2:11" ht="30" x14ac:dyDescent="0.25">
      <c r="D11" s="138" t="s">
        <v>332</v>
      </c>
    </row>
    <row r="12" spans="2:11" ht="30" x14ac:dyDescent="0.25">
      <c r="D12" s="138" t="s">
        <v>333</v>
      </c>
    </row>
    <row r="13" spans="2:11" ht="30" x14ac:dyDescent="0.25">
      <c r="D13" s="137" t="s">
        <v>324</v>
      </c>
    </row>
    <row r="14" spans="2:11" ht="30" x14ac:dyDescent="0.25">
      <c r="D14" s="137" t="s">
        <v>325</v>
      </c>
    </row>
    <row r="15" spans="2:11" ht="30" x14ac:dyDescent="0.25">
      <c r="D15" s="137" t="s">
        <v>326</v>
      </c>
    </row>
    <row r="16" spans="2:11" ht="30" x14ac:dyDescent="0.25">
      <c r="D16" s="137" t="s">
        <v>327</v>
      </c>
    </row>
    <row r="17" spans="4:4" ht="30" x14ac:dyDescent="0.25">
      <c r="D17" s="137" t="s">
        <v>328</v>
      </c>
    </row>
    <row r="18" spans="4:4" ht="60" x14ac:dyDescent="0.25">
      <c r="D18" s="82" t="s">
        <v>448</v>
      </c>
    </row>
    <row r="19" spans="4:4" ht="60" x14ac:dyDescent="0.25">
      <c r="D19" s="82" t="s">
        <v>449</v>
      </c>
    </row>
    <row r="20" spans="4:4" ht="30" x14ac:dyDescent="0.25">
      <c r="D20" s="158" t="s">
        <v>347</v>
      </c>
    </row>
    <row r="21" spans="4:4" ht="30" x14ac:dyDescent="0.25">
      <c r="D21" s="158" t="s">
        <v>351</v>
      </c>
    </row>
    <row r="22" spans="4:4" ht="30" x14ac:dyDescent="0.25">
      <c r="D22" s="158" t="s">
        <v>352</v>
      </c>
    </row>
    <row r="23" spans="4:4" ht="30" x14ac:dyDescent="0.25">
      <c r="D23" s="158" t="s">
        <v>353</v>
      </c>
    </row>
    <row r="24" spans="4:4" ht="45" x14ac:dyDescent="0.25">
      <c r="D24" s="158" t="s">
        <v>354</v>
      </c>
    </row>
    <row r="25" spans="4:4" ht="45" x14ac:dyDescent="0.25">
      <c r="D25" s="158" t="s">
        <v>345</v>
      </c>
    </row>
    <row r="26" spans="4:4" ht="60" x14ac:dyDescent="0.25">
      <c r="D26" s="158" t="s">
        <v>346</v>
      </c>
    </row>
    <row r="27" spans="4:4" ht="45" x14ac:dyDescent="0.25">
      <c r="D27" s="158" t="s">
        <v>374</v>
      </c>
    </row>
    <row r="28" spans="4:4" ht="45" x14ac:dyDescent="0.25">
      <c r="D28" s="158" t="s">
        <v>375</v>
      </c>
    </row>
    <row r="29" spans="4:4" ht="45" x14ac:dyDescent="0.25">
      <c r="D29" s="158" t="s">
        <v>376</v>
      </c>
    </row>
    <row r="30" spans="4:4" ht="45" x14ac:dyDescent="0.25">
      <c r="D30" s="158" t="s">
        <v>373</v>
      </c>
    </row>
    <row r="31" spans="4:4" ht="45" x14ac:dyDescent="0.25">
      <c r="D31" s="158" t="s">
        <v>377</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249977111117893"/>
  </sheetPr>
  <dimension ref="B1:K16"/>
  <sheetViews>
    <sheetView topLeftCell="B1" workbookViewId="0">
      <selection activeCell="I7" sqref="I7"/>
    </sheetView>
  </sheetViews>
  <sheetFormatPr baseColWidth="10" defaultColWidth="14.28515625" defaultRowHeight="12.75" x14ac:dyDescent="0.2"/>
  <cols>
    <col min="1" max="2" width="14.28515625" style="35"/>
    <col min="3" max="3" width="17" style="35" customWidth="1"/>
    <col min="4" max="4" width="14.28515625" style="35"/>
    <col min="5" max="5" width="46" style="35" customWidth="1"/>
    <col min="6" max="16384" width="14.28515625" style="35"/>
  </cols>
  <sheetData>
    <row r="1" spans="2:11" ht="24" customHeight="1" thickBot="1" x14ac:dyDescent="0.25">
      <c r="B1" s="439" t="s">
        <v>140</v>
      </c>
      <c r="C1" s="440"/>
      <c r="D1" s="440"/>
      <c r="E1" s="440"/>
      <c r="F1" s="441"/>
    </row>
    <row r="2" spans="2:11" ht="16.5" thickBot="1" x14ac:dyDescent="0.3">
      <c r="B2" s="36"/>
      <c r="C2" s="36"/>
      <c r="D2" s="36"/>
      <c r="E2" s="36"/>
      <c r="F2" s="36"/>
      <c r="I2" s="139"/>
      <c r="J2" s="154" t="s">
        <v>56</v>
      </c>
      <c r="K2" s="154" t="s">
        <v>57</v>
      </c>
    </row>
    <row r="3" spans="2:11" ht="16.5" thickBot="1" x14ac:dyDescent="0.25">
      <c r="B3" s="442" t="s">
        <v>141</v>
      </c>
      <c r="C3" s="443"/>
      <c r="D3" s="443"/>
      <c r="E3" s="37" t="s">
        <v>142</v>
      </c>
      <c r="F3" s="38" t="s">
        <v>143</v>
      </c>
      <c r="I3" s="153" t="s">
        <v>52</v>
      </c>
      <c r="J3" s="143">
        <v>0.5</v>
      </c>
      <c r="K3" s="143">
        <v>0.45</v>
      </c>
    </row>
    <row r="4" spans="2:11" ht="31.5" x14ac:dyDescent="0.2">
      <c r="B4" s="444" t="s">
        <v>144</v>
      </c>
      <c r="C4" s="446" t="s">
        <v>31</v>
      </c>
      <c r="D4" s="39" t="s">
        <v>52</v>
      </c>
      <c r="E4" s="40" t="s">
        <v>145</v>
      </c>
      <c r="F4" s="41">
        <v>0.25</v>
      </c>
      <c r="I4" s="154" t="s">
        <v>53</v>
      </c>
      <c r="J4" s="143">
        <v>0.4</v>
      </c>
      <c r="K4" s="143">
        <v>0.35</v>
      </c>
    </row>
    <row r="5" spans="2:11" ht="47.25" x14ac:dyDescent="0.2">
      <c r="B5" s="445"/>
      <c r="C5" s="447"/>
      <c r="D5" s="42" t="s">
        <v>53</v>
      </c>
      <c r="E5" s="43" t="s">
        <v>146</v>
      </c>
      <c r="F5" s="44">
        <v>0.15</v>
      </c>
      <c r="I5" s="154" t="s">
        <v>54</v>
      </c>
      <c r="J5" s="143">
        <v>0.35</v>
      </c>
      <c r="K5" s="143">
        <v>0.3</v>
      </c>
    </row>
    <row r="6" spans="2:11" ht="47.25" x14ac:dyDescent="0.2">
      <c r="B6" s="445"/>
      <c r="C6" s="447"/>
      <c r="D6" s="42" t="s">
        <v>54</v>
      </c>
      <c r="E6" s="43" t="s">
        <v>147</v>
      </c>
      <c r="F6" s="44">
        <v>0.1</v>
      </c>
    </row>
    <row r="7" spans="2:11" ht="63" x14ac:dyDescent="0.2">
      <c r="B7" s="445"/>
      <c r="C7" s="447" t="s">
        <v>32</v>
      </c>
      <c r="D7" s="42" t="s">
        <v>56</v>
      </c>
      <c r="E7" s="43" t="s">
        <v>148</v>
      </c>
      <c r="F7" s="44">
        <v>0.25</v>
      </c>
      <c r="G7" s="140"/>
    </row>
    <row r="8" spans="2:11" ht="31.5" x14ac:dyDescent="0.2">
      <c r="B8" s="445"/>
      <c r="C8" s="447"/>
      <c r="D8" s="42" t="s">
        <v>57</v>
      </c>
      <c r="E8" s="43" t="s">
        <v>149</v>
      </c>
      <c r="F8" s="44">
        <v>0.2</v>
      </c>
      <c r="G8" s="140"/>
    </row>
    <row r="9" spans="2:11" ht="47.25" x14ac:dyDescent="0.2">
      <c r="B9" s="445" t="s">
        <v>150</v>
      </c>
      <c r="C9" s="447" t="s">
        <v>34</v>
      </c>
      <c r="D9" s="42" t="s">
        <v>59</v>
      </c>
      <c r="E9" s="43" t="s">
        <v>151</v>
      </c>
      <c r="F9" s="45" t="s">
        <v>152</v>
      </c>
    </row>
    <row r="10" spans="2:11" ht="63" x14ac:dyDescent="0.2">
      <c r="B10" s="445"/>
      <c r="C10" s="447"/>
      <c r="D10" s="42" t="s">
        <v>153</v>
      </c>
      <c r="E10" s="43" t="s">
        <v>154</v>
      </c>
      <c r="F10" s="45" t="s">
        <v>152</v>
      </c>
    </row>
    <row r="11" spans="2:11" ht="47.25" x14ac:dyDescent="0.2">
      <c r="B11" s="445"/>
      <c r="C11" s="447" t="s">
        <v>35</v>
      </c>
      <c r="D11" s="42" t="s">
        <v>62</v>
      </c>
      <c r="E11" s="43" t="s">
        <v>155</v>
      </c>
      <c r="F11" s="45" t="s">
        <v>152</v>
      </c>
    </row>
    <row r="12" spans="2:11" ht="47.25" x14ac:dyDescent="0.2">
      <c r="B12" s="445"/>
      <c r="C12" s="447"/>
      <c r="D12" s="42" t="s">
        <v>63</v>
      </c>
      <c r="E12" s="43" t="s">
        <v>156</v>
      </c>
      <c r="F12" s="45" t="s">
        <v>152</v>
      </c>
    </row>
    <row r="13" spans="2:11" ht="31.5" x14ac:dyDescent="0.2">
      <c r="B13" s="445"/>
      <c r="C13" s="447" t="s">
        <v>36</v>
      </c>
      <c r="D13" s="42" t="s">
        <v>65</v>
      </c>
      <c r="E13" s="43" t="s">
        <v>157</v>
      </c>
      <c r="F13" s="45" t="s">
        <v>152</v>
      </c>
    </row>
    <row r="14" spans="2:11" ht="32.25" thickBot="1" x14ac:dyDescent="0.25">
      <c r="B14" s="448"/>
      <c r="C14" s="449"/>
      <c r="D14" s="46" t="s">
        <v>66</v>
      </c>
      <c r="E14" s="47" t="s">
        <v>158</v>
      </c>
      <c r="F14" s="48" t="s">
        <v>152</v>
      </c>
    </row>
    <row r="15" spans="2:11" ht="49.5" customHeight="1" x14ac:dyDescent="0.2">
      <c r="B15" s="438" t="s">
        <v>159</v>
      </c>
      <c r="C15" s="438"/>
      <c r="D15" s="438"/>
      <c r="E15" s="438"/>
      <c r="F15" s="438"/>
    </row>
    <row r="16" spans="2:11" ht="27" customHeight="1" x14ac:dyDescent="0.25">
      <c r="B16" s="49"/>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B4:AU63"/>
  <sheetViews>
    <sheetView topLeftCell="E7" workbookViewId="0">
      <selection activeCell="AT45" sqref="AT45"/>
    </sheetView>
  </sheetViews>
  <sheetFormatPr baseColWidth="10" defaultRowHeight="15" x14ac:dyDescent="0.25"/>
  <cols>
    <col min="1" max="1" width="3.7109375" style="7" customWidth="1"/>
    <col min="2" max="2" width="6.7109375" style="7" customWidth="1"/>
    <col min="3" max="3" width="0.5703125" style="7" hidden="1" customWidth="1"/>
    <col min="4" max="4" width="11.42578125" style="7" hidden="1" customWidth="1"/>
    <col min="5" max="5" width="9.85546875" style="7" customWidth="1"/>
    <col min="6" max="8" width="11.42578125" style="7" hidden="1" customWidth="1"/>
    <col min="9" max="9" width="8.42578125" style="7" customWidth="1"/>
    <col min="10" max="11" width="11.42578125" style="7"/>
    <col min="12" max="12" width="0.140625" style="7" customWidth="1"/>
    <col min="13" max="13" width="0.28515625" style="7" hidden="1" customWidth="1"/>
    <col min="14" max="15" width="11.42578125" style="7" hidden="1" customWidth="1"/>
    <col min="16" max="16" width="11.42578125" style="7"/>
    <col min="17" max="17" width="10.28515625" style="7" customWidth="1"/>
    <col min="18" max="18" width="11.42578125" style="7" hidden="1" customWidth="1"/>
    <col min="19" max="19" width="0.85546875" style="7" hidden="1" customWidth="1"/>
    <col min="20" max="20" width="11.42578125" style="7" hidden="1" customWidth="1"/>
    <col min="21" max="21" width="0.140625" style="7" hidden="1" customWidth="1"/>
    <col min="22" max="22" width="11.42578125" style="7"/>
    <col min="23" max="23" width="10.140625" style="7" customWidth="1"/>
    <col min="24" max="24" width="3.85546875" style="7" hidden="1" customWidth="1"/>
    <col min="25" max="25" width="4.42578125" style="7" hidden="1" customWidth="1"/>
    <col min="26" max="27" width="11.42578125" style="7" hidden="1" customWidth="1"/>
    <col min="28" max="28" width="11.42578125" style="7"/>
    <col min="29" max="29" width="9.7109375" style="7" customWidth="1"/>
    <col min="30" max="30" width="1.5703125" style="7" hidden="1" customWidth="1"/>
    <col min="31" max="32" width="11.42578125" style="7" hidden="1" customWidth="1"/>
    <col min="33" max="33" width="0.85546875" style="7" hidden="1" customWidth="1"/>
    <col min="34" max="34" width="11.42578125" style="7"/>
    <col min="35" max="35" width="13" style="7" customWidth="1"/>
    <col min="36" max="37" width="1.5703125" style="7" hidden="1" customWidth="1"/>
    <col min="38" max="38" width="1" style="7" customWidth="1"/>
    <col min="39" max="40" width="11.42578125" style="7"/>
    <col min="41" max="41" width="4.5703125" style="7" customWidth="1"/>
    <col min="42" max="42" width="2.42578125" style="7" hidden="1" customWidth="1"/>
    <col min="43" max="45" width="11.42578125" style="7" hidden="1" customWidth="1"/>
    <col min="46" max="46" width="11.42578125" style="7"/>
    <col min="47" max="47" width="15.7109375" style="7" customWidth="1"/>
    <col min="48" max="16384" width="11.42578125" style="7"/>
  </cols>
  <sheetData>
    <row r="4" spans="2:47" x14ac:dyDescent="0.25">
      <c r="B4" s="450" t="s">
        <v>400</v>
      </c>
      <c r="C4" s="450"/>
      <c r="D4" s="450"/>
      <c r="E4" s="450"/>
      <c r="F4" s="450"/>
      <c r="G4" s="450"/>
      <c r="H4" s="450"/>
      <c r="I4" s="450"/>
      <c r="J4" s="451" t="s">
        <v>8</v>
      </c>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c r="AT4" s="452" t="s">
        <v>25</v>
      </c>
      <c r="AU4" s="452"/>
    </row>
    <row r="5" spans="2:47" x14ac:dyDescent="0.25">
      <c r="B5" s="450"/>
      <c r="C5" s="450"/>
      <c r="D5" s="450"/>
      <c r="E5" s="450"/>
      <c r="F5" s="450"/>
      <c r="G5" s="450"/>
      <c r="H5" s="450"/>
      <c r="I5" s="450"/>
      <c r="J5" s="451"/>
      <c r="K5" s="451"/>
      <c r="L5" s="451"/>
      <c r="M5" s="451"/>
      <c r="N5" s="451"/>
      <c r="O5" s="451"/>
      <c r="P5" s="451"/>
      <c r="Q5" s="451"/>
      <c r="R5" s="451"/>
      <c r="S5" s="451"/>
      <c r="T5" s="451"/>
      <c r="U5" s="451"/>
      <c r="V5" s="451"/>
      <c r="W5" s="451"/>
      <c r="X5" s="451"/>
      <c r="Y5" s="451"/>
      <c r="Z5" s="451"/>
      <c r="AA5" s="451"/>
      <c r="AB5" s="451"/>
      <c r="AC5" s="451"/>
      <c r="AD5" s="451"/>
      <c r="AE5" s="451"/>
      <c r="AF5" s="451"/>
      <c r="AG5" s="451"/>
      <c r="AH5" s="451"/>
      <c r="AI5" s="451"/>
      <c r="AJ5" s="451"/>
      <c r="AK5" s="451"/>
      <c r="AL5" s="451"/>
      <c r="AT5" s="452"/>
      <c r="AU5" s="452"/>
    </row>
    <row r="6" spans="2:47" x14ac:dyDescent="0.25">
      <c r="B6" s="450"/>
      <c r="C6" s="450"/>
      <c r="D6" s="450"/>
      <c r="E6" s="450"/>
      <c r="F6" s="450"/>
      <c r="G6" s="450"/>
      <c r="H6" s="450"/>
      <c r="I6" s="450"/>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T6" s="452"/>
      <c r="AU6" s="452"/>
    </row>
    <row r="7" spans="2:47" ht="15.75" thickBot="1" x14ac:dyDescent="0.3"/>
    <row r="8" spans="2:47" ht="15.75" x14ac:dyDescent="0.25">
      <c r="B8" s="453" t="s">
        <v>109</v>
      </c>
      <c r="C8" s="453"/>
      <c r="D8" s="454"/>
      <c r="E8" s="455" t="s">
        <v>160</v>
      </c>
      <c r="F8" s="456"/>
      <c r="G8" s="456"/>
      <c r="H8" s="456"/>
      <c r="I8" s="457"/>
      <c r="J8" s="50" t="s">
        <v>401</v>
      </c>
      <c r="K8" s="51" t="s">
        <v>401</v>
      </c>
      <c r="L8" s="51" t="s">
        <v>401</v>
      </c>
      <c r="M8" s="51" t="s">
        <v>401</v>
      </c>
      <c r="N8" s="51" t="s">
        <v>401</v>
      </c>
      <c r="O8" s="52" t="s">
        <v>401</v>
      </c>
      <c r="P8" s="50" t="s">
        <v>401</v>
      </c>
      <c r="Q8" s="51" t="s">
        <v>401</v>
      </c>
      <c r="R8" s="51" t="s">
        <v>401</v>
      </c>
      <c r="S8" s="51" t="s">
        <v>401</v>
      </c>
      <c r="T8" s="51" t="s">
        <v>401</v>
      </c>
      <c r="U8" s="52" t="s">
        <v>401</v>
      </c>
      <c r="V8" s="50" t="s">
        <v>401</v>
      </c>
      <c r="W8" s="51" t="s">
        <v>401</v>
      </c>
      <c r="X8" s="51" t="s">
        <v>401</v>
      </c>
      <c r="Y8" s="51" t="s">
        <v>401</v>
      </c>
      <c r="Z8" s="51" t="s">
        <v>401</v>
      </c>
      <c r="AA8" s="52" t="s">
        <v>401</v>
      </c>
      <c r="AB8" s="50" t="s">
        <v>401</v>
      </c>
      <c r="AC8" s="51" t="s">
        <v>401</v>
      </c>
      <c r="AD8" s="51" t="s">
        <v>401</v>
      </c>
      <c r="AE8" s="51" t="s">
        <v>401</v>
      </c>
      <c r="AF8" s="51" t="s">
        <v>401</v>
      </c>
      <c r="AG8" s="52" t="s">
        <v>401</v>
      </c>
      <c r="AH8" s="53" t="s">
        <v>401</v>
      </c>
      <c r="AI8" s="54" t="s">
        <v>401</v>
      </c>
      <c r="AJ8" s="54" t="s">
        <v>401</v>
      </c>
      <c r="AK8" s="54" t="s">
        <v>401</v>
      </c>
      <c r="AL8" s="54" t="s">
        <v>401</v>
      </c>
      <c r="AN8" s="464" t="s">
        <v>161</v>
      </c>
      <c r="AO8" s="465"/>
      <c r="AP8" s="465"/>
      <c r="AQ8" s="465"/>
      <c r="AR8" s="465"/>
      <c r="AS8" s="466"/>
      <c r="AT8" s="473" t="s">
        <v>402</v>
      </c>
      <c r="AU8" s="473"/>
    </row>
    <row r="9" spans="2:47" ht="15.75" x14ac:dyDescent="0.25">
      <c r="B9" s="453"/>
      <c r="C9" s="453"/>
      <c r="D9" s="454"/>
      <c r="E9" s="458"/>
      <c r="F9" s="459"/>
      <c r="G9" s="459"/>
      <c r="H9" s="459"/>
      <c r="I9" s="460"/>
      <c r="J9" s="55" t="s">
        <v>401</v>
      </c>
      <c r="K9" s="56" t="s">
        <v>401</v>
      </c>
      <c r="L9" s="56" t="s">
        <v>401</v>
      </c>
      <c r="M9" s="56" t="s">
        <v>401</v>
      </c>
      <c r="N9" s="56" t="s">
        <v>401</v>
      </c>
      <c r="O9" s="57" t="s">
        <v>401</v>
      </c>
      <c r="P9" s="55" t="s">
        <v>401</v>
      </c>
      <c r="Q9" s="56" t="s">
        <v>401</v>
      </c>
      <c r="R9" s="56" t="s">
        <v>401</v>
      </c>
      <c r="S9" s="56" t="s">
        <v>401</v>
      </c>
      <c r="T9" s="56" t="s">
        <v>401</v>
      </c>
      <c r="U9" s="57" t="s">
        <v>401</v>
      </c>
      <c r="V9" s="55" t="s">
        <v>401</v>
      </c>
      <c r="W9" s="56" t="s">
        <v>401</v>
      </c>
      <c r="X9" s="56" t="s">
        <v>401</v>
      </c>
      <c r="Y9" s="56" t="s">
        <v>401</v>
      </c>
      <c r="Z9" s="56" t="s">
        <v>401</v>
      </c>
      <c r="AA9" s="57" t="s">
        <v>401</v>
      </c>
      <c r="AB9" s="55" t="s">
        <v>401</v>
      </c>
      <c r="AC9" s="56" t="s">
        <v>401</v>
      </c>
      <c r="AD9" s="56" t="s">
        <v>401</v>
      </c>
      <c r="AE9" s="56" t="s">
        <v>401</v>
      </c>
      <c r="AF9" s="56" t="s">
        <v>401</v>
      </c>
      <c r="AG9" s="57" t="s">
        <v>401</v>
      </c>
      <c r="AH9" s="58" t="s">
        <v>401</v>
      </c>
      <c r="AI9" s="59" t="s">
        <v>401</v>
      </c>
      <c r="AJ9" s="59" t="s">
        <v>401</v>
      </c>
      <c r="AK9" s="59" t="s">
        <v>401</v>
      </c>
      <c r="AL9" s="59" t="s">
        <v>401</v>
      </c>
      <c r="AN9" s="467"/>
      <c r="AO9" s="468"/>
      <c r="AP9" s="468"/>
      <c r="AQ9" s="468"/>
      <c r="AR9" s="468"/>
      <c r="AS9" s="469"/>
      <c r="AT9" s="473"/>
      <c r="AU9" s="473"/>
    </row>
    <row r="10" spans="2:47" ht="15.75" x14ac:dyDescent="0.25">
      <c r="B10" s="453"/>
      <c r="C10" s="453"/>
      <c r="D10" s="454"/>
      <c r="E10" s="458"/>
      <c r="F10" s="459"/>
      <c r="G10" s="459"/>
      <c r="H10" s="459"/>
      <c r="I10" s="460"/>
      <c r="J10" s="55" t="s">
        <v>401</v>
      </c>
      <c r="K10" s="56" t="s">
        <v>401</v>
      </c>
      <c r="L10" s="56" t="s">
        <v>401</v>
      </c>
      <c r="M10" s="56" t="s">
        <v>401</v>
      </c>
      <c r="N10" s="56" t="s">
        <v>401</v>
      </c>
      <c r="O10" s="57" t="s">
        <v>401</v>
      </c>
      <c r="P10" s="55" t="s">
        <v>401</v>
      </c>
      <c r="Q10" s="56" t="s">
        <v>401</v>
      </c>
      <c r="R10" s="56" t="s">
        <v>401</v>
      </c>
      <c r="S10" s="56" t="s">
        <v>401</v>
      </c>
      <c r="T10" s="56" t="s">
        <v>401</v>
      </c>
      <c r="U10" s="57" t="s">
        <v>401</v>
      </c>
      <c r="V10" s="55" t="s">
        <v>401</v>
      </c>
      <c r="W10" s="56" t="s">
        <v>401</v>
      </c>
      <c r="X10" s="56" t="s">
        <v>401</v>
      </c>
      <c r="Y10" s="56" t="s">
        <v>401</v>
      </c>
      <c r="Z10" s="56" t="s">
        <v>401</v>
      </c>
      <c r="AA10" s="57" t="s">
        <v>401</v>
      </c>
      <c r="AB10" s="55" t="s">
        <v>401</v>
      </c>
      <c r="AC10" s="56" t="s">
        <v>401</v>
      </c>
      <c r="AD10" s="56" t="s">
        <v>401</v>
      </c>
      <c r="AE10" s="56" t="s">
        <v>401</v>
      </c>
      <c r="AF10" s="56" t="s">
        <v>401</v>
      </c>
      <c r="AG10" s="57" t="s">
        <v>401</v>
      </c>
      <c r="AH10" s="58" t="s">
        <v>401</v>
      </c>
      <c r="AI10" s="59" t="s">
        <v>401</v>
      </c>
      <c r="AJ10" s="59" t="s">
        <v>401</v>
      </c>
      <c r="AK10" s="59" t="s">
        <v>401</v>
      </c>
      <c r="AL10" s="59" t="s">
        <v>401</v>
      </c>
      <c r="AN10" s="467"/>
      <c r="AO10" s="468"/>
      <c r="AP10" s="468"/>
      <c r="AQ10" s="468"/>
      <c r="AR10" s="468"/>
      <c r="AS10" s="469"/>
      <c r="AT10" s="473"/>
      <c r="AU10" s="473"/>
    </row>
    <row r="11" spans="2:47" ht="15.75" x14ac:dyDescent="0.25">
      <c r="B11" s="453"/>
      <c r="C11" s="453"/>
      <c r="D11" s="454"/>
      <c r="E11" s="458"/>
      <c r="F11" s="459"/>
      <c r="G11" s="459"/>
      <c r="H11" s="459"/>
      <c r="I11" s="460"/>
      <c r="J11" s="55" t="s">
        <v>401</v>
      </c>
      <c r="K11" s="56" t="s">
        <v>401</v>
      </c>
      <c r="L11" s="56" t="s">
        <v>401</v>
      </c>
      <c r="M11" s="56" t="s">
        <v>401</v>
      </c>
      <c r="N11" s="56" t="s">
        <v>401</v>
      </c>
      <c r="O11" s="57" t="s">
        <v>401</v>
      </c>
      <c r="P11" s="55" t="s">
        <v>401</v>
      </c>
      <c r="Q11" s="56" t="s">
        <v>401</v>
      </c>
      <c r="R11" s="56" t="s">
        <v>401</v>
      </c>
      <c r="S11" s="56" t="s">
        <v>401</v>
      </c>
      <c r="T11" s="56" t="s">
        <v>401</v>
      </c>
      <c r="U11" s="57" t="s">
        <v>401</v>
      </c>
      <c r="V11" s="55" t="s">
        <v>401</v>
      </c>
      <c r="W11" s="56" t="s">
        <v>401</v>
      </c>
      <c r="X11" s="56" t="s">
        <v>401</v>
      </c>
      <c r="Y11" s="56" t="s">
        <v>401</v>
      </c>
      <c r="Z11" s="56" t="s">
        <v>401</v>
      </c>
      <c r="AA11" s="57" t="s">
        <v>401</v>
      </c>
      <c r="AB11" s="55" t="s">
        <v>401</v>
      </c>
      <c r="AC11" s="56" t="s">
        <v>401</v>
      </c>
      <c r="AD11" s="56" t="s">
        <v>401</v>
      </c>
      <c r="AE11" s="56" t="s">
        <v>401</v>
      </c>
      <c r="AF11" s="56" t="s">
        <v>401</v>
      </c>
      <c r="AG11" s="57" t="s">
        <v>401</v>
      </c>
      <c r="AH11" s="58" t="s">
        <v>401</v>
      </c>
      <c r="AI11" s="59" t="s">
        <v>401</v>
      </c>
      <c r="AJ11" s="59" t="s">
        <v>401</v>
      </c>
      <c r="AK11" s="59" t="s">
        <v>401</v>
      </c>
      <c r="AL11" s="59" t="s">
        <v>401</v>
      </c>
      <c r="AN11" s="467"/>
      <c r="AO11" s="468"/>
      <c r="AP11" s="468"/>
      <c r="AQ11" s="468"/>
      <c r="AR11" s="468"/>
      <c r="AS11" s="469"/>
      <c r="AT11" s="473"/>
      <c r="AU11" s="473"/>
    </row>
    <row r="12" spans="2:47" ht="15.75" x14ac:dyDescent="0.25">
      <c r="B12" s="453"/>
      <c r="C12" s="453"/>
      <c r="D12" s="454"/>
      <c r="E12" s="458"/>
      <c r="F12" s="459"/>
      <c r="G12" s="459"/>
      <c r="H12" s="459"/>
      <c r="I12" s="460"/>
      <c r="J12" s="55" t="s">
        <v>401</v>
      </c>
      <c r="K12" s="56" t="s">
        <v>401</v>
      </c>
      <c r="L12" s="56" t="s">
        <v>401</v>
      </c>
      <c r="M12" s="56" t="s">
        <v>401</v>
      </c>
      <c r="N12" s="56" t="s">
        <v>401</v>
      </c>
      <c r="O12" s="57" t="s">
        <v>401</v>
      </c>
      <c r="P12" s="55" t="s">
        <v>401</v>
      </c>
      <c r="Q12" s="56" t="s">
        <v>401</v>
      </c>
      <c r="R12" s="56" t="s">
        <v>401</v>
      </c>
      <c r="S12" s="56" t="s">
        <v>401</v>
      </c>
      <c r="T12" s="56" t="s">
        <v>401</v>
      </c>
      <c r="U12" s="57" t="s">
        <v>401</v>
      </c>
      <c r="V12" s="55" t="s">
        <v>401</v>
      </c>
      <c r="W12" s="56" t="s">
        <v>401</v>
      </c>
      <c r="X12" s="56" t="s">
        <v>401</v>
      </c>
      <c r="Y12" s="56" t="s">
        <v>401</v>
      </c>
      <c r="Z12" s="56" t="s">
        <v>401</v>
      </c>
      <c r="AA12" s="57" t="s">
        <v>401</v>
      </c>
      <c r="AB12" s="55" t="s">
        <v>401</v>
      </c>
      <c r="AC12" s="56" t="s">
        <v>401</v>
      </c>
      <c r="AD12" s="56" t="s">
        <v>401</v>
      </c>
      <c r="AE12" s="56" t="s">
        <v>401</v>
      </c>
      <c r="AF12" s="56" t="s">
        <v>401</v>
      </c>
      <c r="AG12" s="57" t="s">
        <v>401</v>
      </c>
      <c r="AH12" s="58" t="s">
        <v>401</v>
      </c>
      <c r="AI12" s="59" t="s">
        <v>401</v>
      </c>
      <c r="AJ12" s="59" t="s">
        <v>401</v>
      </c>
      <c r="AK12" s="59" t="s">
        <v>401</v>
      </c>
      <c r="AL12" s="59" t="s">
        <v>401</v>
      </c>
      <c r="AN12" s="467"/>
      <c r="AO12" s="468"/>
      <c r="AP12" s="468"/>
      <c r="AQ12" s="468"/>
      <c r="AR12" s="468"/>
      <c r="AS12" s="469"/>
      <c r="AT12" s="473"/>
      <c r="AU12" s="473"/>
    </row>
    <row r="13" spans="2:47" ht="15.75" x14ac:dyDescent="0.25">
      <c r="B13" s="453"/>
      <c r="C13" s="453"/>
      <c r="D13" s="454"/>
      <c r="E13" s="458"/>
      <c r="F13" s="459"/>
      <c r="G13" s="459"/>
      <c r="H13" s="459"/>
      <c r="I13" s="460"/>
      <c r="J13" s="55" t="s">
        <v>401</v>
      </c>
      <c r="K13" s="56" t="s">
        <v>401</v>
      </c>
      <c r="L13" s="56" t="s">
        <v>401</v>
      </c>
      <c r="M13" s="56" t="s">
        <v>401</v>
      </c>
      <c r="N13" s="56" t="s">
        <v>401</v>
      </c>
      <c r="O13" s="57" t="s">
        <v>401</v>
      </c>
      <c r="P13" s="55" t="s">
        <v>401</v>
      </c>
      <c r="Q13" s="56" t="s">
        <v>401</v>
      </c>
      <c r="R13" s="56" t="s">
        <v>401</v>
      </c>
      <c r="S13" s="56" t="s">
        <v>401</v>
      </c>
      <c r="T13" s="56" t="s">
        <v>401</v>
      </c>
      <c r="U13" s="57" t="s">
        <v>401</v>
      </c>
      <c r="V13" s="55" t="s">
        <v>401</v>
      </c>
      <c r="W13" s="56" t="s">
        <v>401</v>
      </c>
      <c r="X13" s="56" t="s">
        <v>401</v>
      </c>
      <c r="Y13" s="56" t="s">
        <v>401</v>
      </c>
      <c r="Z13" s="56" t="s">
        <v>401</v>
      </c>
      <c r="AA13" s="57" t="s">
        <v>401</v>
      </c>
      <c r="AB13" s="55" t="s">
        <v>401</v>
      </c>
      <c r="AC13" s="56" t="s">
        <v>401</v>
      </c>
      <c r="AD13" s="56" t="s">
        <v>401</v>
      </c>
      <c r="AE13" s="56" t="s">
        <v>401</v>
      </c>
      <c r="AF13" s="56" t="s">
        <v>401</v>
      </c>
      <c r="AG13" s="57" t="s">
        <v>401</v>
      </c>
      <c r="AH13" s="58" t="s">
        <v>401</v>
      </c>
      <c r="AI13" s="59" t="s">
        <v>401</v>
      </c>
      <c r="AJ13" s="59" t="s">
        <v>401</v>
      </c>
      <c r="AK13" s="59" t="s">
        <v>401</v>
      </c>
      <c r="AL13" s="59" t="s">
        <v>401</v>
      </c>
      <c r="AN13" s="467"/>
      <c r="AO13" s="468"/>
      <c r="AP13" s="468"/>
      <c r="AQ13" s="468"/>
      <c r="AR13" s="468"/>
      <c r="AS13" s="469"/>
      <c r="AT13" s="473"/>
      <c r="AU13" s="473"/>
    </row>
    <row r="14" spans="2:47" ht="5.25" customHeight="1" thickBot="1" x14ac:dyDescent="0.3">
      <c r="B14" s="453"/>
      <c r="C14" s="453"/>
      <c r="D14" s="454"/>
      <c r="E14" s="458"/>
      <c r="F14" s="459"/>
      <c r="G14" s="459"/>
      <c r="H14" s="459"/>
      <c r="I14" s="460"/>
      <c r="J14" s="55" t="s">
        <v>401</v>
      </c>
      <c r="K14" s="56" t="s">
        <v>401</v>
      </c>
      <c r="L14" s="56" t="s">
        <v>401</v>
      </c>
      <c r="M14" s="56" t="s">
        <v>401</v>
      </c>
      <c r="N14" s="56" t="s">
        <v>401</v>
      </c>
      <c r="O14" s="57" t="s">
        <v>401</v>
      </c>
      <c r="P14" s="55" t="s">
        <v>401</v>
      </c>
      <c r="Q14" s="56" t="s">
        <v>401</v>
      </c>
      <c r="R14" s="56" t="s">
        <v>401</v>
      </c>
      <c r="S14" s="56" t="s">
        <v>401</v>
      </c>
      <c r="T14" s="56" t="s">
        <v>401</v>
      </c>
      <c r="U14" s="57" t="s">
        <v>401</v>
      </c>
      <c r="V14" s="55" t="s">
        <v>401</v>
      </c>
      <c r="W14" s="56" t="s">
        <v>401</v>
      </c>
      <c r="X14" s="56" t="s">
        <v>401</v>
      </c>
      <c r="Y14" s="56" t="s">
        <v>401</v>
      </c>
      <c r="Z14" s="56" t="s">
        <v>401</v>
      </c>
      <c r="AA14" s="57" t="s">
        <v>401</v>
      </c>
      <c r="AB14" s="55" t="s">
        <v>401</v>
      </c>
      <c r="AC14" s="56" t="s">
        <v>401</v>
      </c>
      <c r="AD14" s="56" t="s">
        <v>401</v>
      </c>
      <c r="AE14" s="56" t="s">
        <v>401</v>
      </c>
      <c r="AF14" s="56" t="s">
        <v>401</v>
      </c>
      <c r="AG14" s="57" t="s">
        <v>401</v>
      </c>
      <c r="AH14" s="58" t="s">
        <v>401</v>
      </c>
      <c r="AI14" s="59" t="s">
        <v>401</v>
      </c>
      <c r="AJ14" s="59" t="s">
        <v>401</v>
      </c>
      <c r="AK14" s="59" t="s">
        <v>401</v>
      </c>
      <c r="AL14" s="59" t="s">
        <v>401</v>
      </c>
      <c r="AN14" s="467"/>
      <c r="AO14" s="468"/>
      <c r="AP14" s="468"/>
      <c r="AQ14" s="468"/>
      <c r="AR14" s="468"/>
      <c r="AS14" s="469"/>
      <c r="AT14" s="473"/>
      <c r="AU14" s="473"/>
    </row>
    <row r="15" spans="2:47" ht="16.5" hidden="1" thickBot="1" x14ac:dyDescent="0.3">
      <c r="B15" s="453"/>
      <c r="C15" s="453"/>
      <c r="D15" s="454"/>
      <c r="E15" s="458"/>
      <c r="F15" s="459"/>
      <c r="G15" s="459"/>
      <c r="H15" s="459"/>
      <c r="I15" s="460"/>
      <c r="J15" s="55" t="s">
        <v>401</v>
      </c>
      <c r="K15" s="56" t="s">
        <v>401</v>
      </c>
      <c r="L15" s="56" t="s">
        <v>401</v>
      </c>
      <c r="M15" s="56" t="s">
        <v>401</v>
      </c>
      <c r="N15" s="56" t="s">
        <v>401</v>
      </c>
      <c r="O15" s="57" t="s">
        <v>401</v>
      </c>
      <c r="P15" s="55" t="s">
        <v>401</v>
      </c>
      <c r="Q15" s="56" t="s">
        <v>401</v>
      </c>
      <c r="R15" s="56" t="s">
        <v>401</v>
      </c>
      <c r="S15" s="56" t="s">
        <v>401</v>
      </c>
      <c r="T15" s="56" t="s">
        <v>401</v>
      </c>
      <c r="U15" s="57" t="s">
        <v>401</v>
      </c>
      <c r="V15" s="55" t="s">
        <v>401</v>
      </c>
      <c r="W15" s="56" t="s">
        <v>401</v>
      </c>
      <c r="X15" s="56" t="s">
        <v>401</v>
      </c>
      <c r="Y15" s="56" t="s">
        <v>401</v>
      </c>
      <c r="Z15" s="56" t="s">
        <v>401</v>
      </c>
      <c r="AA15" s="57" t="s">
        <v>401</v>
      </c>
      <c r="AB15" s="55" t="s">
        <v>401</v>
      </c>
      <c r="AC15" s="56" t="s">
        <v>401</v>
      </c>
      <c r="AD15" s="56" t="s">
        <v>401</v>
      </c>
      <c r="AE15" s="56" t="s">
        <v>401</v>
      </c>
      <c r="AF15" s="56" t="s">
        <v>401</v>
      </c>
      <c r="AG15" s="57" t="s">
        <v>401</v>
      </c>
      <c r="AH15" s="58" t="s">
        <v>401</v>
      </c>
      <c r="AI15" s="59" t="s">
        <v>401</v>
      </c>
      <c r="AJ15" s="59" t="s">
        <v>401</v>
      </c>
      <c r="AK15" s="59" t="s">
        <v>401</v>
      </c>
      <c r="AL15" s="59" t="s">
        <v>401</v>
      </c>
      <c r="AN15" s="467"/>
      <c r="AO15" s="468"/>
      <c r="AP15" s="468"/>
      <c r="AQ15" s="468"/>
      <c r="AR15" s="468"/>
      <c r="AS15" s="469"/>
      <c r="AT15" s="36"/>
      <c r="AU15" s="36"/>
    </row>
    <row r="16" spans="2:47" ht="16.5" hidden="1" thickBot="1" x14ac:dyDescent="0.3">
      <c r="B16" s="453"/>
      <c r="C16" s="453"/>
      <c r="D16" s="454"/>
      <c r="E16" s="458"/>
      <c r="F16" s="459"/>
      <c r="G16" s="459"/>
      <c r="H16" s="459"/>
      <c r="I16" s="460"/>
      <c r="J16" s="55" t="s">
        <v>401</v>
      </c>
      <c r="K16" s="56" t="s">
        <v>401</v>
      </c>
      <c r="L16" s="56" t="s">
        <v>401</v>
      </c>
      <c r="M16" s="56" t="s">
        <v>401</v>
      </c>
      <c r="N16" s="56" t="s">
        <v>401</v>
      </c>
      <c r="O16" s="57" t="s">
        <v>401</v>
      </c>
      <c r="P16" s="55" t="s">
        <v>401</v>
      </c>
      <c r="Q16" s="56" t="s">
        <v>401</v>
      </c>
      <c r="R16" s="56" t="s">
        <v>401</v>
      </c>
      <c r="S16" s="56" t="s">
        <v>401</v>
      </c>
      <c r="T16" s="56" t="s">
        <v>401</v>
      </c>
      <c r="U16" s="57" t="s">
        <v>401</v>
      </c>
      <c r="V16" s="55" t="s">
        <v>401</v>
      </c>
      <c r="W16" s="56" t="s">
        <v>401</v>
      </c>
      <c r="X16" s="56" t="s">
        <v>401</v>
      </c>
      <c r="Y16" s="56" t="s">
        <v>401</v>
      </c>
      <c r="Z16" s="56" t="s">
        <v>401</v>
      </c>
      <c r="AA16" s="57" t="s">
        <v>401</v>
      </c>
      <c r="AB16" s="55" t="s">
        <v>401</v>
      </c>
      <c r="AC16" s="56" t="s">
        <v>401</v>
      </c>
      <c r="AD16" s="56" t="s">
        <v>401</v>
      </c>
      <c r="AE16" s="56" t="s">
        <v>401</v>
      </c>
      <c r="AF16" s="56" t="s">
        <v>401</v>
      </c>
      <c r="AG16" s="57" t="s">
        <v>401</v>
      </c>
      <c r="AH16" s="58" t="s">
        <v>401</v>
      </c>
      <c r="AI16" s="59" t="s">
        <v>401</v>
      </c>
      <c r="AJ16" s="59" t="s">
        <v>401</v>
      </c>
      <c r="AK16" s="59" t="s">
        <v>401</v>
      </c>
      <c r="AL16" s="59" t="s">
        <v>401</v>
      </c>
      <c r="AN16" s="467"/>
      <c r="AO16" s="468"/>
      <c r="AP16" s="468"/>
      <c r="AQ16" s="468"/>
      <c r="AR16" s="468"/>
      <c r="AS16" s="469"/>
      <c r="AT16" s="36"/>
      <c r="AU16" s="36"/>
    </row>
    <row r="17" spans="2:47" ht="16.5" hidden="1" thickBot="1" x14ac:dyDescent="0.3">
      <c r="B17" s="453"/>
      <c r="C17" s="453"/>
      <c r="D17" s="454"/>
      <c r="E17" s="461"/>
      <c r="F17" s="462"/>
      <c r="G17" s="462"/>
      <c r="H17" s="462"/>
      <c r="I17" s="463"/>
      <c r="J17" s="60" t="s">
        <v>401</v>
      </c>
      <c r="K17" s="61" t="s">
        <v>401</v>
      </c>
      <c r="L17" s="61" t="s">
        <v>401</v>
      </c>
      <c r="M17" s="61" t="s">
        <v>401</v>
      </c>
      <c r="N17" s="61" t="s">
        <v>401</v>
      </c>
      <c r="O17" s="62" t="s">
        <v>401</v>
      </c>
      <c r="P17" s="55" t="s">
        <v>401</v>
      </c>
      <c r="Q17" s="56" t="s">
        <v>401</v>
      </c>
      <c r="R17" s="56" t="s">
        <v>401</v>
      </c>
      <c r="S17" s="56" t="s">
        <v>401</v>
      </c>
      <c r="T17" s="56" t="s">
        <v>401</v>
      </c>
      <c r="U17" s="57" t="s">
        <v>401</v>
      </c>
      <c r="V17" s="60" t="s">
        <v>401</v>
      </c>
      <c r="W17" s="61" t="s">
        <v>401</v>
      </c>
      <c r="X17" s="61" t="s">
        <v>401</v>
      </c>
      <c r="Y17" s="61" t="s">
        <v>401</v>
      </c>
      <c r="Z17" s="61" t="s">
        <v>401</v>
      </c>
      <c r="AA17" s="62" t="s">
        <v>401</v>
      </c>
      <c r="AB17" s="55" t="s">
        <v>401</v>
      </c>
      <c r="AC17" s="56" t="s">
        <v>401</v>
      </c>
      <c r="AD17" s="56" t="s">
        <v>401</v>
      </c>
      <c r="AE17" s="56" t="s">
        <v>401</v>
      </c>
      <c r="AF17" s="56" t="s">
        <v>401</v>
      </c>
      <c r="AG17" s="57" t="s">
        <v>401</v>
      </c>
      <c r="AH17" s="63" t="s">
        <v>401</v>
      </c>
      <c r="AI17" s="64" t="s">
        <v>401</v>
      </c>
      <c r="AJ17" s="64" t="s">
        <v>401</v>
      </c>
      <c r="AK17" s="64" t="s">
        <v>401</v>
      </c>
      <c r="AL17" s="64" t="s">
        <v>401</v>
      </c>
      <c r="AN17" s="470"/>
      <c r="AO17" s="471"/>
      <c r="AP17" s="471"/>
      <c r="AQ17" s="471"/>
      <c r="AR17" s="471"/>
      <c r="AS17" s="472"/>
      <c r="AT17" s="36"/>
      <c r="AU17" s="36"/>
    </row>
    <row r="18" spans="2:47" ht="15.75" customHeight="1" x14ac:dyDescent="0.25">
      <c r="B18" s="453"/>
      <c r="C18" s="453"/>
      <c r="D18" s="454"/>
      <c r="E18" s="455" t="s">
        <v>162</v>
      </c>
      <c r="F18" s="456"/>
      <c r="G18" s="456"/>
      <c r="H18" s="456"/>
      <c r="I18" s="456"/>
      <c r="J18" s="184" t="s">
        <v>401</v>
      </c>
      <c r="K18" s="185" t="s">
        <v>401</v>
      </c>
      <c r="L18" s="185" t="s">
        <v>401</v>
      </c>
      <c r="M18" s="185" t="s">
        <v>401</v>
      </c>
      <c r="N18" s="185" t="s">
        <v>401</v>
      </c>
      <c r="O18" s="186" t="s">
        <v>401</v>
      </c>
      <c r="P18" s="184" t="s">
        <v>401</v>
      </c>
      <c r="Q18" s="185" t="s">
        <v>401</v>
      </c>
      <c r="R18" s="65" t="s">
        <v>401</v>
      </c>
      <c r="S18" s="65" t="s">
        <v>401</v>
      </c>
      <c r="T18" s="65" t="s">
        <v>401</v>
      </c>
      <c r="U18" s="66" t="s">
        <v>401</v>
      </c>
      <c r="V18" s="50" t="s">
        <v>401</v>
      </c>
      <c r="W18" s="51" t="s">
        <v>401</v>
      </c>
      <c r="X18" s="51" t="s">
        <v>401</v>
      </c>
      <c r="Y18" s="51" t="s">
        <v>401</v>
      </c>
      <c r="Z18" s="51" t="s">
        <v>401</v>
      </c>
      <c r="AA18" s="52" t="s">
        <v>401</v>
      </c>
      <c r="AB18" s="50" t="s">
        <v>401</v>
      </c>
      <c r="AC18" s="51" t="s">
        <v>401</v>
      </c>
      <c r="AD18" s="51" t="s">
        <v>401</v>
      </c>
      <c r="AE18" s="51" t="s">
        <v>401</v>
      </c>
      <c r="AF18" s="51" t="s">
        <v>401</v>
      </c>
      <c r="AG18" s="52" t="s">
        <v>401</v>
      </c>
      <c r="AH18" s="53" t="s">
        <v>401</v>
      </c>
      <c r="AI18" s="54" t="s">
        <v>401</v>
      </c>
      <c r="AJ18" s="54" t="s">
        <v>401</v>
      </c>
      <c r="AK18" s="54" t="s">
        <v>401</v>
      </c>
      <c r="AL18" s="54" t="s">
        <v>401</v>
      </c>
      <c r="AN18" s="475" t="s">
        <v>163</v>
      </c>
      <c r="AO18" s="476"/>
      <c r="AP18" s="476"/>
      <c r="AQ18" s="476"/>
      <c r="AR18" s="476"/>
      <c r="AS18" s="476"/>
      <c r="AT18" s="481" t="s">
        <v>403</v>
      </c>
      <c r="AU18" s="482"/>
    </row>
    <row r="19" spans="2:47" ht="15.75" customHeight="1" x14ac:dyDescent="0.25">
      <c r="B19" s="453"/>
      <c r="C19" s="453"/>
      <c r="D19" s="454"/>
      <c r="E19" s="474"/>
      <c r="F19" s="459"/>
      <c r="G19" s="459"/>
      <c r="H19" s="459"/>
      <c r="I19" s="459"/>
      <c r="J19" s="187" t="s">
        <v>401</v>
      </c>
      <c r="K19" s="188" t="s">
        <v>401</v>
      </c>
      <c r="L19" s="188" t="s">
        <v>401</v>
      </c>
      <c r="M19" s="188" t="s">
        <v>401</v>
      </c>
      <c r="N19" s="188" t="s">
        <v>401</v>
      </c>
      <c r="O19" s="189" t="s">
        <v>401</v>
      </c>
      <c r="P19" s="187" t="s">
        <v>401</v>
      </c>
      <c r="Q19" s="188" t="s">
        <v>401</v>
      </c>
      <c r="R19" s="68" t="s">
        <v>401</v>
      </c>
      <c r="S19" s="68" t="s">
        <v>401</v>
      </c>
      <c r="T19" s="68" t="s">
        <v>401</v>
      </c>
      <c r="U19" s="69" t="s">
        <v>401</v>
      </c>
      <c r="V19" s="55" t="s">
        <v>401</v>
      </c>
      <c r="W19" s="56" t="s">
        <v>401</v>
      </c>
      <c r="X19" s="56" t="s">
        <v>401</v>
      </c>
      <c r="Y19" s="56" t="s">
        <v>401</v>
      </c>
      <c r="Z19" s="56" t="s">
        <v>401</v>
      </c>
      <c r="AA19" s="57" t="s">
        <v>401</v>
      </c>
      <c r="AB19" s="55" t="s">
        <v>401</v>
      </c>
      <c r="AC19" s="56" t="s">
        <v>401</v>
      </c>
      <c r="AD19" s="56" t="s">
        <v>401</v>
      </c>
      <c r="AE19" s="56" t="s">
        <v>401</v>
      </c>
      <c r="AF19" s="56" t="s">
        <v>401</v>
      </c>
      <c r="AG19" s="57" t="s">
        <v>401</v>
      </c>
      <c r="AH19" s="58" t="s">
        <v>401</v>
      </c>
      <c r="AI19" s="59" t="s">
        <v>401</v>
      </c>
      <c r="AJ19" s="59" t="s">
        <v>401</v>
      </c>
      <c r="AK19" s="59" t="s">
        <v>401</v>
      </c>
      <c r="AL19" s="59" t="s">
        <v>401</v>
      </c>
      <c r="AN19" s="477"/>
      <c r="AO19" s="478"/>
      <c r="AP19" s="478"/>
      <c r="AQ19" s="478"/>
      <c r="AR19" s="478"/>
      <c r="AS19" s="478"/>
      <c r="AT19" s="483"/>
      <c r="AU19" s="484"/>
    </row>
    <row r="20" spans="2:47" ht="15.75" customHeight="1" x14ac:dyDescent="0.25">
      <c r="B20" s="453"/>
      <c r="C20" s="453"/>
      <c r="D20" s="454"/>
      <c r="E20" s="458"/>
      <c r="F20" s="459"/>
      <c r="G20" s="459"/>
      <c r="H20" s="459"/>
      <c r="I20" s="459"/>
      <c r="J20" s="187" t="s">
        <v>401</v>
      </c>
      <c r="K20" s="188" t="s">
        <v>401</v>
      </c>
      <c r="L20" s="188" t="s">
        <v>401</v>
      </c>
      <c r="M20" s="188" t="s">
        <v>401</v>
      </c>
      <c r="N20" s="188" t="s">
        <v>401</v>
      </c>
      <c r="O20" s="189" t="s">
        <v>401</v>
      </c>
      <c r="P20" s="187" t="s">
        <v>401</v>
      </c>
      <c r="Q20" s="188" t="s">
        <v>401</v>
      </c>
      <c r="R20" s="68" t="s">
        <v>401</v>
      </c>
      <c r="S20" s="68" t="s">
        <v>401</v>
      </c>
      <c r="T20" s="68" t="s">
        <v>401</v>
      </c>
      <c r="U20" s="69" t="s">
        <v>401</v>
      </c>
      <c r="V20" s="55" t="s">
        <v>401</v>
      </c>
      <c r="W20" s="56" t="s">
        <v>401</v>
      </c>
      <c r="X20" s="56" t="s">
        <v>401</v>
      </c>
      <c r="Y20" s="56" t="s">
        <v>401</v>
      </c>
      <c r="Z20" s="56" t="s">
        <v>401</v>
      </c>
      <c r="AA20" s="57" t="s">
        <v>401</v>
      </c>
      <c r="AB20" s="55" t="s">
        <v>401</v>
      </c>
      <c r="AC20" s="56" t="s">
        <v>401</v>
      </c>
      <c r="AD20" s="56" t="s">
        <v>401</v>
      </c>
      <c r="AE20" s="56" t="s">
        <v>401</v>
      </c>
      <c r="AF20" s="56" t="s">
        <v>401</v>
      </c>
      <c r="AG20" s="57" t="s">
        <v>401</v>
      </c>
      <c r="AH20" s="58" t="s">
        <v>401</v>
      </c>
      <c r="AI20" s="59" t="s">
        <v>401</v>
      </c>
      <c r="AJ20" s="59" t="s">
        <v>401</v>
      </c>
      <c r="AK20" s="59" t="s">
        <v>401</v>
      </c>
      <c r="AL20" s="59" t="s">
        <v>401</v>
      </c>
      <c r="AN20" s="477"/>
      <c r="AO20" s="478"/>
      <c r="AP20" s="478"/>
      <c r="AQ20" s="478"/>
      <c r="AR20" s="478"/>
      <c r="AS20" s="478"/>
      <c r="AT20" s="483"/>
      <c r="AU20" s="484"/>
    </row>
    <row r="21" spans="2:47" ht="15.75" customHeight="1" x14ac:dyDescent="0.25">
      <c r="B21" s="453"/>
      <c r="C21" s="453"/>
      <c r="D21" s="454"/>
      <c r="E21" s="458"/>
      <c r="F21" s="459"/>
      <c r="G21" s="459"/>
      <c r="H21" s="459"/>
      <c r="I21" s="459"/>
      <c r="J21" s="187" t="s">
        <v>401</v>
      </c>
      <c r="K21" s="188" t="s">
        <v>401</v>
      </c>
      <c r="L21" s="188" t="s">
        <v>401</v>
      </c>
      <c r="M21" s="188" t="s">
        <v>401</v>
      </c>
      <c r="N21" s="188" t="s">
        <v>401</v>
      </c>
      <c r="O21" s="189" t="s">
        <v>401</v>
      </c>
      <c r="P21" s="187" t="s">
        <v>401</v>
      </c>
      <c r="Q21" s="188" t="s">
        <v>401</v>
      </c>
      <c r="R21" s="68" t="s">
        <v>401</v>
      </c>
      <c r="S21" s="68" t="s">
        <v>401</v>
      </c>
      <c r="T21" s="68" t="s">
        <v>401</v>
      </c>
      <c r="U21" s="69" t="s">
        <v>401</v>
      </c>
      <c r="V21" s="55" t="s">
        <v>401</v>
      </c>
      <c r="W21" s="56" t="s">
        <v>401</v>
      </c>
      <c r="X21" s="56" t="s">
        <v>401</v>
      </c>
      <c r="Y21" s="56" t="s">
        <v>401</v>
      </c>
      <c r="Z21" s="56" t="s">
        <v>401</v>
      </c>
      <c r="AA21" s="57" t="s">
        <v>401</v>
      </c>
      <c r="AB21" s="55" t="s">
        <v>401</v>
      </c>
      <c r="AC21" s="56" t="s">
        <v>401</v>
      </c>
      <c r="AD21" s="56" t="s">
        <v>401</v>
      </c>
      <c r="AE21" s="56" t="s">
        <v>401</v>
      </c>
      <c r="AF21" s="56" t="s">
        <v>401</v>
      </c>
      <c r="AG21" s="57" t="s">
        <v>401</v>
      </c>
      <c r="AH21" s="58" t="s">
        <v>401</v>
      </c>
      <c r="AI21" s="59" t="s">
        <v>401</v>
      </c>
      <c r="AJ21" s="59" t="s">
        <v>401</v>
      </c>
      <c r="AK21" s="59" t="s">
        <v>401</v>
      </c>
      <c r="AL21" s="59" t="s">
        <v>401</v>
      </c>
      <c r="AN21" s="477"/>
      <c r="AO21" s="478"/>
      <c r="AP21" s="478"/>
      <c r="AQ21" s="478"/>
      <c r="AR21" s="478"/>
      <c r="AS21" s="478"/>
      <c r="AT21" s="483"/>
      <c r="AU21" s="484"/>
    </row>
    <row r="22" spans="2:47" ht="15.75" customHeight="1" x14ac:dyDescent="0.25">
      <c r="B22" s="453"/>
      <c r="C22" s="453"/>
      <c r="D22" s="454"/>
      <c r="E22" s="458"/>
      <c r="F22" s="459"/>
      <c r="G22" s="459"/>
      <c r="H22" s="459"/>
      <c r="I22" s="459"/>
      <c r="J22" s="187" t="s">
        <v>401</v>
      </c>
      <c r="K22" s="188" t="s">
        <v>401</v>
      </c>
      <c r="L22" s="188" t="s">
        <v>401</v>
      </c>
      <c r="M22" s="188" t="s">
        <v>401</v>
      </c>
      <c r="N22" s="188" t="s">
        <v>401</v>
      </c>
      <c r="O22" s="189" t="s">
        <v>401</v>
      </c>
      <c r="P22" s="187" t="s">
        <v>401</v>
      </c>
      <c r="Q22" s="188" t="s">
        <v>401</v>
      </c>
      <c r="R22" s="68" t="s">
        <v>401</v>
      </c>
      <c r="S22" s="68" t="s">
        <v>401</v>
      </c>
      <c r="T22" s="68" t="s">
        <v>401</v>
      </c>
      <c r="U22" s="69" t="s">
        <v>401</v>
      </c>
      <c r="V22" s="55" t="s">
        <v>401</v>
      </c>
      <c r="W22" s="56" t="s">
        <v>401</v>
      </c>
      <c r="X22" s="56" t="s">
        <v>401</v>
      </c>
      <c r="Y22" s="56" t="s">
        <v>401</v>
      </c>
      <c r="Z22" s="56" t="s">
        <v>401</v>
      </c>
      <c r="AA22" s="57" t="s">
        <v>401</v>
      </c>
      <c r="AB22" s="55" t="s">
        <v>401</v>
      </c>
      <c r="AC22" s="56" t="s">
        <v>401</v>
      </c>
      <c r="AD22" s="56" t="s">
        <v>401</v>
      </c>
      <c r="AE22" s="56" t="s">
        <v>401</v>
      </c>
      <c r="AF22" s="56" t="s">
        <v>401</v>
      </c>
      <c r="AG22" s="57" t="s">
        <v>401</v>
      </c>
      <c r="AH22" s="58" t="s">
        <v>401</v>
      </c>
      <c r="AI22" s="59" t="s">
        <v>401</v>
      </c>
      <c r="AJ22" s="59" t="s">
        <v>401</v>
      </c>
      <c r="AK22" s="59" t="s">
        <v>401</v>
      </c>
      <c r="AL22" s="59" t="s">
        <v>401</v>
      </c>
      <c r="AN22" s="477"/>
      <c r="AO22" s="478"/>
      <c r="AP22" s="478"/>
      <c r="AQ22" s="478"/>
      <c r="AR22" s="478"/>
      <c r="AS22" s="478"/>
      <c r="AT22" s="483"/>
      <c r="AU22" s="484"/>
    </row>
    <row r="23" spans="2:47" ht="0.75" customHeight="1" x14ac:dyDescent="0.25">
      <c r="B23" s="453"/>
      <c r="C23" s="453"/>
      <c r="D23" s="454"/>
      <c r="E23" s="458"/>
      <c r="F23" s="459"/>
      <c r="G23" s="459"/>
      <c r="H23" s="459"/>
      <c r="I23" s="459"/>
      <c r="J23" s="187" t="s">
        <v>401</v>
      </c>
      <c r="K23" s="188" t="s">
        <v>401</v>
      </c>
      <c r="L23" s="188" t="s">
        <v>401</v>
      </c>
      <c r="M23" s="188" t="s">
        <v>401</v>
      </c>
      <c r="N23" s="188" t="s">
        <v>401</v>
      </c>
      <c r="O23" s="189" t="s">
        <v>401</v>
      </c>
      <c r="P23" s="187" t="s">
        <v>401</v>
      </c>
      <c r="Q23" s="188" t="s">
        <v>401</v>
      </c>
      <c r="R23" s="68" t="s">
        <v>401</v>
      </c>
      <c r="S23" s="68" t="s">
        <v>401</v>
      </c>
      <c r="T23" s="68" t="s">
        <v>401</v>
      </c>
      <c r="U23" s="69" t="s">
        <v>401</v>
      </c>
      <c r="V23" s="55" t="s">
        <v>401</v>
      </c>
      <c r="W23" s="56" t="s">
        <v>401</v>
      </c>
      <c r="X23" s="56" t="s">
        <v>401</v>
      </c>
      <c r="Y23" s="56" t="s">
        <v>401</v>
      </c>
      <c r="Z23" s="56" t="s">
        <v>401</v>
      </c>
      <c r="AA23" s="57" t="s">
        <v>401</v>
      </c>
      <c r="AB23" s="55" t="s">
        <v>401</v>
      </c>
      <c r="AC23" s="56" t="s">
        <v>401</v>
      </c>
      <c r="AD23" s="56" t="s">
        <v>401</v>
      </c>
      <c r="AE23" s="56" t="s">
        <v>401</v>
      </c>
      <c r="AF23" s="56" t="s">
        <v>401</v>
      </c>
      <c r="AG23" s="57" t="s">
        <v>401</v>
      </c>
      <c r="AH23" s="58" t="s">
        <v>401</v>
      </c>
      <c r="AI23" s="59" t="s">
        <v>401</v>
      </c>
      <c r="AJ23" s="59" t="s">
        <v>401</v>
      </c>
      <c r="AK23" s="59" t="s">
        <v>401</v>
      </c>
      <c r="AL23" s="59" t="s">
        <v>401</v>
      </c>
      <c r="AN23" s="477"/>
      <c r="AO23" s="478"/>
      <c r="AP23" s="478"/>
      <c r="AQ23" s="478"/>
      <c r="AR23" s="478"/>
      <c r="AS23" s="478"/>
      <c r="AT23" s="483"/>
      <c r="AU23" s="484"/>
    </row>
    <row r="24" spans="2:47" ht="15.75" hidden="1" customHeight="1" x14ac:dyDescent="0.25">
      <c r="B24" s="453"/>
      <c r="C24" s="453"/>
      <c r="D24" s="454"/>
      <c r="E24" s="458"/>
      <c r="F24" s="459"/>
      <c r="G24" s="459"/>
      <c r="H24" s="459"/>
      <c r="I24" s="459"/>
      <c r="J24" s="187" t="s">
        <v>401</v>
      </c>
      <c r="K24" s="188" t="s">
        <v>401</v>
      </c>
      <c r="L24" s="188" t="s">
        <v>401</v>
      </c>
      <c r="M24" s="188" t="s">
        <v>401</v>
      </c>
      <c r="N24" s="188" t="s">
        <v>401</v>
      </c>
      <c r="O24" s="189" t="s">
        <v>401</v>
      </c>
      <c r="P24" s="187" t="s">
        <v>401</v>
      </c>
      <c r="Q24" s="188" t="s">
        <v>401</v>
      </c>
      <c r="R24" s="68" t="s">
        <v>401</v>
      </c>
      <c r="S24" s="68" t="s">
        <v>401</v>
      </c>
      <c r="T24" s="68" t="s">
        <v>401</v>
      </c>
      <c r="U24" s="69" t="s">
        <v>401</v>
      </c>
      <c r="V24" s="55" t="s">
        <v>401</v>
      </c>
      <c r="W24" s="56" t="s">
        <v>401</v>
      </c>
      <c r="X24" s="56" t="s">
        <v>401</v>
      </c>
      <c r="Y24" s="56" t="s">
        <v>401</v>
      </c>
      <c r="Z24" s="56" t="s">
        <v>401</v>
      </c>
      <c r="AA24" s="57" t="s">
        <v>401</v>
      </c>
      <c r="AB24" s="55" t="s">
        <v>401</v>
      </c>
      <c r="AC24" s="56" t="s">
        <v>401</v>
      </c>
      <c r="AD24" s="56" t="s">
        <v>401</v>
      </c>
      <c r="AE24" s="56" t="s">
        <v>401</v>
      </c>
      <c r="AF24" s="56" t="s">
        <v>401</v>
      </c>
      <c r="AG24" s="57" t="s">
        <v>401</v>
      </c>
      <c r="AH24" s="58" t="s">
        <v>401</v>
      </c>
      <c r="AI24" s="59" t="s">
        <v>401</v>
      </c>
      <c r="AJ24" s="59" t="s">
        <v>401</v>
      </c>
      <c r="AK24" s="59" t="s">
        <v>401</v>
      </c>
      <c r="AL24" s="59" t="s">
        <v>401</v>
      </c>
      <c r="AN24" s="477"/>
      <c r="AO24" s="478"/>
      <c r="AP24" s="478"/>
      <c r="AQ24" s="478"/>
      <c r="AR24" s="478"/>
      <c r="AS24" s="478"/>
      <c r="AT24" s="483"/>
      <c r="AU24" s="484"/>
    </row>
    <row r="25" spans="2:47" ht="15.75" hidden="1" customHeight="1" thickBot="1" x14ac:dyDescent="0.3">
      <c r="B25" s="453"/>
      <c r="C25" s="453"/>
      <c r="D25" s="454"/>
      <c r="E25" s="458"/>
      <c r="F25" s="459"/>
      <c r="G25" s="459"/>
      <c r="H25" s="459"/>
      <c r="I25" s="459"/>
      <c r="J25" s="187" t="s">
        <v>401</v>
      </c>
      <c r="K25" s="188" t="s">
        <v>401</v>
      </c>
      <c r="L25" s="188" t="s">
        <v>401</v>
      </c>
      <c r="M25" s="188" t="s">
        <v>401</v>
      </c>
      <c r="N25" s="188" t="s">
        <v>401</v>
      </c>
      <c r="O25" s="189" t="s">
        <v>401</v>
      </c>
      <c r="P25" s="187" t="s">
        <v>401</v>
      </c>
      <c r="Q25" s="188" t="s">
        <v>401</v>
      </c>
      <c r="R25" s="68" t="s">
        <v>401</v>
      </c>
      <c r="S25" s="68" t="s">
        <v>401</v>
      </c>
      <c r="T25" s="68" t="s">
        <v>401</v>
      </c>
      <c r="U25" s="69" t="s">
        <v>401</v>
      </c>
      <c r="V25" s="55" t="s">
        <v>401</v>
      </c>
      <c r="W25" s="56" t="s">
        <v>401</v>
      </c>
      <c r="X25" s="56" t="s">
        <v>401</v>
      </c>
      <c r="Y25" s="56" t="s">
        <v>401</v>
      </c>
      <c r="Z25" s="56" t="s">
        <v>401</v>
      </c>
      <c r="AA25" s="57" t="s">
        <v>401</v>
      </c>
      <c r="AB25" s="55" t="s">
        <v>401</v>
      </c>
      <c r="AC25" s="56" t="s">
        <v>401</v>
      </c>
      <c r="AD25" s="56" t="s">
        <v>401</v>
      </c>
      <c r="AE25" s="56" t="s">
        <v>401</v>
      </c>
      <c r="AF25" s="56" t="s">
        <v>401</v>
      </c>
      <c r="AG25" s="57" t="s">
        <v>401</v>
      </c>
      <c r="AH25" s="58" t="s">
        <v>401</v>
      </c>
      <c r="AI25" s="59" t="s">
        <v>401</v>
      </c>
      <c r="AJ25" s="59" t="s">
        <v>401</v>
      </c>
      <c r="AK25" s="59" t="s">
        <v>401</v>
      </c>
      <c r="AL25" s="59" t="s">
        <v>401</v>
      </c>
      <c r="AN25" s="477"/>
      <c r="AO25" s="478"/>
      <c r="AP25" s="478"/>
      <c r="AQ25" s="478"/>
      <c r="AR25" s="478"/>
      <c r="AS25" s="478"/>
      <c r="AT25" s="483"/>
      <c r="AU25" s="484"/>
    </row>
    <row r="26" spans="2:47" ht="15.75" hidden="1" customHeight="1" thickBot="1" x14ac:dyDescent="0.3">
      <c r="B26" s="453"/>
      <c r="C26" s="453"/>
      <c r="D26" s="454"/>
      <c r="E26" s="458"/>
      <c r="F26" s="459"/>
      <c r="G26" s="459"/>
      <c r="H26" s="459"/>
      <c r="I26" s="459"/>
      <c r="J26" s="187" t="s">
        <v>401</v>
      </c>
      <c r="K26" s="188" t="s">
        <v>401</v>
      </c>
      <c r="L26" s="188" t="s">
        <v>401</v>
      </c>
      <c r="M26" s="188" t="s">
        <v>401</v>
      </c>
      <c r="N26" s="188" t="s">
        <v>401</v>
      </c>
      <c r="O26" s="189" t="s">
        <v>401</v>
      </c>
      <c r="P26" s="187" t="s">
        <v>401</v>
      </c>
      <c r="Q26" s="188" t="s">
        <v>401</v>
      </c>
      <c r="R26" s="68" t="s">
        <v>401</v>
      </c>
      <c r="S26" s="68" t="s">
        <v>401</v>
      </c>
      <c r="T26" s="68" t="s">
        <v>401</v>
      </c>
      <c r="U26" s="69" t="s">
        <v>401</v>
      </c>
      <c r="V26" s="55" t="s">
        <v>401</v>
      </c>
      <c r="W26" s="56" t="s">
        <v>401</v>
      </c>
      <c r="X26" s="56" t="s">
        <v>401</v>
      </c>
      <c r="Y26" s="56" t="s">
        <v>401</v>
      </c>
      <c r="Z26" s="56" t="s">
        <v>401</v>
      </c>
      <c r="AA26" s="57" t="s">
        <v>401</v>
      </c>
      <c r="AB26" s="55" t="s">
        <v>401</v>
      </c>
      <c r="AC26" s="56" t="s">
        <v>401</v>
      </c>
      <c r="AD26" s="56" t="s">
        <v>401</v>
      </c>
      <c r="AE26" s="56" t="s">
        <v>401</v>
      </c>
      <c r="AF26" s="56" t="s">
        <v>401</v>
      </c>
      <c r="AG26" s="57" t="s">
        <v>401</v>
      </c>
      <c r="AH26" s="58" t="s">
        <v>401</v>
      </c>
      <c r="AI26" s="59" t="s">
        <v>401</v>
      </c>
      <c r="AJ26" s="59" t="s">
        <v>401</v>
      </c>
      <c r="AK26" s="59" t="s">
        <v>401</v>
      </c>
      <c r="AL26" s="59" t="s">
        <v>401</v>
      </c>
      <c r="AN26" s="477"/>
      <c r="AO26" s="478"/>
      <c r="AP26" s="478"/>
      <c r="AQ26" s="478"/>
      <c r="AR26" s="478"/>
      <c r="AS26" s="478"/>
      <c r="AT26" s="483"/>
      <c r="AU26" s="484"/>
    </row>
    <row r="27" spans="2:47" ht="21" customHeight="1" thickBot="1" x14ac:dyDescent="0.3">
      <c r="B27" s="453"/>
      <c r="C27" s="453"/>
      <c r="D27" s="454"/>
      <c r="E27" s="461"/>
      <c r="F27" s="462"/>
      <c r="G27" s="462"/>
      <c r="H27" s="462"/>
      <c r="I27" s="462"/>
      <c r="J27" s="190" t="s">
        <v>401</v>
      </c>
      <c r="K27" s="191" t="s">
        <v>401</v>
      </c>
      <c r="L27" s="191" t="s">
        <v>401</v>
      </c>
      <c r="M27" s="191" t="s">
        <v>401</v>
      </c>
      <c r="N27" s="191" t="s">
        <v>401</v>
      </c>
      <c r="O27" s="192" t="s">
        <v>401</v>
      </c>
      <c r="P27" s="190" t="s">
        <v>401</v>
      </c>
      <c r="Q27" s="191" t="s">
        <v>401</v>
      </c>
      <c r="R27" s="71" t="s">
        <v>401</v>
      </c>
      <c r="S27" s="71" t="s">
        <v>401</v>
      </c>
      <c r="T27" s="71" t="s">
        <v>401</v>
      </c>
      <c r="U27" s="72" t="s">
        <v>401</v>
      </c>
      <c r="V27" s="60" t="s">
        <v>401</v>
      </c>
      <c r="W27" s="61" t="s">
        <v>401</v>
      </c>
      <c r="X27" s="61" t="s">
        <v>401</v>
      </c>
      <c r="Y27" s="61" t="s">
        <v>401</v>
      </c>
      <c r="Z27" s="61" t="s">
        <v>401</v>
      </c>
      <c r="AA27" s="62" t="s">
        <v>401</v>
      </c>
      <c r="AB27" s="60" t="s">
        <v>401</v>
      </c>
      <c r="AC27" s="61" t="s">
        <v>401</v>
      </c>
      <c r="AD27" s="61" t="s">
        <v>401</v>
      </c>
      <c r="AE27" s="61" t="s">
        <v>401</v>
      </c>
      <c r="AF27" s="61" t="s">
        <v>401</v>
      </c>
      <c r="AG27" s="62" t="s">
        <v>401</v>
      </c>
      <c r="AH27" s="63" t="s">
        <v>401</v>
      </c>
      <c r="AI27" s="64" t="s">
        <v>401</v>
      </c>
      <c r="AJ27" s="64" t="s">
        <v>401</v>
      </c>
      <c r="AK27" s="64" t="s">
        <v>401</v>
      </c>
      <c r="AL27" s="64" t="s">
        <v>401</v>
      </c>
      <c r="AN27" s="479"/>
      <c r="AO27" s="480"/>
      <c r="AP27" s="480"/>
      <c r="AQ27" s="480"/>
      <c r="AR27" s="480"/>
      <c r="AS27" s="480"/>
      <c r="AT27" s="485"/>
      <c r="AU27" s="486"/>
    </row>
    <row r="28" spans="2:47" ht="15.75" customHeight="1" x14ac:dyDescent="0.25">
      <c r="B28" s="453"/>
      <c r="C28" s="453"/>
      <c r="D28" s="454"/>
      <c r="E28" s="455" t="s">
        <v>164</v>
      </c>
      <c r="F28" s="456"/>
      <c r="G28" s="456"/>
      <c r="H28" s="456"/>
      <c r="I28" s="457"/>
      <c r="J28" s="184" t="s">
        <v>401</v>
      </c>
      <c r="K28" s="185" t="s">
        <v>401</v>
      </c>
      <c r="L28" s="185" t="s">
        <v>401</v>
      </c>
      <c r="M28" s="185" t="s">
        <v>401</v>
      </c>
      <c r="N28" s="185" t="s">
        <v>401</v>
      </c>
      <c r="O28" s="186" t="s">
        <v>401</v>
      </c>
      <c r="P28" s="184" t="s">
        <v>401</v>
      </c>
      <c r="Q28" s="185" t="s">
        <v>401</v>
      </c>
      <c r="R28" s="185" t="s">
        <v>401</v>
      </c>
      <c r="S28" s="185" t="s">
        <v>401</v>
      </c>
      <c r="T28" s="185" t="s">
        <v>401</v>
      </c>
      <c r="U28" s="186" t="s">
        <v>401</v>
      </c>
      <c r="V28" s="184" t="s">
        <v>401</v>
      </c>
      <c r="W28" s="185" t="s">
        <v>401</v>
      </c>
      <c r="X28" s="65" t="s">
        <v>401</v>
      </c>
      <c r="Y28" s="65" t="s">
        <v>401</v>
      </c>
      <c r="Z28" s="65" t="s">
        <v>401</v>
      </c>
      <c r="AA28" s="66" t="s">
        <v>401</v>
      </c>
      <c r="AB28" s="50" t="s">
        <v>401</v>
      </c>
      <c r="AC28" s="51" t="s">
        <v>401</v>
      </c>
      <c r="AD28" s="51" t="s">
        <v>401</v>
      </c>
      <c r="AE28" s="51" t="s">
        <v>401</v>
      </c>
      <c r="AF28" s="51" t="s">
        <v>401</v>
      </c>
      <c r="AG28" s="52" t="s">
        <v>401</v>
      </c>
      <c r="AH28" s="53" t="s">
        <v>401</v>
      </c>
      <c r="AI28" s="54" t="s">
        <v>401</v>
      </c>
      <c r="AJ28" s="54" t="s">
        <v>401</v>
      </c>
      <c r="AK28" s="54" t="s">
        <v>401</v>
      </c>
      <c r="AL28" s="54" t="s">
        <v>401</v>
      </c>
      <c r="AN28" s="488" t="s">
        <v>127</v>
      </c>
      <c r="AO28" s="489"/>
      <c r="AP28" s="489"/>
      <c r="AQ28" s="489"/>
      <c r="AR28" s="489"/>
      <c r="AS28" s="489"/>
      <c r="AT28" s="473" t="s">
        <v>404</v>
      </c>
      <c r="AU28" s="473"/>
    </row>
    <row r="29" spans="2:47" ht="15.75" x14ac:dyDescent="0.25">
      <c r="B29" s="453"/>
      <c r="C29" s="453"/>
      <c r="D29" s="454"/>
      <c r="E29" s="474"/>
      <c r="F29" s="459"/>
      <c r="G29" s="459"/>
      <c r="H29" s="459"/>
      <c r="I29" s="460"/>
      <c r="J29" s="187" t="s">
        <v>401</v>
      </c>
      <c r="K29" s="188" t="s">
        <v>401</v>
      </c>
      <c r="L29" s="188" t="s">
        <v>401</v>
      </c>
      <c r="M29" s="188" t="s">
        <v>401</v>
      </c>
      <c r="N29" s="188" t="s">
        <v>401</v>
      </c>
      <c r="O29" s="189" t="s">
        <v>401</v>
      </c>
      <c r="P29" s="187" t="s">
        <v>401</v>
      </c>
      <c r="Q29" s="188" t="s">
        <v>401</v>
      </c>
      <c r="R29" s="188" t="s">
        <v>401</v>
      </c>
      <c r="S29" s="188" t="s">
        <v>401</v>
      </c>
      <c r="T29" s="188" t="s">
        <v>401</v>
      </c>
      <c r="U29" s="189" t="s">
        <v>401</v>
      </c>
      <c r="V29" s="187" t="s">
        <v>401</v>
      </c>
      <c r="W29" s="188" t="s">
        <v>401</v>
      </c>
      <c r="X29" s="68" t="s">
        <v>401</v>
      </c>
      <c r="Y29" s="68" t="s">
        <v>401</v>
      </c>
      <c r="Z29" s="68" t="s">
        <v>401</v>
      </c>
      <c r="AA29" s="69" t="s">
        <v>401</v>
      </c>
      <c r="AB29" s="55" t="s">
        <v>401</v>
      </c>
      <c r="AC29" s="56" t="s">
        <v>401</v>
      </c>
      <c r="AD29" s="56" t="s">
        <v>401</v>
      </c>
      <c r="AE29" s="56" t="s">
        <v>401</v>
      </c>
      <c r="AF29" s="56" t="s">
        <v>401</v>
      </c>
      <c r="AG29" s="57" t="s">
        <v>401</v>
      </c>
      <c r="AH29" s="58" t="s">
        <v>401</v>
      </c>
      <c r="AI29" s="59" t="s">
        <v>401</v>
      </c>
      <c r="AJ29" s="59" t="s">
        <v>401</v>
      </c>
      <c r="AK29" s="59" t="s">
        <v>401</v>
      </c>
      <c r="AL29" s="59" t="s">
        <v>401</v>
      </c>
      <c r="AN29" s="490"/>
      <c r="AO29" s="491"/>
      <c r="AP29" s="491"/>
      <c r="AQ29" s="491"/>
      <c r="AR29" s="491"/>
      <c r="AS29" s="491"/>
      <c r="AT29" s="473"/>
      <c r="AU29" s="473"/>
    </row>
    <row r="30" spans="2:47" ht="15.75" x14ac:dyDescent="0.25">
      <c r="B30" s="453"/>
      <c r="C30" s="453"/>
      <c r="D30" s="454"/>
      <c r="E30" s="458"/>
      <c r="F30" s="459"/>
      <c r="G30" s="459"/>
      <c r="H30" s="459"/>
      <c r="I30" s="460"/>
      <c r="J30" s="187" t="s">
        <v>401</v>
      </c>
      <c r="K30" s="188" t="s">
        <v>401</v>
      </c>
      <c r="L30" s="188" t="s">
        <v>401</v>
      </c>
      <c r="M30" s="188" t="s">
        <v>401</v>
      </c>
      <c r="N30" s="188" t="s">
        <v>401</v>
      </c>
      <c r="O30" s="189" t="s">
        <v>401</v>
      </c>
      <c r="P30" s="187" t="s">
        <v>401</v>
      </c>
      <c r="Q30" s="188" t="s">
        <v>401</v>
      </c>
      <c r="R30" s="188" t="s">
        <v>401</v>
      </c>
      <c r="S30" s="188" t="s">
        <v>401</v>
      </c>
      <c r="T30" s="188" t="s">
        <v>401</v>
      </c>
      <c r="U30" s="189" t="s">
        <v>401</v>
      </c>
      <c r="V30" s="187" t="s">
        <v>401</v>
      </c>
      <c r="W30" s="188" t="s">
        <v>401</v>
      </c>
      <c r="X30" s="68" t="s">
        <v>401</v>
      </c>
      <c r="Y30" s="68" t="s">
        <v>401</v>
      </c>
      <c r="Z30" s="68" t="s">
        <v>401</v>
      </c>
      <c r="AA30" s="69" t="s">
        <v>401</v>
      </c>
      <c r="AB30" s="55" t="s">
        <v>401</v>
      </c>
      <c r="AC30" s="56" t="s">
        <v>401</v>
      </c>
      <c r="AD30" s="56" t="s">
        <v>401</v>
      </c>
      <c r="AE30" s="56" t="s">
        <v>401</v>
      </c>
      <c r="AF30" s="56" t="s">
        <v>401</v>
      </c>
      <c r="AG30" s="57" t="s">
        <v>401</v>
      </c>
      <c r="AH30" s="58" t="s">
        <v>401</v>
      </c>
      <c r="AI30" s="59" t="s">
        <v>401</v>
      </c>
      <c r="AJ30" s="59" t="s">
        <v>401</v>
      </c>
      <c r="AK30" s="59" t="s">
        <v>401</v>
      </c>
      <c r="AL30" s="59" t="s">
        <v>401</v>
      </c>
      <c r="AN30" s="490"/>
      <c r="AO30" s="491"/>
      <c r="AP30" s="491"/>
      <c r="AQ30" s="491"/>
      <c r="AR30" s="491"/>
      <c r="AS30" s="491"/>
      <c r="AT30" s="473"/>
      <c r="AU30" s="473"/>
    </row>
    <row r="31" spans="2:47" ht="15.75" x14ac:dyDescent="0.25">
      <c r="B31" s="453"/>
      <c r="C31" s="453"/>
      <c r="D31" s="454"/>
      <c r="E31" s="458"/>
      <c r="F31" s="459"/>
      <c r="G31" s="459"/>
      <c r="H31" s="459"/>
      <c r="I31" s="460"/>
      <c r="J31" s="187" t="s">
        <v>401</v>
      </c>
      <c r="K31" s="188" t="s">
        <v>401</v>
      </c>
      <c r="L31" s="188" t="s">
        <v>401</v>
      </c>
      <c r="M31" s="188" t="s">
        <v>401</v>
      </c>
      <c r="N31" s="188" t="s">
        <v>401</v>
      </c>
      <c r="O31" s="189" t="s">
        <v>401</v>
      </c>
      <c r="P31" s="187" t="s">
        <v>401</v>
      </c>
      <c r="Q31" s="188" t="s">
        <v>401</v>
      </c>
      <c r="R31" s="188" t="s">
        <v>401</v>
      </c>
      <c r="S31" s="188" t="s">
        <v>401</v>
      </c>
      <c r="T31" s="188" t="s">
        <v>401</v>
      </c>
      <c r="U31" s="189" t="s">
        <v>401</v>
      </c>
      <c r="V31" s="187" t="s">
        <v>401</v>
      </c>
      <c r="W31" s="188" t="s">
        <v>401</v>
      </c>
      <c r="X31" s="68" t="s">
        <v>401</v>
      </c>
      <c r="Y31" s="68" t="s">
        <v>401</v>
      </c>
      <c r="Z31" s="68" t="s">
        <v>401</v>
      </c>
      <c r="AA31" s="69" t="s">
        <v>401</v>
      </c>
      <c r="AB31" s="55" t="s">
        <v>401</v>
      </c>
      <c r="AC31" s="56" t="s">
        <v>401</v>
      </c>
      <c r="AD31" s="56" t="s">
        <v>401</v>
      </c>
      <c r="AE31" s="56" t="s">
        <v>401</v>
      </c>
      <c r="AF31" s="56" t="s">
        <v>401</v>
      </c>
      <c r="AG31" s="57" t="s">
        <v>401</v>
      </c>
      <c r="AH31" s="58" t="s">
        <v>401</v>
      </c>
      <c r="AI31" s="59" t="s">
        <v>401</v>
      </c>
      <c r="AJ31" s="59" t="s">
        <v>401</v>
      </c>
      <c r="AK31" s="59" t="s">
        <v>401</v>
      </c>
      <c r="AL31" s="59" t="s">
        <v>401</v>
      </c>
      <c r="AN31" s="490"/>
      <c r="AO31" s="491"/>
      <c r="AP31" s="491"/>
      <c r="AQ31" s="491"/>
      <c r="AR31" s="491"/>
      <c r="AS31" s="491"/>
      <c r="AT31" s="473"/>
      <c r="AU31" s="473"/>
    </row>
    <row r="32" spans="2:47" ht="15.75" x14ac:dyDescent="0.25">
      <c r="B32" s="453"/>
      <c r="C32" s="453"/>
      <c r="D32" s="454"/>
      <c r="E32" s="458"/>
      <c r="F32" s="459"/>
      <c r="G32" s="459"/>
      <c r="H32" s="459"/>
      <c r="I32" s="460"/>
      <c r="J32" s="187" t="s">
        <v>401</v>
      </c>
      <c r="K32" s="188" t="s">
        <v>401</v>
      </c>
      <c r="L32" s="188" t="s">
        <v>401</v>
      </c>
      <c r="M32" s="188" t="s">
        <v>401</v>
      </c>
      <c r="N32" s="188" t="s">
        <v>401</v>
      </c>
      <c r="O32" s="189" t="s">
        <v>401</v>
      </c>
      <c r="P32" s="187" t="s">
        <v>401</v>
      </c>
      <c r="Q32" s="188" t="s">
        <v>401</v>
      </c>
      <c r="R32" s="188" t="s">
        <v>401</v>
      </c>
      <c r="S32" s="188" t="s">
        <v>401</v>
      </c>
      <c r="T32" s="188" t="s">
        <v>401</v>
      </c>
      <c r="U32" s="189" t="s">
        <v>401</v>
      </c>
      <c r="V32" s="187" t="s">
        <v>401</v>
      </c>
      <c r="W32" s="188" t="s">
        <v>401</v>
      </c>
      <c r="X32" s="68" t="s">
        <v>401</v>
      </c>
      <c r="Y32" s="68" t="s">
        <v>401</v>
      </c>
      <c r="Z32" s="68" t="s">
        <v>401</v>
      </c>
      <c r="AA32" s="69" t="s">
        <v>401</v>
      </c>
      <c r="AB32" s="55" t="s">
        <v>401</v>
      </c>
      <c r="AC32" s="56" t="s">
        <v>401</v>
      </c>
      <c r="AD32" s="56" t="s">
        <v>401</v>
      </c>
      <c r="AE32" s="56" t="s">
        <v>401</v>
      </c>
      <c r="AF32" s="56" t="s">
        <v>401</v>
      </c>
      <c r="AG32" s="57" t="s">
        <v>401</v>
      </c>
      <c r="AH32" s="58" t="s">
        <v>401</v>
      </c>
      <c r="AI32" s="59" t="s">
        <v>401</v>
      </c>
      <c r="AJ32" s="59" t="s">
        <v>401</v>
      </c>
      <c r="AK32" s="59" t="s">
        <v>401</v>
      </c>
      <c r="AL32" s="59" t="s">
        <v>401</v>
      </c>
      <c r="AN32" s="490"/>
      <c r="AO32" s="491"/>
      <c r="AP32" s="491"/>
      <c r="AQ32" s="491"/>
      <c r="AR32" s="491"/>
      <c r="AS32" s="491"/>
      <c r="AT32" s="473"/>
      <c r="AU32" s="473"/>
    </row>
    <row r="33" spans="2:47" ht="15.75" x14ac:dyDescent="0.25">
      <c r="B33" s="453"/>
      <c r="C33" s="453"/>
      <c r="D33" s="454"/>
      <c r="E33" s="458"/>
      <c r="F33" s="459"/>
      <c r="G33" s="459"/>
      <c r="H33" s="459"/>
      <c r="I33" s="460"/>
      <c r="J33" s="187" t="s">
        <v>401</v>
      </c>
      <c r="K33" s="188" t="s">
        <v>401</v>
      </c>
      <c r="L33" s="188" t="s">
        <v>401</v>
      </c>
      <c r="M33" s="188" t="s">
        <v>401</v>
      </c>
      <c r="N33" s="188" t="s">
        <v>401</v>
      </c>
      <c r="O33" s="189" t="s">
        <v>401</v>
      </c>
      <c r="P33" s="187" t="s">
        <v>401</v>
      </c>
      <c r="Q33" s="188" t="s">
        <v>401</v>
      </c>
      <c r="R33" s="188" t="s">
        <v>401</v>
      </c>
      <c r="S33" s="188" t="s">
        <v>401</v>
      </c>
      <c r="T33" s="188" t="s">
        <v>401</v>
      </c>
      <c r="U33" s="189" t="s">
        <v>401</v>
      </c>
      <c r="V33" s="187" t="s">
        <v>401</v>
      </c>
      <c r="W33" s="188" t="s">
        <v>401</v>
      </c>
      <c r="X33" s="68" t="s">
        <v>401</v>
      </c>
      <c r="Y33" s="68" t="s">
        <v>401</v>
      </c>
      <c r="Z33" s="68" t="s">
        <v>401</v>
      </c>
      <c r="AA33" s="69" t="s">
        <v>401</v>
      </c>
      <c r="AB33" s="55" t="s">
        <v>401</v>
      </c>
      <c r="AC33" s="56" t="s">
        <v>401</v>
      </c>
      <c r="AD33" s="56" t="s">
        <v>401</v>
      </c>
      <c r="AE33" s="56" t="s">
        <v>401</v>
      </c>
      <c r="AF33" s="56" t="s">
        <v>401</v>
      </c>
      <c r="AG33" s="57" t="s">
        <v>401</v>
      </c>
      <c r="AH33" s="58" t="s">
        <v>401</v>
      </c>
      <c r="AI33" s="59" t="s">
        <v>401</v>
      </c>
      <c r="AJ33" s="59" t="s">
        <v>401</v>
      </c>
      <c r="AK33" s="59" t="s">
        <v>401</v>
      </c>
      <c r="AL33" s="59" t="s">
        <v>401</v>
      </c>
      <c r="AN33" s="490"/>
      <c r="AO33" s="491"/>
      <c r="AP33" s="491"/>
      <c r="AQ33" s="491"/>
      <c r="AR33" s="491"/>
      <c r="AS33" s="491"/>
      <c r="AT33" s="473"/>
      <c r="AU33" s="473"/>
    </row>
    <row r="34" spans="2:47" ht="15.75" x14ac:dyDescent="0.25">
      <c r="B34" s="453"/>
      <c r="C34" s="453"/>
      <c r="D34" s="454"/>
      <c r="E34" s="458"/>
      <c r="F34" s="459"/>
      <c r="G34" s="459"/>
      <c r="H34" s="459"/>
      <c r="I34" s="460"/>
      <c r="J34" s="187" t="s">
        <v>401</v>
      </c>
      <c r="K34" s="188" t="s">
        <v>401</v>
      </c>
      <c r="L34" s="188" t="s">
        <v>401</v>
      </c>
      <c r="M34" s="188" t="s">
        <v>401</v>
      </c>
      <c r="N34" s="188" t="s">
        <v>401</v>
      </c>
      <c r="O34" s="189" t="s">
        <v>401</v>
      </c>
      <c r="P34" s="187" t="s">
        <v>401</v>
      </c>
      <c r="Q34" s="188" t="s">
        <v>401</v>
      </c>
      <c r="R34" s="188" t="s">
        <v>401</v>
      </c>
      <c r="S34" s="188" t="s">
        <v>401</v>
      </c>
      <c r="T34" s="188" t="s">
        <v>401</v>
      </c>
      <c r="U34" s="189" t="s">
        <v>401</v>
      </c>
      <c r="V34" s="187" t="s">
        <v>401</v>
      </c>
      <c r="W34" s="188" t="s">
        <v>401</v>
      </c>
      <c r="X34" s="68" t="s">
        <v>401</v>
      </c>
      <c r="Y34" s="68" t="s">
        <v>401</v>
      </c>
      <c r="Z34" s="68" t="s">
        <v>401</v>
      </c>
      <c r="AA34" s="69" t="s">
        <v>401</v>
      </c>
      <c r="AB34" s="55" t="s">
        <v>401</v>
      </c>
      <c r="AC34" s="56" t="s">
        <v>401</v>
      </c>
      <c r="AD34" s="56" t="s">
        <v>401</v>
      </c>
      <c r="AE34" s="56" t="s">
        <v>401</v>
      </c>
      <c r="AF34" s="56" t="s">
        <v>401</v>
      </c>
      <c r="AG34" s="57" t="s">
        <v>401</v>
      </c>
      <c r="AH34" s="58" t="s">
        <v>401</v>
      </c>
      <c r="AI34" s="59" t="s">
        <v>401</v>
      </c>
      <c r="AJ34" s="59" t="s">
        <v>401</v>
      </c>
      <c r="AK34" s="59" t="s">
        <v>401</v>
      </c>
      <c r="AL34" s="59" t="s">
        <v>401</v>
      </c>
      <c r="AN34" s="490"/>
      <c r="AO34" s="491"/>
      <c r="AP34" s="491"/>
      <c r="AQ34" s="491"/>
      <c r="AR34" s="491"/>
      <c r="AS34" s="491"/>
      <c r="AT34" s="473"/>
      <c r="AU34" s="473"/>
    </row>
    <row r="35" spans="2:47" ht="6" customHeight="1" thickBot="1" x14ac:dyDescent="0.3">
      <c r="B35" s="453"/>
      <c r="C35" s="453"/>
      <c r="D35" s="454"/>
      <c r="E35" s="458"/>
      <c r="F35" s="459"/>
      <c r="G35" s="459"/>
      <c r="H35" s="459"/>
      <c r="I35" s="460"/>
      <c r="J35" s="187" t="s">
        <v>401</v>
      </c>
      <c r="K35" s="188" t="s">
        <v>401</v>
      </c>
      <c r="L35" s="188" t="s">
        <v>401</v>
      </c>
      <c r="M35" s="188" t="s">
        <v>401</v>
      </c>
      <c r="N35" s="188" t="s">
        <v>401</v>
      </c>
      <c r="O35" s="189" t="s">
        <v>401</v>
      </c>
      <c r="P35" s="187" t="s">
        <v>401</v>
      </c>
      <c r="Q35" s="188" t="s">
        <v>401</v>
      </c>
      <c r="R35" s="188" t="s">
        <v>401</v>
      </c>
      <c r="S35" s="188" t="s">
        <v>401</v>
      </c>
      <c r="T35" s="188" t="s">
        <v>401</v>
      </c>
      <c r="U35" s="189" t="s">
        <v>401</v>
      </c>
      <c r="V35" s="187" t="s">
        <v>401</v>
      </c>
      <c r="W35" s="188" t="s">
        <v>401</v>
      </c>
      <c r="X35" s="68" t="s">
        <v>401</v>
      </c>
      <c r="Y35" s="68" t="s">
        <v>401</v>
      </c>
      <c r="Z35" s="68" t="s">
        <v>401</v>
      </c>
      <c r="AA35" s="69" t="s">
        <v>401</v>
      </c>
      <c r="AB35" s="55" t="s">
        <v>401</v>
      </c>
      <c r="AC35" s="56" t="s">
        <v>401</v>
      </c>
      <c r="AD35" s="56" t="s">
        <v>401</v>
      </c>
      <c r="AE35" s="56" t="s">
        <v>401</v>
      </c>
      <c r="AF35" s="56" t="s">
        <v>401</v>
      </c>
      <c r="AG35" s="57" t="s">
        <v>401</v>
      </c>
      <c r="AH35" s="58" t="s">
        <v>401</v>
      </c>
      <c r="AI35" s="59" t="s">
        <v>401</v>
      </c>
      <c r="AJ35" s="59" t="s">
        <v>401</v>
      </c>
      <c r="AK35" s="59" t="s">
        <v>401</v>
      </c>
      <c r="AL35" s="59" t="s">
        <v>401</v>
      </c>
      <c r="AN35" s="490"/>
      <c r="AO35" s="491"/>
      <c r="AP35" s="491"/>
      <c r="AQ35" s="491"/>
      <c r="AR35" s="491"/>
      <c r="AS35" s="491"/>
      <c r="AT35" s="473"/>
      <c r="AU35" s="473"/>
    </row>
    <row r="36" spans="2:47" ht="16.5" hidden="1" thickBot="1" x14ac:dyDescent="0.3">
      <c r="B36" s="453"/>
      <c r="C36" s="453"/>
      <c r="D36" s="454"/>
      <c r="E36" s="458"/>
      <c r="F36" s="459"/>
      <c r="G36" s="459"/>
      <c r="H36" s="459"/>
      <c r="I36" s="460"/>
      <c r="J36" s="67" t="s">
        <v>401</v>
      </c>
      <c r="K36" s="68" t="s">
        <v>401</v>
      </c>
      <c r="L36" s="68" t="s">
        <v>401</v>
      </c>
      <c r="M36" s="68" t="s">
        <v>401</v>
      </c>
      <c r="N36" s="68" t="s">
        <v>401</v>
      </c>
      <c r="O36" s="69" t="s">
        <v>401</v>
      </c>
      <c r="P36" s="67" t="s">
        <v>401</v>
      </c>
      <c r="Q36" s="68" t="s">
        <v>401</v>
      </c>
      <c r="R36" s="68" t="s">
        <v>401</v>
      </c>
      <c r="S36" s="68" t="s">
        <v>401</v>
      </c>
      <c r="T36" s="68" t="s">
        <v>401</v>
      </c>
      <c r="U36" s="69" t="s">
        <v>401</v>
      </c>
      <c r="V36" s="67" t="s">
        <v>401</v>
      </c>
      <c r="W36" s="68" t="s">
        <v>401</v>
      </c>
      <c r="X36" s="68" t="s">
        <v>401</v>
      </c>
      <c r="Y36" s="68" t="s">
        <v>401</v>
      </c>
      <c r="Z36" s="68" t="s">
        <v>401</v>
      </c>
      <c r="AA36" s="69" t="s">
        <v>401</v>
      </c>
      <c r="AB36" s="55" t="s">
        <v>401</v>
      </c>
      <c r="AC36" s="56" t="s">
        <v>401</v>
      </c>
      <c r="AD36" s="56" t="s">
        <v>401</v>
      </c>
      <c r="AE36" s="56" t="s">
        <v>401</v>
      </c>
      <c r="AF36" s="56" t="s">
        <v>401</v>
      </c>
      <c r="AG36" s="57" t="s">
        <v>401</v>
      </c>
      <c r="AH36" s="58" t="s">
        <v>401</v>
      </c>
      <c r="AI36" s="59" t="s">
        <v>401</v>
      </c>
      <c r="AJ36" s="59" t="s">
        <v>401</v>
      </c>
      <c r="AK36" s="59" t="s">
        <v>401</v>
      </c>
      <c r="AL36" s="59" t="s">
        <v>401</v>
      </c>
      <c r="AN36" s="490"/>
      <c r="AO36" s="491"/>
      <c r="AP36" s="491"/>
      <c r="AQ36" s="491"/>
      <c r="AR36" s="491"/>
      <c r="AS36" s="492"/>
      <c r="AT36" s="36"/>
      <c r="AU36" s="36"/>
    </row>
    <row r="37" spans="2:47" ht="16.5" hidden="1" thickBot="1" x14ac:dyDescent="0.3">
      <c r="B37" s="453"/>
      <c r="C37" s="453"/>
      <c r="D37" s="454"/>
      <c r="E37" s="461"/>
      <c r="F37" s="462"/>
      <c r="G37" s="462"/>
      <c r="H37" s="462"/>
      <c r="I37" s="463"/>
      <c r="J37" s="67" t="s">
        <v>401</v>
      </c>
      <c r="K37" s="68" t="s">
        <v>401</v>
      </c>
      <c r="L37" s="68" t="s">
        <v>401</v>
      </c>
      <c r="M37" s="68" t="s">
        <v>401</v>
      </c>
      <c r="N37" s="68" t="s">
        <v>401</v>
      </c>
      <c r="O37" s="69" t="s">
        <v>401</v>
      </c>
      <c r="P37" s="67" t="s">
        <v>401</v>
      </c>
      <c r="Q37" s="68" t="s">
        <v>401</v>
      </c>
      <c r="R37" s="68" t="s">
        <v>401</v>
      </c>
      <c r="S37" s="68" t="s">
        <v>401</v>
      </c>
      <c r="T37" s="68" t="s">
        <v>401</v>
      </c>
      <c r="U37" s="69" t="s">
        <v>401</v>
      </c>
      <c r="V37" s="67" t="s">
        <v>401</v>
      </c>
      <c r="W37" s="68" t="s">
        <v>401</v>
      </c>
      <c r="X37" s="68" t="s">
        <v>401</v>
      </c>
      <c r="Y37" s="68" t="s">
        <v>401</v>
      </c>
      <c r="Z37" s="68" t="s">
        <v>401</v>
      </c>
      <c r="AA37" s="69" t="s">
        <v>401</v>
      </c>
      <c r="AB37" s="60" t="s">
        <v>401</v>
      </c>
      <c r="AC37" s="61" t="s">
        <v>401</v>
      </c>
      <c r="AD37" s="61" t="s">
        <v>401</v>
      </c>
      <c r="AE37" s="61" t="s">
        <v>401</v>
      </c>
      <c r="AF37" s="61" t="s">
        <v>401</v>
      </c>
      <c r="AG37" s="62" t="s">
        <v>401</v>
      </c>
      <c r="AH37" s="63" t="s">
        <v>401</v>
      </c>
      <c r="AI37" s="64" t="s">
        <v>401</v>
      </c>
      <c r="AJ37" s="64" t="s">
        <v>401</v>
      </c>
      <c r="AK37" s="64" t="s">
        <v>401</v>
      </c>
      <c r="AL37" s="64" t="s">
        <v>401</v>
      </c>
      <c r="AN37" s="493"/>
      <c r="AO37" s="494"/>
      <c r="AP37" s="494"/>
      <c r="AQ37" s="494"/>
      <c r="AR37" s="494"/>
      <c r="AS37" s="495"/>
      <c r="AT37" s="36"/>
      <c r="AU37" s="36"/>
    </row>
    <row r="38" spans="2:47" ht="15.75" x14ac:dyDescent="0.25">
      <c r="B38" s="453"/>
      <c r="C38" s="453"/>
      <c r="D38" s="454"/>
      <c r="E38" s="455" t="s">
        <v>165</v>
      </c>
      <c r="F38" s="456"/>
      <c r="G38" s="456"/>
      <c r="H38" s="456"/>
      <c r="I38" s="456"/>
      <c r="J38" s="73" t="s">
        <v>401</v>
      </c>
      <c r="K38" s="74" t="s">
        <v>401</v>
      </c>
      <c r="L38" s="74" t="s">
        <v>401</v>
      </c>
      <c r="M38" s="74" t="s">
        <v>401</v>
      </c>
      <c r="N38" s="74" t="s">
        <v>401</v>
      </c>
      <c r="O38" s="75" t="s">
        <v>401</v>
      </c>
      <c r="P38" s="184" t="s">
        <v>401</v>
      </c>
      <c r="Q38" s="185" t="s">
        <v>401</v>
      </c>
      <c r="R38" s="185" t="s">
        <v>401</v>
      </c>
      <c r="S38" s="185" t="s">
        <v>401</v>
      </c>
      <c r="T38" s="185" t="s">
        <v>401</v>
      </c>
      <c r="U38" s="186" t="s">
        <v>401</v>
      </c>
      <c r="V38" s="184"/>
      <c r="W38" s="185"/>
      <c r="X38" s="65" t="s">
        <v>401</v>
      </c>
      <c r="Y38" s="65" t="s">
        <v>401</v>
      </c>
      <c r="Z38" s="65" t="s">
        <v>401</v>
      </c>
      <c r="AA38" s="66" t="s">
        <v>401</v>
      </c>
      <c r="AB38" s="50" t="s">
        <v>401</v>
      </c>
      <c r="AC38" s="51" t="s">
        <v>401</v>
      </c>
      <c r="AD38" s="51" t="s">
        <v>401</v>
      </c>
      <c r="AE38" s="51" t="s">
        <v>401</v>
      </c>
      <c r="AF38" s="51" t="s">
        <v>401</v>
      </c>
      <c r="AG38" s="52" t="s">
        <v>401</v>
      </c>
      <c r="AH38" s="53" t="s">
        <v>401</v>
      </c>
      <c r="AI38" s="54" t="s">
        <v>401</v>
      </c>
      <c r="AJ38" s="54" t="s">
        <v>401</v>
      </c>
      <c r="AK38" s="54" t="s">
        <v>401</v>
      </c>
      <c r="AL38" s="54" t="s">
        <v>401</v>
      </c>
      <c r="AN38" s="496" t="s">
        <v>166</v>
      </c>
      <c r="AO38" s="497"/>
      <c r="AP38" s="497"/>
      <c r="AQ38" s="497"/>
      <c r="AR38" s="497"/>
      <c r="AS38" s="497"/>
      <c r="AT38" s="473" t="s">
        <v>405</v>
      </c>
      <c r="AU38" s="504"/>
    </row>
    <row r="39" spans="2:47" ht="15.75" x14ac:dyDescent="0.25">
      <c r="B39" s="453"/>
      <c r="C39" s="453"/>
      <c r="D39" s="454"/>
      <c r="E39" s="474"/>
      <c r="F39" s="459"/>
      <c r="G39" s="459"/>
      <c r="H39" s="459"/>
      <c r="I39" s="459"/>
      <c r="J39" s="76" t="s">
        <v>401</v>
      </c>
      <c r="K39" s="77" t="s">
        <v>401</v>
      </c>
      <c r="L39" s="77" t="s">
        <v>401</v>
      </c>
      <c r="M39" s="77" t="s">
        <v>401</v>
      </c>
      <c r="N39" s="77" t="s">
        <v>401</v>
      </c>
      <c r="O39" s="78" t="s">
        <v>401</v>
      </c>
      <c r="P39" s="187" t="s">
        <v>401</v>
      </c>
      <c r="Q39" s="188" t="s">
        <v>401</v>
      </c>
      <c r="R39" s="188" t="s">
        <v>401</v>
      </c>
      <c r="S39" s="188" t="s">
        <v>401</v>
      </c>
      <c r="T39" s="188" t="s">
        <v>401</v>
      </c>
      <c r="U39" s="189" t="s">
        <v>401</v>
      </c>
      <c r="V39" s="187" t="s">
        <v>401</v>
      </c>
      <c r="W39" s="188" t="s">
        <v>401</v>
      </c>
      <c r="X39" s="68" t="s">
        <v>401</v>
      </c>
      <c r="Y39" s="68" t="s">
        <v>401</v>
      </c>
      <c r="Z39" s="68" t="s">
        <v>401</v>
      </c>
      <c r="AA39" s="69" t="s">
        <v>401</v>
      </c>
      <c r="AB39" s="55" t="s">
        <v>401</v>
      </c>
      <c r="AC39" s="56" t="s">
        <v>401</v>
      </c>
      <c r="AD39" s="56" t="s">
        <v>401</v>
      </c>
      <c r="AE39" s="56" t="s">
        <v>401</v>
      </c>
      <c r="AF39" s="56" t="s">
        <v>401</v>
      </c>
      <c r="AG39" s="57" t="s">
        <v>401</v>
      </c>
      <c r="AH39" s="58" t="s">
        <v>401</v>
      </c>
      <c r="AI39" s="59" t="s">
        <v>401</v>
      </c>
      <c r="AJ39" s="59" t="s">
        <v>401</v>
      </c>
      <c r="AK39" s="59" t="s">
        <v>401</v>
      </c>
      <c r="AL39" s="59" t="s">
        <v>401</v>
      </c>
      <c r="AN39" s="498"/>
      <c r="AO39" s="499"/>
      <c r="AP39" s="499"/>
      <c r="AQ39" s="499"/>
      <c r="AR39" s="499"/>
      <c r="AS39" s="499"/>
      <c r="AT39" s="504"/>
      <c r="AU39" s="504"/>
    </row>
    <row r="40" spans="2:47" ht="15.75" x14ac:dyDescent="0.25">
      <c r="B40" s="453"/>
      <c r="C40" s="453"/>
      <c r="D40" s="454"/>
      <c r="E40" s="458"/>
      <c r="F40" s="459"/>
      <c r="G40" s="459"/>
      <c r="H40" s="459"/>
      <c r="I40" s="459"/>
      <c r="J40" s="76" t="s">
        <v>401</v>
      </c>
      <c r="K40" s="77" t="s">
        <v>401</v>
      </c>
      <c r="L40" s="77" t="s">
        <v>401</v>
      </c>
      <c r="M40" s="77" t="s">
        <v>401</v>
      </c>
      <c r="N40" s="77" t="s">
        <v>401</v>
      </c>
      <c r="O40" s="78" t="s">
        <v>401</v>
      </c>
      <c r="P40" s="187" t="s">
        <v>401</v>
      </c>
      <c r="Q40" s="188" t="s">
        <v>401</v>
      </c>
      <c r="R40" s="188" t="s">
        <v>401</v>
      </c>
      <c r="S40" s="188" t="s">
        <v>401</v>
      </c>
      <c r="T40" s="188" t="s">
        <v>401</v>
      </c>
      <c r="U40" s="189" t="s">
        <v>401</v>
      </c>
      <c r="V40" s="187" t="s">
        <v>401</v>
      </c>
      <c r="W40" s="188" t="s">
        <v>401</v>
      </c>
      <c r="X40" s="68" t="s">
        <v>401</v>
      </c>
      <c r="Y40" s="68" t="s">
        <v>401</v>
      </c>
      <c r="Z40" s="68" t="s">
        <v>401</v>
      </c>
      <c r="AA40" s="69" t="s">
        <v>401</v>
      </c>
      <c r="AB40" s="55" t="s">
        <v>401</v>
      </c>
      <c r="AC40" s="56" t="s">
        <v>401</v>
      </c>
      <c r="AD40" s="56" t="s">
        <v>401</v>
      </c>
      <c r="AE40" s="56" t="s">
        <v>401</v>
      </c>
      <c r="AF40" s="56" t="s">
        <v>401</v>
      </c>
      <c r="AG40" s="57" t="s">
        <v>401</v>
      </c>
      <c r="AH40" s="58" t="s">
        <v>401</v>
      </c>
      <c r="AI40" s="59" t="s">
        <v>401</v>
      </c>
      <c r="AJ40" s="59" t="s">
        <v>401</v>
      </c>
      <c r="AK40" s="59" t="s">
        <v>401</v>
      </c>
      <c r="AL40" s="59" t="s">
        <v>401</v>
      </c>
      <c r="AN40" s="498"/>
      <c r="AO40" s="499"/>
      <c r="AP40" s="499"/>
      <c r="AQ40" s="499"/>
      <c r="AR40" s="499"/>
      <c r="AS40" s="499"/>
      <c r="AT40" s="504"/>
      <c r="AU40" s="504"/>
    </row>
    <row r="41" spans="2:47" ht="15.75" x14ac:dyDescent="0.25">
      <c r="B41" s="453"/>
      <c r="C41" s="453"/>
      <c r="D41" s="454"/>
      <c r="E41" s="458"/>
      <c r="F41" s="459"/>
      <c r="G41" s="459"/>
      <c r="H41" s="459"/>
      <c r="I41" s="459"/>
      <c r="J41" s="76" t="s">
        <v>401</v>
      </c>
      <c r="K41" s="77" t="s">
        <v>401</v>
      </c>
      <c r="L41" s="77" t="s">
        <v>401</v>
      </c>
      <c r="M41" s="77" t="s">
        <v>401</v>
      </c>
      <c r="N41" s="77" t="s">
        <v>401</v>
      </c>
      <c r="O41" s="78" t="s">
        <v>401</v>
      </c>
      <c r="P41" s="187" t="s">
        <v>401</v>
      </c>
      <c r="Q41" s="188" t="s">
        <v>401</v>
      </c>
      <c r="R41" s="188" t="s">
        <v>401</v>
      </c>
      <c r="S41" s="188" t="s">
        <v>401</v>
      </c>
      <c r="T41" s="188" t="s">
        <v>401</v>
      </c>
      <c r="U41" s="189" t="s">
        <v>401</v>
      </c>
      <c r="V41" s="187" t="s">
        <v>401</v>
      </c>
      <c r="W41" s="188" t="s">
        <v>401</v>
      </c>
      <c r="X41" s="68" t="s">
        <v>401</v>
      </c>
      <c r="Y41" s="68" t="s">
        <v>401</v>
      </c>
      <c r="Z41" s="68" t="s">
        <v>401</v>
      </c>
      <c r="AA41" s="69" t="s">
        <v>401</v>
      </c>
      <c r="AB41" s="55" t="s">
        <v>401</v>
      </c>
      <c r="AC41" s="56" t="s">
        <v>401</v>
      </c>
      <c r="AD41" s="56" t="s">
        <v>401</v>
      </c>
      <c r="AE41" s="56" t="s">
        <v>401</v>
      </c>
      <c r="AF41" s="56" t="s">
        <v>401</v>
      </c>
      <c r="AG41" s="57" t="s">
        <v>401</v>
      </c>
      <c r="AH41" s="58" t="s">
        <v>401</v>
      </c>
      <c r="AI41" s="59" t="s">
        <v>401</v>
      </c>
      <c r="AJ41" s="59" t="s">
        <v>401</v>
      </c>
      <c r="AK41" s="59" t="s">
        <v>401</v>
      </c>
      <c r="AL41" s="59" t="s">
        <v>401</v>
      </c>
      <c r="AN41" s="498"/>
      <c r="AO41" s="499"/>
      <c r="AP41" s="499"/>
      <c r="AQ41" s="499"/>
      <c r="AR41" s="499"/>
      <c r="AS41" s="499"/>
      <c r="AT41" s="504"/>
      <c r="AU41" s="504"/>
    </row>
    <row r="42" spans="2:47" ht="15.75" x14ac:dyDescent="0.25">
      <c r="B42" s="453"/>
      <c r="C42" s="453"/>
      <c r="D42" s="454"/>
      <c r="E42" s="458"/>
      <c r="F42" s="459"/>
      <c r="G42" s="459"/>
      <c r="H42" s="459"/>
      <c r="I42" s="459"/>
      <c r="J42" s="76" t="s">
        <v>401</v>
      </c>
      <c r="K42" s="77" t="s">
        <v>401</v>
      </c>
      <c r="L42" s="77" t="s">
        <v>401</v>
      </c>
      <c r="M42" s="77" t="s">
        <v>401</v>
      </c>
      <c r="N42" s="77" t="s">
        <v>401</v>
      </c>
      <c r="O42" s="78" t="s">
        <v>401</v>
      </c>
      <c r="P42" s="187" t="s">
        <v>401</v>
      </c>
      <c r="Q42" s="188" t="s">
        <v>401</v>
      </c>
      <c r="R42" s="188" t="s">
        <v>401</v>
      </c>
      <c r="S42" s="188" t="s">
        <v>401</v>
      </c>
      <c r="T42" s="188" t="s">
        <v>401</v>
      </c>
      <c r="U42" s="189" t="s">
        <v>401</v>
      </c>
      <c r="V42" s="187" t="s">
        <v>401</v>
      </c>
      <c r="W42" s="188" t="s">
        <v>401</v>
      </c>
      <c r="X42" s="68" t="s">
        <v>401</v>
      </c>
      <c r="Y42" s="68" t="s">
        <v>401</v>
      </c>
      <c r="Z42" s="68" t="s">
        <v>401</v>
      </c>
      <c r="AA42" s="69" t="s">
        <v>401</v>
      </c>
      <c r="AB42" s="55" t="s">
        <v>401</v>
      </c>
      <c r="AC42" s="56" t="s">
        <v>401</v>
      </c>
      <c r="AD42" s="56" t="s">
        <v>401</v>
      </c>
      <c r="AE42" s="56" t="s">
        <v>401</v>
      </c>
      <c r="AF42" s="56" t="s">
        <v>401</v>
      </c>
      <c r="AG42" s="57" t="s">
        <v>401</v>
      </c>
      <c r="AH42" s="58" t="s">
        <v>401</v>
      </c>
      <c r="AI42" s="59" t="s">
        <v>401</v>
      </c>
      <c r="AJ42" s="59" t="s">
        <v>401</v>
      </c>
      <c r="AK42" s="59" t="s">
        <v>401</v>
      </c>
      <c r="AL42" s="59" t="s">
        <v>401</v>
      </c>
      <c r="AN42" s="498"/>
      <c r="AO42" s="499"/>
      <c r="AP42" s="499"/>
      <c r="AQ42" s="499"/>
      <c r="AR42" s="499"/>
      <c r="AS42" s="499"/>
      <c r="AT42" s="504"/>
      <c r="AU42" s="504"/>
    </row>
    <row r="43" spans="2:47" ht="15.75" x14ac:dyDescent="0.25">
      <c r="B43" s="453"/>
      <c r="C43" s="453"/>
      <c r="D43" s="454"/>
      <c r="E43" s="458"/>
      <c r="F43" s="459"/>
      <c r="G43" s="459"/>
      <c r="H43" s="459"/>
      <c r="I43" s="459"/>
      <c r="J43" s="76" t="s">
        <v>401</v>
      </c>
      <c r="K43" s="77" t="s">
        <v>401</v>
      </c>
      <c r="L43" s="77" t="s">
        <v>401</v>
      </c>
      <c r="M43" s="77" t="s">
        <v>401</v>
      </c>
      <c r="N43" s="77" t="s">
        <v>401</v>
      </c>
      <c r="O43" s="78" t="s">
        <v>401</v>
      </c>
      <c r="P43" s="187" t="s">
        <v>401</v>
      </c>
      <c r="Q43" s="188" t="s">
        <v>401</v>
      </c>
      <c r="R43" s="188" t="s">
        <v>401</v>
      </c>
      <c r="S43" s="188" t="s">
        <v>401</v>
      </c>
      <c r="T43" s="188" t="s">
        <v>401</v>
      </c>
      <c r="U43" s="189" t="s">
        <v>401</v>
      </c>
      <c r="V43" s="187" t="s">
        <v>401</v>
      </c>
      <c r="W43" s="188" t="s">
        <v>401</v>
      </c>
      <c r="X43" s="68" t="s">
        <v>401</v>
      </c>
      <c r="Y43" s="68" t="s">
        <v>401</v>
      </c>
      <c r="Z43" s="68" t="s">
        <v>401</v>
      </c>
      <c r="AA43" s="69" t="s">
        <v>401</v>
      </c>
      <c r="AB43" s="55" t="s">
        <v>401</v>
      </c>
      <c r="AC43" s="56" t="s">
        <v>401</v>
      </c>
      <c r="AD43" s="56" t="s">
        <v>401</v>
      </c>
      <c r="AE43" s="56" t="s">
        <v>401</v>
      </c>
      <c r="AF43" s="56" t="s">
        <v>401</v>
      </c>
      <c r="AG43" s="57" t="s">
        <v>401</v>
      </c>
      <c r="AH43" s="58" t="s">
        <v>401</v>
      </c>
      <c r="AI43" s="59" t="s">
        <v>401</v>
      </c>
      <c r="AJ43" s="59" t="s">
        <v>401</v>
      </c>
      <c r="AK43" s="59" t="s">
        <v>401</v>
      </c>
      <c r="AL43" s="59" t="s">
        <v>401</v>
      </c>
      <c r="AN43" s="498"/>
      <c r="AO43" s="499"/>
      <c r="AP43" s="499"/>
      <c r="AQ43" s="499"/>
      <c r="AR43" s="499"/>
      <c r="AS43" s="499"/>
      <c r="AT43" s="504"/>
      <c r="AU43" s="504"/>
    </row>
    <row r="44" spans="2:47" ht="15.75" x14ac:dyDescent="0.25">
      <c r="B44" s="453"/>
      <c r="C44" s="453"/>
      <c r="D44" s="454"/>
      <c r="E44" s="458"/>
      <c r="F44" s="459"/>
      <c r="G44" s="459"/>
      <c r="H44" s="459"/>
      <c r="I44" s="459"/>
      <c r="J44" s="76" t="s">
        <v>401</v>
      </c>
      <c r="K44" s="77" t="s">
        <v>401</v>
      </c>
      <c r="L44" s="77" t="s">
        <v>401</v>
      </c>
      <c r="M44" s="77" t="s">
        <v>401</v>
      </c>
      <c r="N44" s="77" t="s">
        <v>401</v>
      </c>
      <c r="O44" s="78" t="s">
        <v>401</v>
      </c>
      <c r="P44" s="187" t="s">
        <v>401</v>
      </c>
      <c r="Q44" s="188" t="s">
        <v>401</v>
      </c>
      <c r="R44" s="188" t="s">
        <v>401</v>
      </c>
      <c r="S44" s="188" t="s">
        <v>401</v>
      </c>
      <c r="T44" s="188" t="s">
        <v>401</v>
      </c>
      <c r="U44" s="189" t="s">
        <v>401</v>
      </c>
      <c r="V44" s="187" t="s">
        <v>401</v>
      </c>
      <c r="W44" s="188" t="s">
        <v>401</v>
      </c>
      <c r="X44" s="68" t="s">
        <v>401</v>
      </c>
      <c r="Y44" s="68" t="s">
        <v>401</v>
      </c>
      <c r="Z44" s="68" t="s">
        <v>401</v>
      </c>
      <c r="AA44" s="69" t="s">
        <v>401</v>
      </c>
      <c r="AB44" s="55" t="s">
        <v>401</v>
      </c>
      <c r="AC44" s="56" t="s">
        <v>401</v>
      </c>
      <c r="AD44" s="56" t="s">
        <v>401</v>
      </c>
      <c r="AE44" s="56" t="s">
        <v>401</v>
      </c>
      <c r="AF44" s="56" t="s">
        <v>401</v>
      </c>
      <c r="AG44" s="57" t="s">
        <v>401</v>
      </c>
      <c r="AH44" s="58" t="s">
        <v>401</v>
      </c>
      <c r="AI44" s="59" t="s">
        <v>401</v>
      </c>
      <c r="AJ44" s="59" t="s">
        <v>401</v>
      </c>
      <c r="AK44" s="59" t="s">
        <v>401</v>
      </c>
      <c r="AL44" s="59" t="s">
        <v>401</v>
      </c>
      <c r="AN44" s="498"/>
      <c r="AO44" s="499"/>
      <c r="AP44" s="499"/>
      <c r="AQ44" s="499"/>
      <c r="AR44" s="499"/>
      <c r="AS44" s="499"/>
      <c r="AT44" s="504"/>
      <c r="AU44" s="504"/>
    </row>
    <row r="45" spans="2:47" ht="3" customHeight="1" thickBot="1" x14ac:dyDescent="0.3">
      <c r="B45" s="453"/>
      <c r="C45" s="453"/>
      <c r="D45" s="454"/>
      <c r="E45" s="458"/>
      <c r="F45" s="459"/>
      <c r="G45" s="459"/>
      <c r="H45" s="459"/>
      <c r="I45" s="459"/>
      <c r="J45" s="76" t="s">
        <v>401</v>
      </c>
      <c r="K45" s="77" t="s">
        <v>401</v>
      </c>
      <c r="L45" s="77" t="s">
        <v>401</v>
      </c>
      <c r="M45" s="77" t="s">
        <v>401</v>
      </c>
      <c r="N45" s="77" t="s">
        <v>401</v>
      </c>
      <c r="O45" s="78" t="s">
        <v>401</v>
      </c>
      <c r="P45" s="187" t="s">
        <v>401</v>
      </c>
      <c r="Q45" s="188" t="s">
        <v>401</v>
      </c>
      <c r="R45" s="188" t="s">
        <v>401</v>
      </c>
      <c r="S45" s="188" t="s">
        <v>401</v>
      </c>
      <c r="T45" s="188" t="s">
        <v>401</v>
      </c>
      <c r="U45" s="189" t="s">
        <v>401</v>
      </c>
      <c r="V45" s="187" t="s">
        <v>401</v>
      </c>
      <c r="W45" s="188" t="s">
        <v>401</v>
      </c>
      <c r="X45" s="68" t="s">
        <v>401</v>
      </c>
      <c r="Y45" s="68" t="s">
        <v>401</v>
      </c>
      <c r="Z45" s="68" t="s">
        <v>401</v>
      </c>
      <c r="AA45" s="69" t="s">
        <v>401</v>
      </c>
      <c r="AB45" s="55" t="s">
        <v>401</v>
      </c>
      <c r="AC45" s="56" t="s">
        <v>401</v>
      </c>
      <c r="AD45" s="56" t="s">
        <v>401</v>
      </c>
      <c r="AE45" s="56" t="s">
        <v>401</v>
      </c>
      <c r="AF45" s="56" t="s">
        <v>401</v>
      </c>
      <c r="AG45" s="57" t="s">
        <v>401</v>
      </c>
      <c r="AH45" s="58" t="s">
        <v>401</v>
      </c>
      <c r="AI45" s="59" t="s">
        <v>401</v>
      </c>
      <c r="AJ45" s="59" t="s">
        <v>401</v>
      </c>
      <c r="AK45" s="59" t="s">
        <v>401</v>
      </c>
      <c r="AL45" s="59" t="s">
        <v>401</v>
      </c>
      <c r="AN45" s="498"/>
      <c r="AO45" s="499"/>
      <c r="AP45" s="499"/>
      <c r="AQ45" s="499"/>
      <c r="AR45" s="499"/>
      <c r="AS45" s="500"/>
      <c r="AT45" s="36"/>
      <c r="AU45" s="36"/>
    </row>
    <row r="46" spans="2:47" ht="16.5" hidden="1" thickBot="1" x14ac:dyDescent="0.3">
      <c r="B46" s="453"/>
      <c r="C46" s="453"/>
      <c r="D46" s="454"/>
      <c r="E46" s="458"/>
      <c r="F46" s="459"/>
      <c r="G46" s="459"/>
      <c r="H46" s="459"/>
      <c r="I46" s="459"/>
      <c r="J46" s="76" t="s">
        <v>401</v>
      </c>
      <c r="K46" s="77" t="s">
        <v>401</v>
      </c>
      <c r="L46" s="77" t="s">
        <v>401</v>
      </c>
      <c r="M46" s="77" t="s">
        <v>401</v>
      </c>
      <c r="N46" s="77" t="s">
        <v>401</v>
      </c>
      <c r="O46" s="78" t="s">
        <v>401</v>
      </c>
      <c r="P46" s="67" t="s">
        <v>401</v>
      </c>
      <c r="Q46" s="68" t="s">
        <v>401</v>
      </c>
      <c r="R46" s="68" t="s">
        <v>401</v>
      </c>
      <c r="S46" s="68" t="s">
        <v>401</v>
      </c>
      <c r="T46" s="68" t="s">
        <v>401</v>
      </c>
      <c r="U46" s="69" t="s">
        <v>401</v>
      </c>
      <c r="V46" s="67" t="s">
        <v>401</v>
      </c>
      <c r="W46" s="68" t="s">
        <v>401</v>
      </c>
      <c r="X46" s="68" t="s">
        <v>401</v>
      </c>
      <c r="Y46" s="68" t="s">
        <v>401</v>
      </c>
      <c r="Z46" s="68" t="s">
        <v>401</v>
      </c>
      <c r="AA46" s="69" t="s">
        <v>401</v>
      </c>
      <c r="AB46" s="55" t="s">
        <v>401</v>
      </c>
      <c r="AC46" s="56" t="s">
        <v>401</v>
      </c>
      <c r="AD46" s="56" t="s">
        <v>401</v>
      </c>
      <c r="AE46" s="56" t="s">
        <v>401</v>
      </c>
      <c r="AF46" s="56" t="s">
        <v>401</v>
      </c>
      <c r="AG46" s="57" t="s">
        <v>401</v>
      </c>
      <c r="AH46" s="58" t="s">
        <v>401</v>
      </c>
      <c r="AI46" s="59" t="s">
        <v>401</v>
      </c>
      <c r="AJ46" s="59" t="s">
        <v>401</v>
      </c>
      <c r="AK46" s="59" t="s">
        <v>401</v>
      </c>
      <c r="AL46" s="59" t="s">
        <v>401</v>
      </c>
      <c r="AN46" s="498"/>
      <c r="AO46" s="499"/>
      <c r="AP46" s="499"/>
      <c r="AQ46" s="499"/>
      <c r="AR46" s="499"/>
      <c r="AS46" s="500"/>
    </row>
    <row r="47" spans="2:47" ht="16.5" hidden="1" thickBot="1" x14ac:dyDescent="0.3">
      <c r="B47" s="453"/>
      <c r="C47" s="453"/>
      <c r="D47" s="454"/>
      <c r="E47" s="461"/>
      <c r="F47" s="462"/>
      <c r="G47" s="462"/>
      <c r="H47" s="462"/>
      <c r="I47" s="462"/>
      <c r="J47" s="79" t="s">
        <v>401</v>
      </c>
      <c r="K47" s="80" t="s">
        <v>401</v>
      </c>
      <c r="L47" s="80" t="s">
        <v>401</v>
      </c>
      <c r="M47" s="80" t="s">
        <v>401</v>
      </c>
      <c r="N47" s="80" t="s">
        <v>401</v>
      </c>
      <c r="O47" s="81" t="s">
        <v>401</v>
      </c>
      <c r="P47" s="67" t="s">
        <v>401</v>
      </c>
      <c r="Q47" s="68" t="s">
        <v>401</v>
      </c>
      <c r="R47" s="68" t="s">
        <v>401</v>
      </c>
      <c r="S47" s="68" t="s">
        <v>401</v>
      </c>
      <c r="T47" s="68" t="s">
        <v>401</v>
      </c>
      <c r="U47" s="69" t="s">
        <v>401</v>
      </c>
      <c r="V47" s="70" t="s">
        <v>401</v>
      </c>
      <c r="W47" s="71" t="s">
        <v>401</v>
      </c>
      <c r="X47" s="71" t="s">
        <v>401</v>
      </c>
      <c r="Y47" s="71" t="s">
        <v>401</v>
      </c>
      <c r="Z47" s="71" t="s">
        <v>401</v>
      </c>
      <c r="AA47" s="72" t="s">
        <v>401</v>
      </c>
      <c r="AB47" s="60" t="s">
        <v>401</v>
      </c>
      <c r="AC47" s="61" t="s">
        <v>401</v>
      </c>
      <c r="AD47" s="61" t="s">
        <v>401</v>
      </c>
      <c r="AE47" s="61" t="s">
        <v>401</v>
      </c>
      <c r="AF47" s="61" t="s">
        <v>401</v>
      </c>
      <c r="AG47" s="62" t="s">
        <v>401</v>
      </c>
      <c r="AH47" s="63" t="s">
        <v>401</v>
      </c>
      <c r="AI47" s="64" t="s">
        <v>401</v>
      </c>
      <c r="AJ47" s="64" t="s">
        <v>401</v>
      </c>
      <c r="AK47" s="64" t="s">
        <v>401</v>
      </c>
      <c r="AL47" s="64" t="s">
        <v>401</v>
      </c>
      <c r="AN47" s="501"/>
      <c r="AO47" s="502"/>
      <c r="AP47" s="502"/>
      <c r="AQ47" s="502"/>
      <c r="AR47" s="502"/>
      <c r="AS47" s="503"/>
    </row>
    <row r="48" spans="2:47" ht="23.25" x14ac:dyDescent="0.35">
      <c r="B48" s="453"/>
      <c r="C48" s="453"/>
      <c r="D48" s="454"/>
      <c r="E48" s="455" t="s">
        <v>167</v>
      </c>
      <c r="F48" s="456"/>
      <c r="G48" s="456"/>
      <c r="H48" s="456"/>
      <c r="I48" s="457"/>
      <c r="J48" s="73" t="s">
        <v>401</v>
      </c>
      <c r="K48" s="74" t="s">
        <v>401</v>
      </c>
      <c r="L48" s="74" t="s">
        <v>401</v>
      </c>
      <c r="M48" s="74" t="s">
        <v>401</v>
      </c>
      <c r="N48" s="74" t="s">
        <v>401</v>
      </c>
      <c r="O48" s="75" t="s">
        <v>401</v>
      </c>
      <c r="P48" s="73" t="s">
        <v>401</v>
      </c>
      <c r="Q48" s="74" t="s">
        <v>401</v>
      </c>
      <c r="R48" s="74" t="s">
        <v>401</v>
      </c>
      <c r="S48" s="74" t="s">
        <v>401</v>
      </c>
      <c r="T48" s="74" t="s">
        <v>401</v>
      </c>
      <c r="U48" s="75" t="s">
        <v>401</v>
      </c>
      <c r="V48" s="184" t="s">
        <v>401</v>
      </c>
      <c r="W48" s="193" t="s">
        <v>401</v>
      </c>
      <c r="X48" s="65" t="s">
        <v>401</v>
      </c>
      <c r="Y48" s="65" t="s">
        <v>401</v>
      </c>
      <c r="Z48" s="65" t="s">
        <v>401</v>
      </c>
      <c r="AA48" s="66" t="s">
        <v>401</v>
      </c>
      <c r="AB48" s="50" t="s">
        <v>401</v>
      </c>
      <c r="AC48" s="51" t="s">
        <v>401</v>
      </c>
      <c r="AD48" s="51" t="s">
        <v>401</v>
      </c>
      <c r="AE48" s="51" t="s">
        <v>401</v>
      </c>
      <c r="AF48" s="51" t="s">
        <v>401</v>
      </c>
      <c r="AG48" s="52" t="s">
        <v>401</v>
      </c>
      <c r="AH48" s="53" t="s">
        <v>401</v>
      </c>
      <c r="AI48" s="54" t="s">
        <v>401</v>
      </c>
      <c r="AJ48" s="54" t="s">
        <v>401</v>
      </c>
      <c r="AK48" s="54" t="s">
        <v>401</v>
      </c>
      <c r="AL48" s="54" t="s">
        <v>401</v>
      </c>
    </row>
    <row r="49" spans="2:38" ht="15.75" x14ac:dyDescent="0.25">
      <c r="B49" s="453"/>
      <c r="C49" s="453"/>
      <c r="D49" s="454"/>
      <c r="E49" s="474"/>
      <c r="F49" s="459"/>
      <c r="G49" s="459"/>
      <c r="H49" s="459"/>
      <c r="I49" s="460"/>
      <c r="J49" s="76" t="s">
        <v>401</v>
      </c>
      <c r="K49" s="77" t="s">
        <v>401</v>
      </c>
      <c r="L49" s="77" t="s">
        <v>401</v>
      </c>
      <c r="M49" s="77" t="s">
        <v>401</v>
      </c>
      <c r="N49" s="77" t="s">
        <v>401</v>
      </c>
      <c r="O49" s="78" t="s">
        <v>401</v>
      </c>
      <c r="P49" s="76" t="s">
        <v>401</v>
      </c>
      <c r="Q49" s="77" t="s">
        <v>401</v>
      </c>
      <c r="R49" s="77" t="s">
        <v>401</v>
      </c>
      <c r="S49" s="77" t="s">
        <v>401</v>
      </c>
      <c r="T49" s="77" t="s">
        <v>401</v>
      </c>
      <c r="U49" s="78" t="s">
        <v>401</v>
      </c>
      <c r="V49" s="187" t="s">
        <v>401</v>
      </c>
      <c r="W49" s="188" t="s">
        <v>401</v>
      </c>
      <c r="X49" s="68" t="s">
        <v>401</v>
      </c>
      <c r="Y49" s="68" t="s">
        <v>401</v>
      </c>
      <c r="Z49" s="68" t="s">
        <v>401</v>
      </c>
      <c r="AA49" s="69" t="s">
        <v>401</v>
      </c>
      <c r="AB49" s="55" t="s">
        <v>401</v>
      </c>
      <c r="AC49" s="56" t="s">
        <v>401</v>
      </c>
      <c r="AD49" s="56" t="s">
        <v>401</v>
      </c>
      <c r="AE49" s="56" t="s">
        <v>401</v>
      </c>
      <c r="AF49" s="56" t="s">
        <v>401</v>
      </c>
      <c r="AG49" s="57" t="s">
        <v>401</v>
      </c>
      <c r="AH49" s="58" t="s">
        <v>401</v>
      </c>
      <c r="AI49" s="59" t="s">
        <v>401</v>
      </c>
      <c r="AJ49" s="59" t="s">
        <v>401</v>
      </c>
      <c r="AK49" s="59" t="s">
        <v>401</v>
      </c>
      <c r="AL49" s="59" t="s">
        <v>401</v>
      </c>
    </row>
    <row r="50" spans="2:38" ht="15.75" x14ac:dyDescent="0.25">
      <c r="B50" s="453"/>
      <c r="C50" s="453"/>
      <c r="D50" s="454"/>
      <c r="E50" s="474"/>
      <c r="F50" s="459"/>
      <c r="G50" s="459"/>
      <c r="H50" s="459"/>
      <c r="I50" s="460"/>
      <c r="J50" s="76" t="s">
        <v>401</v>
      </c>
      <c r="K50" s="77" t="s">
        <v>401</v>
      </c>
      <c r="L50" s="77" t="s">
        <v>401</v>
      </c>
      <c r="M50" s="77" t="s">
        <v>401</v>
      </c>
      <c r="N50" s="77" t="s">
        <v>401</v>
      </c>
      <c r="O50" s="78" t="s">
        <v>401</v>
      </c>
      <c r="P50" s="76" t="s">
        <v>401</v>
      </c>
      <c r="Q50" s="77" t="s">
        <v>401</v>
      </c>
      <c r="R50" s="77" t="s">
        <v>401</v>
      </c>
      <c r="S50" s="77" t="s">
        <v>401</v>
      </c>
      <c r="T50" s="77" t="s">
        <v>401</v>
      </c>
      <c r="U50" s="78" t="s">
        <v>401</v>
      </c>
      <c r="V50" s="187" t="s">
        <v>401</v>
      </c>
      <c r="W50" s="188" t="s">
        <v>401</v>
      </c>
      <c r="X50" s="68" t="s">
        <v>401</v>
      </c>
      <c r="Y50" s="68" t="s">
        <v>401</v>
      </c>
      <c r="Z50" s="68" t="s">
        <v>401</v>
      </c>
      <c r="AA50" s="69" t="s">
        <v>401</v>
      </c>
      <c r="AB50" s="55" t="s">
        <v>401</v>
      </c>
      <c r="AC50" s="56" t="s">
        <v>401</v>
      </c>
      <c r="AD50" s="56" t="s">
        <v>401</v>
      </c>
      <c r="AE50" s="56" t="s">
        <v>401</v>
      </c>
      <c r="AF50" s="56" t="s">
        <v>401</v>
      </c>
      <c r="AG50" s="57" t="s">
        <v>401</v>
      </c>
      <c r="AH50" s="58" t="s">
        <v>401</v>
      </c>
      <c r="AI50" s="59" t="s">
        <v>401</v>
      </c>
      <c r="AJ50" s="59" t="s">
        <v>401</v>
      </c>
      <c r="AK50" s="59" t="s">
        <v>401</v>
      </c>
      <c r="AL50" s="59" t="s">
        <v>401</v>
      </c>
    </row>
    <row r="51" spans="2:38" ht="15.75" x14ac:dyDescent="0.25">
      <c r="B51" s="453"/>
      <c r="C51" s="453"/>
      <c r="D51" s="454"/>
      <c r="E51" s="458"/>
      <c r="F51" s="459"/>
      <c r="G51" s="459"/>
      <c r="H51" s="459"/>
      <c r="I51" s="460"/>
      <c r="J51" s="76" t="s">
        <v>401</v>
      </c>
      <c r="K51" s="77" t="s">
        <v>401</v>
      </c>
      <c r="L51" s="77" t="s">
        <v>401</v>
      </c>
      <c r="M51" s="77" t="s">
        <v>401</v>
      </c>
      <c r="N51" s="77" t="s">
        <v>401</v>
      </c>
      <c r="O51" s="78" t="s">
        <v>401</v>
      </c>
      <c r="P51" s="76" t="s">
        <v>401</v>
      </c>
      <c r="Q51" s="77" t="s">
        <v>401</v>
      </c>
      <c r="R51" s="77" t="s">
        <v>401</v>
      </c>
      <c r="S51" s="77" t="s">
        <v>401</v>
      </c>
      <c r="T51" s="77" t="s">
        <v>401</v>
      </c>
      <c r="U51" s="78" t="s">
        <v>401</v>
      </c>
      <c r="V51" s="187" t="s">
        <v>401</v>
      </c>
      <c r="W51" s="188" t="s">
        <v>401</v>
      </c>
      <c r="X51" s="68" t="s">
        <v>401</v>
      </c>
      <c r="Y51" s="68" t="s">
        <v>401</v>
      </c>
      <c r="Z51" s="68" t="s">
        <v>401</v>
      </c>
      <c r="AA51" s="69" t="s">
        <v>401</v>
      </c>
      <c r="AB51" s="55" t="s">
        <v>401</v>
      </c>
      <c r="AC51" s="56" t="s">
        <v>401</v>
      </c>
      <c r="AD51" s="56" t="s">
        <v>401</v>
      </c>
      <c r="AE51" s="56" t="s">
        <v>401</v>
      </c>
      <c r="AF51" s="56" t="s">
        <v>401</v>
      </c>
      <c r="AG51" s="57" t="s">
        <v>401</v>
      </c>
      <c r="AH51" s="58" t="s">
        <v>401</v>
      </c>
      <c r="AI51" s="59" t="s">
        <v>401</v>
      </c>
      <c r="AJ51" s="59" t="s">
        <v>401</v>
      </c>
      <c r="AK51" s="59" t="s">
        <v>401</v>
      </c>
      <c r="AL51" s="59" t="s">
        <v>401</v>
      </c>
    </row>
    <row r="52" spans="2:38" ht="15.75" x14ac:dyDescent="0.25">
      <c r="B52" s="453"/>
      <c r="C52" s="453"/>
      <c r="D52" s="454"/>
      <c r="E52" s="458"/>
      <c r="F52" s="459"/>
      <c r="G52" s="459"/>
      <c r="H52" s="459"/>
      <c r="I52" s="460"/>
      <c r="J52" s="76" t="s">
        <v>401</v>
      </c>
      <c r="K52" s="77" t="s">
        <v>401</v>
      </c>
      <c r="L52" s="77" t="s">
        <v>401</v>
      </c>
      <c r="M52" s="77" t="s">
        <v>401</v>
      </c>
      <c r="N52" s="77" t="s">
        <v>401</v>
      </c>
      <c r="O52" s="78" t="s">
        <v>401</v>
      </c>
      <c r="P52" s="76" t="s">
        <v>401</v>
      </c>
      <c r="Q52" s="77" t="s">
        <v>401</v>
      </c>
      <c r="R52" s="77" t="s">
        <v>401</v>
      </c>
      <c r="S52" s="77" t="s">
        <v>401</v>
      </c>
      <c r="T52" s="77" t="s">
        <v>401</v>
      </c>
      <c r="U52" s="78" t="s">
        <v>401</v>
      </c>
      <c r="V52" s="187" t="s">
        <v>401</v>
      </c>
      <c r="W52" s="188" t="s">
        <v>401</v>
      </c>
      <c r="X52" s="68" t="s">
        <v>401</v>
      </c>
      <c r="Y52" s="68" t="s">
        <v>401</v>
      </c>
      <c r="Z52" s="68" t="s">
        <v>401</v>
      </c>
      <c r="AA52" s="69" t="s">
        <v>401</v>
      </c>
      <c r="AB52" s="55" t="s">
        <v>401</v>
      </c>
      <c r="AC52" s="56" t="s">
        <v>401</v>
      </c>
      <c r="AD52" s="56" t="s">
        <v>401</v>
      </c>
      <c r="AE52" s="56" t="s">
        <v>401</v>
      </c>
      <c r="AF52" s="56" t="s">
        <v>401</v>
      </c>
      <c r="AG52" s="57" t="s">
        <v>401</v>
      </c>
      <c r="AH52" s="58" t="s">
        <v>401</v>
      </c>
      <c r="AI52" s="59" t="s">
        <v>401</v>
      </c>
      <c r="AJ52" s="59" t="s">
        <v>401</v>
      </c>
      <c r="AK52" s="59" t="s">
        <v>401</v>
      </c>
      <c r="AL52" s="59" t="s">
        <v>401</v>
      </c>
    </row>
    <row r="53" spans="2:38" ht="5.25" customHeight="1" x14ac:dyDescent="0.25">
      <c r="B53" s="453"/>
      <c r="C53" s="453"/>
      <c r="D53" s="454"/>
      <c r="E53" s="458"/>
      <c r="F53" s="459"/>
      <c r="G53" s="459"/>
      <c r="H53" s="459"/>
      <c r="I53" s="460"/>
      <c r="J53" s="76" t="s">
        <v>401</v>
      </c>
      <c r="K53" s="77" t="s">
        <v>401</v>
      </c>
      <c r="L53" s="77" t="s">
        <v>401</v>
      </c>
      <c r="M53" s="77" t="s">
        <v>401</v>
      </c>
      <c r="N53" s="77" t="s">
        <v>401</v>
      </c>
      <c r="O53" s="78" t="s">
        <v>401</v>
      </c>
      <c r="P53" s="76" t="s">
        <v>401</v>
      </c>
      <c r="Q53" s="77" t="s">
        <v>401</v>
      </c>
      <c r="R53" s="77" t="s">
        <v>401</v>
      </c>
      <c r="S53" s="77" t="s">
        <v>401</v>
      </c>
      <c r="T53" s="77" t="s">
        <v>401</v>
      </c>
      <c r="U53" s="78" t="s">
        <v>401</v>
      </c>
      <c r="V53" s="187" t="s">
        <v>401</v>
      </c>
      <c r="W53" s="188" t="s">
        <v>401</v>
      </c>
      <c r="X53" s="68" t="s">
        <v>401</v>
      </c>
      <c r="Y53" s="68" t="s">
        <v>401</v>
      </c>
      <c r="Z53" s="68" t="s">
        <v>401</v>
      </c>
      <c r="AA53" s="69" t="s">
        <v>401</v>
      </c>
      <c r="AB53" s="55" t="s">
        <v>401</v>
      </c>
      <c r="AC53" s="56" t="s">
        <v>401</v>
      </c>
      <c r="AD53" s="56" t="s">
        <v>401</v>
      </c>
      <c r="AE53" s="56" t="s">
        <v>401</v>
      </c>
      <c r="AF53" s="56" t="s">
        <v>401</v>
      </c>
      <c r="AG53" s="57" t="s">
        <v>401</v>
      </c>
      <c r="AH53" s="58" t="s">
        <v>401</v>
      </c>
      <c r="AI53" s="59" t="s">
        <v>401</v>
      </c>
      <c r="AJ53" s="59" t="s">
        <v>401</v>
      </c>
      <c r="AK53" s="59" t="s">
        <v>401</v>
      </c>
      <c r="AL53" s="59" t="s">
        <v>401</v>
      </c>
    </row>
    <row r="54" spans="2:38" ht="3" hidden="1" customHeight="1" x14ac:dyDescent="0.25">
      <c r="B54" s="453"/>
      <c r="C54" s="453"/>
      <c r="D54" s="454"/>
      <c r="E54" s="458"/>
      <c r="F54" s="459"/>
      <c r="G54" s="459"/>
      <c r="H54" s="459"/>
      <c r="I54" s="460"/>
      <c r="J54" s="76" t="s">
        <v>401</v>
      </c>
      <c r="K54" s="77" t="s">
        <v>401</v>
      </c>
      <c r="L54" s="77" t="s">
        <v>401</v>
      </c>
      <c r="M54" s="77" t="s">
        <v>401</v>
      </c>
      <c r="N54" s="77" t="s">
        <v>401</v>
      </c>
      <c r="O54" s="78" t="s">
        <v>401</v>
      </c>
      <c r="P54" s="76" t="s">
        <v>401</v>
      </c>
      <c r="Q54" s="77" t="s">
        <v>401</v>
      </c>
      <c r="R54" s="77" t="s">
        <v>401</v>
      </c>
      <c r="S54" s="77" t="s">
        <v>401</v>
      </c>
      <c r="T54" s="77" t="s">
        <v>401</v>
      </c>
      <c r="U54" s="78" t="s">
        <v>401</v>
      </c>
      <c r="V54" s="187" t="s">
        <v>401</v>
      </c>
      <c r="W54" s="188" t="s">
        <v>401</v>
      </c>
      <c r="X54" s="68" t="s">
        <v>401</v>
      </c>
      <c r="Y54" s="68" t="s">
        <v>401</v>
      </c>
      <c r="Z54" s="68" t="s">
        <v>401</v>
      </c>
      <c r="AA54" s="69" t="s">
        <v>401</v>
      </c>
      <c r="AB54" s="55" t="s">
        <v>401</v>
      </c>
      <c r="AC54" s="56" t="s">
        <v>401</v>
      </c>
      <c r="AD54" s="56" t="s">
        <v>401</v>
      </c>
      <c r="AE54" s="56" t="s">
        <v>401</v>
      </c>
      <c r="AF54" s="56" t="s">
        <v>401</v>
      </c>
      <c r="AG54" s="57" t="s">
        <v>401</v>
      </c>
      <c r="AH54" s="58" t="s">
        <v>401</v>
      </c>
      <c r="AI54" s="59" t="s">
        <v>401</v>
      </c>
      <c r="AJ54" s="59" t="s">
        <v>401</v>
      </c>
      <c r="AK54" s="59" t="s">
        <v>401</v>
      </c>
      <c r="AL54" s="59" t="s">
        <v>401</v>
      </c>
    </row>
    <row r="55" spans="2:38" ht="15.75" hidden="1" x14ac:dyDescent="0.25">
      <c r="B55" s="453"/>
      <c r="C55" s="453"/>
      <c r="D55" s="454"/>
      <c r="E55" s="458"/>
      <c r="F55" s="459"/>
      <c r="G55" s="459"/>
      <c r="H55" s="459"/>
      <c r="I55" s="460"/>
      <c r="J55" s="76" t="s">
        <v>401</v>
      </c>
      <c r="K55" s="77" t="s">
        <v>401</v>
      </c>
      <c r="L55" s="77" t="s">
        <v>401</v>
      </c>
      <c r="M55" s="77" t="s">
        <v>401</v>
      </c>
      <c r="N55" s="77" t="s">
        <v>401</v>
      </c>
      <c r="O55" s="78" t="s">
        <v>401</v>
      </c>
      <c r="P55" s="76" t="s">
        <v>401</v>
      </c>
      <c r="Q55" s="77" t="s">
        <v>401</v>
      </c>
      <c r="R55" s="77" t="s">
        <v>401</v>
      </c>
      <c r="S55" s="77" t="s">
        <v>401</v>
      </c>
      <c r="T55" s="77" t="s">
        <v>401</v>
      </c>
      <c r="U55" s="78" t="s">
        <v>401</v>
      </c>
      <c r="V55" s="187" t="s">
        <v>401</v>
      </c>
      <c r="W55" s="188" t="s">
        <v>401</v>
      </c>
      <c r="X55" s="68" t="s">
        <v>401</v>
      </c>
      <c r="Y55" s="68" t="s">
        <v>401</v>
      </c>
      <c r="Z55" s="68" t="s">
        <v>401</v>
      </c>
      <c r="AA55" s="69" t="s">
        <v>401</v>
      </c>
      <c r="AB55" s="55" t="s">
        <v>401</v>
      </c>
      <c r="AC55" s="56" t="s">
        <v>401</v>
      </c>
      <c r="AD55" s="56" t="s">
        <v>401</v>
      </c>
      <c r="AE55" s="56" t="s">
        <v>401</v>
      </c>
      <c r="AF55" s="56" t="s">
        <v>401</v>
      </c>
      <c r="AG55" s="57" t="s">
        <v>401</v>
      </c>
      <c r="AH55" s="58" t="s">
        <v>401</v>
      </c>
      <c r="AI55" s="59" t="s">
        <v>401</v>
      </c>
      <c r="AJ55" s="59" t="s">
        <v>401</v>
      </c>
      <c r="AK55" s="59" t="s">
        <v>401</v>
      </c>
      <c r="AL55" s="59" t="s">
        <v>401</v>
      </c>
    </row>
    <row r="56" spans="2:38" ht="15.75" hidden="1" x14ac:dyDescent="0.25">
      <c r="B56" s="453"/>
      <c r="C56" s="453"/>
      <c r="D56" s="454"/>
      <c r="E56" s="458"/>
      <c r="F56" s="459"/>
      <c r="G56" s="459"/>
      <c r="H56" s="459"/>
      <c r="I56" s="460"/>
      <c r="J56" s="76" t="s">
        <v>401</v>
      </c>
      <c r="K56" s="77" t="s">
        <v>401</v>
      </c>
      <c r="L56" s="77" t="s">
        <v>401</v>
      </c>
      <c r="M56" s="77" t="s">
        <v>401</v>
      </c>
      <c r="N56" s="77" t="s">
        <v>401</v>
      </c>
      <c r="O56" s="78" t="s">
        <v>401</v>
      </c>
      <c r="P56" s="76" t="s">
        <v>401</v>
      </c>
      <c r="Q56" s="77" t="s">
        <v>401</v>
      </c>
      <c r="R56" s="77" t="s">
        <v>401</v>
      </c>
      <c r="S56" s="77" t="s">
        <v>401</v>
      </c>
      <c r="T56" s="77" t="s">
        <v>401</v>
      </c>
      <c r="U56" s="78" t="s">
        <v>401</v>
      </c>
      <c r="V56" s="187" t="s">
        <v>401</v>
      </c>
      <c r="W56" s="188" t="s">
        <v>401</v>
      </c>
      <c r="X56" s="68" t="s">
        <v>401</v>
      </c>
      <c r="Y56" s="68" t="s">
        <v>401</v>
      </c>
      <c r="Z56" s="68" t="s">
        <v>401</v>
      </c>
      <c r="AA56" s="69" t="s">
        <v>401</v>
      </c>
      <c r="AB56" s="55" t="s">
        <v>401</v>
      </c>
      <c r="AC56" s="56" t="s">
        <v>401</v>
      </c>
      <c r="AD56" s="56" t="s">
        <v>401</v>
      </c>
      <c r="AE56" s="56" t="s">
        <v>401</v>
      </c>
      <c r="AF56" s="56" t="s">
        <v>401</v>
      </c>
      <c r="AG56" s="57" t="s">
        <v>401</v>
      </c>
      <c r="AH56" s="58" t="s">
        <v>401</v>
      </c>
      <c r="AI56" s="59" t="s">
        <v>401</v>
      </c>
      <c r="AJ56" s="59" t="s">
        <v>401</v>
      </c>
      <c r="AK56" s="59" t="s">
        <v>401</v>
      </c>
      <c r="AL56" s="59" t="s">
        <v>401</v>
      </c>
    </row>
    <row r="57" spans="2:38" ht="16.5" thickBot="1" x14ac:dyDescent="0.3">
      <c r="B57" s="453"/>
      <c r="C57" s="453"/>
      <c r="D57" s="454"/>
      <c r="E57" s="461"/>
      <c r="F57" s="462"/>
      <c r="G57" s="462"/>
      <c r="H57" s="462"/>
      <c r="I57" s="463"/>
      <c r="J57" s="79" t="s">
        <v>401</v>
      </c>
      <c r="K57" s="80" t="s">
        <v>401</v>
      </c>
      <c r="L57" s="80" t="s">
        <v>401</v>
      </c>
      <c r="M57" s="80" t="s">
        <v>401</v>
      </c>
      <c r="N57" s="80" t="s">
        <v>401</v>
      </c>
      <c r="O57" s="81" t="s">
        <v>401</v>
      </c>
      <c r="P57" s="79" t="s">
        <v>401</v>
      </c>
      <c r="Q57" s="80" t="s">
        <v>401</v>
      </c>
      <c r="R57" s="80" t="s">
        <v>401</v>
      </c>
      <c r="S57" s="80" t="s">
        <v>401</v>
      </c>
      <c r="T57" s="80" t="s">
        <v>401</v>
      </c>
      <c r="U57" s="81" t="s">
        <v>401</v>
      </c>
      <c r="V57" s="190" t="s">
        <v>401</v>
      </c>
      <c r="W57" s="191" t="s">
        <v>401</v>
      </c>
      <c r="X57" s="71" t="s">
        <v>401</v>
      </c>
      <c r="Y57" s="71" t="s">
        <v>401</v>
      </c>
      <c r="Z57" s="71" t="s">
        <v>401</v>
      </c>
      <c r="AA57" s="72" t="s">
        <v>401</v>
      </c>
      <c r="AB57" s="60" t="s">
        <v>401</v>
      </c>
      <c r="AC57" s="61" t="s">
        <v>401</v>
      </c>
      <c r="AD57" s="61" t="s">
        <v>401</v>
      </c>
      <c r="AE57" s="61" t="s">
        <v>401</v>
      </c>
      <c r="AF57" s="61" t="s">
        <v>401</v>
      </c>
      <c r="AG57" s="62" t="s">
        <v>401</v>
      </c>
      <c r="AH57" s="58" t="s">
        <v>401</v>
      </c>
      <c r="AI57" s="59" t="s">
        <v>401</v>
      </c>
      <c r="AJ57" s="59" t="s">
        <v>401</v>
      </c>
      <c r="AK57" s="59" t="s">
        <v>401</v>
      </c>
      <c r="AL57" s="59" t="s">
        <v>401</v>
      </c>
    </row>
    <row r="58" spans="2:38" ht="15" customHeight="1" x14ac:dyDescent="0.25">
      <c r="J58" s="455" t="s">
        <v>168</v>
      </c>
      <c r="K58" s="456"/>
      <c r="L58" s="456"/>
      <c r="M58" s="456"/>
      <c r="N58" s="456"/>
      <c r="O58" s="457"/>
      <c r="P58" s="455" t="s">
        <v>169</v>
      </c>
      <c r="Q58" s="456"/>
      <c r="R58" s="456"/>
      <c r="S58" s="456"/>
      <c r="T58" s="456"/>
      <c r="U58" s="457"/>
      <c r="V58" s="455" t="s">
        <v>170</v>
      </c>
      <c r="W58" s="456"/>
      <c r="X58" s="456"/>
      <c r="Y58" s="456"/>
      <c r="Z58" s="456"/>
      <c r="AA58" s="457"/>
      <c r="AB58" s="455" t="s">
        <v>171</v>
      </c>
      <c r="AC58" s="505"/>
      <c r="AD58" s="456"/>
      <c r="AE58" s="456"/>
      <c r="AF58" s="456"/>
      <c r="AG58" s="456"/>
      <c r="AH58" s="455" t="s">
        <v>172</v>
      </c>
      <c r="AI58" s="456"/>
      <c r="AJ58" s="456"/>
      <c r="AK58" s="456"/>
      <c r="AL58" s="457"/>
    </row>
    <row r="59" spans="2:38" ht="15" customHeight="1" x14ac:dyDescent="0.25">
      <c r="J59" s="458"/>
      <c r="K59" s="459"/>
      <c r="L59" s="459"/>
      <c r="M59" s="459"/>
      <c r="N59" s="459"/>
      <c r="O59" s="460"/>
      <c r="P59" s="458"/>
      <c r="Q59" s="459"/>
      <c r="R59" s="459"/>
      <c r="S59" s="459"/>
      <c r="T59" s="459"/>
      <c r="U59" s="460"/>
      <c r="V59" s="458"/>
      <c r="W59" s="459"/>
      <c r="X59" s="459"/>
      <c r="Y59" s="459"/>
      <c r="Z59" s="459"/>
      <c r="AA59" s="460"/>
      <c r="AB59" s="458"/>
      <c r="AC59" s="459"/>
      <c r="AD59" s="459"/>
      <c r="AE59" s="459"/>
      <c r="AF59" s="459"/>
      <c r="AG59" s="459"/>
      <c r="AH59" s="474"/>
      <c r="AI59" s="487"/>
      <c r="AJ59" s="487"/>
      <c r="AK59" s="487"/>
      <c r="AL59" s="460"/>
    </row>
    <row r="60" spans="2:38" ht="15" customHeight="1" x14ac:dyDescent="0.25">
      <c r="J60" s="458"/>
      <c r="K60" s="459"/>
      <c r="L60" s="459"/>
      <c r="M60" s="459"/>
      <c r="N60" s="459"/>
      <c r="O60" s="460"/>
      <c r="P60" s="458"/>
      <c r="Q60" s="459"/>
      <c r="R60" s="459"/>
      <c r="S60" s="459"/>
      <c r="T60" s="459"/>
      <c r="U60" s="460"/>
      <c r="V60" s="458"/>
      <c r="W60" s="459"/>
      <c r="X60" s="459"/>
      <c r="Y60" s="459"/>
      <c r="Z60" s="459"/>
      <c r="AA60" s="460"/>
      <c r="AB60" s="458"/>
      <c r="AC60" s="459"/>
      <c r="AD60" s="459"/>
      <c r="AE60" s="459"/>
      <c r="AF60" s="459"/>
      <c r="AG60" s="459"/>
      <c r="AH60" s="474"/>
      <c r="AI60" s="487"/>
      <c r="AJ60" s="487"/>
      <c r="AK60" s="487"/>
      <c r="AL60" s="460"/>
    </row>
    <row r="61" spans="2:38" ht="15" customHeight="1" x14ac:dyDescent="0.25">
      <c r="J61" s="458"/>
      <c r="K61" s="459"/>
      <c r="L61" s="459"/>
      <c r="M61" s="459"/>
      <c r="N61" s="459"/>
      <c r="O61" s="460"/>
      <c r="P61" s="458"/>
      <c r="Q61" s="459"/>
      <c r="R61" s="459"/>
      <c r="S61" s="459"/>
      <c r="T61" s="459"/>
      <c r="U61" s="460"/>
      <c r="V61" s="458"/>
      <c r="W61" s="459"/>
      <c r="X61" s="459"/>
      <c r="Y61" s="459"/>
      <c r="Z61" s="459"/>
      <c r="AA61" s="460"/>
      <c r="AB61" s="458"/>
      <c r="AC61" s="459"/>
      <c r="AD61" s="459"/>
      <c r="AE61" s="459"/>
      <c r="AF61" s="459"/>
      <c r="AG61" s="459"/>
      <c r="AH61" s="458"/>
      <c r="AI61" s="487"/>
      <c r="AJ61" s="487"/>
      <c r="AK61" s="487"/>
      <c r="AL61" s="460"/>
    </row>
    <row r="62" spans="2:38" ht="15" customHeight="1" x14ac:dyDescent="0.25">
      <c r="J62" s="458"/>
      <c r="K62" s="459"/>
      <c r="L62" s="459"/>
      <c r="M62" s="459"/>
      <c r="N62" s="459"/>
      <c r="O62" s="460"/>
      <c r="P62" s="458"/>
      <c r="Q62" s="459"/>
      <c r="R62" s="459"/>
      <c r="S62" s="459"/>
      <c r="T62" s="459"/>
      <c r="U62" s="460"/>
      <c r="V62" s="458"/>
      <c r="W62" s="459"/>
      <c r="X62" s="459"/>
      <c r="Y62" s="459"/>
      <c r="Z62" s="459"/>
      <c r="AA62" s="460"/>
      <c r="AB62" s="458"/>
      <c r="AC62" s="459"/>
      <c r="AD62" s="459"/>
      <c r="AE62" s="459"/>
      <c r="AF62" s="459"/>
      <c r="AG62" s="459"/>
      <c r="AH62" s="458"/>
      <c r="AI62" s="487"/>
      <c r="AJ62" s="487"/>
      <c r="AK62" s="487"/>
      <c r="AL62" s="460"/>
    </row>
    <row r="63" spans="2:38" ht="28.5" customHeight="1" thickBot="1" x14ac:dyDescent="0.3">
      <c r="J63" s="461"/>
      <c r="K63" s="462"/>
      <c r="L63" s="462"/>
      <c r="M63" s="462"/>
      <c r="N63" s="462"/>
      <c r="O63" s="463"/>
      <c r="P63" s="461"/>
      <c r="Q63" s="462"/>
      <c r="R63" s="462"/>
      <c r="S63" s="462"/>
      <c r="T63" s="462"/>
      <c r="U63" s="463"/>
      <c r="V63" s="461"/>
      <c r="W63" s="462"/>
      <c r="X63" s="462"/>
      <c r="Y63" s="462"/>
      <c r="Z63" s="462"/>
      <c r="AA63" s="463"/>
      <c r="AB63" s="461"/>
      <c r="AC63" s="462"/>
      <c r="AD63" s="462"/>
      <c r="AE63" s="462"/>
      <c r="AF63" s="462"/>
      <c r="AG63" s="462"/>
      <c r="AH63" s="461"/>
      <c r="AI63" s="462"/>
      <c r="AJ63" s="462"/>
      <c r="AK63" s="462"/>
      <c r="AL63" s="463"/>
    </row>
  </sheetData>
  <mergeCells count="22">
    <mergeCell ref="AH58:AL63"/>
    <mergeCell ref="E28:I37"/>
    <mergeCell ref="AN28:AS37"/>
    <mergeCell ref="AT28:AU35"/>
    <mergeCell ref="E38:I47"/>
    <mergeCell ref="AN38:AS47"/>
    <mergeCell ref="AT38:AU44"/>
    <mergeCell ref="E48:I57"/>
    <mergeCell ref="J58:O63"/>
    <mergeCell ref="P58:U63"/>
    <mergeCell ref="V58:AA63"/>
    <mergeCell ref="AB58:AG63"/>
    <mergeCell ref="B4:I6"/>
    <mergeCell ref="J4:AL6"/>
    <mergeCell ref="AT4:AU6"/>
    <mergeCell ref="B8:D57"/>
    <mergeCell ref="E8:I17"/>
    <mergeCell ref="AN8:AS17"/>
    <mergeCell ref="AT8:AU14"/>
    <mergeCell ref="E18:I27"/>
    <mergeCell ref="AN18:AS27"/>
    <mergeCell ref="AT18:AU2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JS59"/>
  <sheetViews>
    <sheetView topLeftCell="E52" zoomScale="71" zoomScaleNormal="71" workbookViewId="0">
      <selection activeCell="A50" sqref="A50:A54"/>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178" customWidth="1"/>
    <col min="6" max="6" width="40.140625" customWidth="1"/>
    <col min="7" max="7" width="20.42578125" customWidth="1"/>
    <col min="8" max="8" width="10.42578125" style="179" customWidth="1"/>
    <col min="9" max="9" width="11.42578125" style="179" customWidth="1"/>
    <col min="10" max="10" width="10.140625" style="180" customWidth="1"/>
    <col min="11" max="11" width="11.42578125" style="179" customWidth="1"/>
    <col min="12" max="12" width="10.85546875" style="179" customWidth="1"/>
    <col min="13" max="13" width="18.28515625" style="179"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162" customFormat="1" ht="16.5" customHeight="1" x14ac:dyDescent="0.3">
      <c r="A1" s="424"/>
      <c r="B1" s="425"/>
      <c r="C1" s="425"/>
      <c r="D1" s="511" t="s">
        <v>407</v>
      </c>
      <c r="E1" s="511"/>
      <c r="F1" s="511"/>
      <c r="G1" s="511"/>
      <c r="H1" s="511"/>
      <c r="I1" s="511"/>
      <c r="J1" s="511"/>
      <c r="K1" s="511"/>
      <c r="L1" s="511"/>
      <c r="M1" s="511"/>
      <c r="N1" s="511"/>
      <c r="O1" s="511"/>
      <c r="P1" s="511"/>
      <c r="Q1" s="512"/>
      <c r="R1" s="183"/>
      <c r="S1" s="416" t="s">
        <v>67</v>
      </c>
      <c r="T1" s="416"/>
      <c r="U1" s="416"/>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c r="FF1" s="161"/>
      <c r="FG1" s="161"/>
      <c r="FH1" s="161"/>
      <c r="FI1" s="161"/>
      <c r="FJ1" s="161"/>
      <c r="FK1" s="161"/>
      <c r="FL1" s="161"/>
      <c r="FM1" s="161"/>
      <c r="FN1" s="161"/>
      <c r="FO1" s="161"/>
      <c r="FP1" s="161"/>
      <c r="FQ1" s="161"/>
      <c r="FR1" s="161"/>
      <c r="FS1" s="161"/>
      <c r="FT1" s="161"/>
      <c r="FU1" s="161"/>
      <c r="FV1" s="161"/>
      <c r="FW1" s="161"/>
      <c r="FX1" s="161"/>
      <c r="FY1" s="161"/>
      <c r="FZ1" s="161"/>
      <c r="GA1" s="161"/>
      <c r="GB1" s="161"/>
      <c r="GC1" s="161"/>
      <c r="GD1" s="161"/>
      <c r="GE1" s="161"/>
      <c r="GF1" s="161"/>
      <c r="GG1" s="161"/>
      <c r="GH1" s="161"/>
      <c r="GI1" s="161"/>
      <c r="GJ1" s="161"/>
      <c r="GK1" s="161"/>
      <c r="GL1" s="161"/>
      <c r="GM1" s="161"/>
      <c r="GN1" s="161"/>
      <c r="GO1" s="161"/>
      <c r="GP1" s="161"/>
      <c r="GQ1" s="161"/>
      <c r="GR1" s="161"/>
      <c r="GS1" s="161"/>
      <c r="GT1" s="161"/>
      <c r="GU1" s="161"/>
      <c r="GV1" s="161"/>
      <c r="GW1" s="161"/>
      <c r="GX1" s="161"/>
      <c r="GY1" s="161"/>
      <c r="GZ1" s="161"/>
      <c r="HA1" s="161"/>
      <c r="HB1" s="161"/>
      <c r="HC1" s="161"/>
      <c r="HD1" s="161"/>
      <c r="HE1" s="161"/>
      <c r="HF1" s="161"/>
      <c r="HG1" s="161"/>
      <c r="HH1" s="161"/>
      <c r="HI1" s="161"/>
      <c r="HJ1" s="161"/>
      <c r="HK1" s="161"/>
      <c r="HL1" s="161"/>
      <c r="HM1" s="161"/>
      <c r="HN1" s="161"/>
      <c r="HO1" s="161"/>
      <c r="HP1" s="161"/>
      <c r="HQ1" s="161"/>
      <c r="HR1" s="161"/>
      <c r="HS1" s="161"/>
      <c r="HT1" s="161"/>
      <c r="HU1" s="161"/>
      <c r="HV1" s="161"/>
      <c r="HW1" s="161"/>
      <c r="HX1" s="161"/>
      <c r="HY1" s="161"/>
      <c r="HZ1" s="161"/>
      <c r="IA1" s="161"/>
      <c r="IB1" s="161"/>
      <c r="IC1" s="161"/>
      <c r="ID1" s="161"/>
      <c r="IE1" s="161"/>
      <c r="IF1" s="161"/>
      <c r="IG1" s="161"/>
      <c r="IH1" s="161"/>
      <c r="II1" s="161"/>
      <c r="IJ1" s="161"/>
      <c r="IK1" s="161"/>
      <c r="IL1" s="161"/>
      <c r="IM1" s="161"/>
      <c r="IN1" s="161"/>
      <c r="IO1" s="161"/>
      <c r="IP1" s="161"/>
      <c r="IQ1" s="161"/>
      <c r="IR1" s="161"/>
      <c r="IS1" s="161"/>
      <c r="IT1" s="161"/>
      <c r="IU1" s="161"/>
      <c r="IV1" s="161"/>
      <c r="IW1" s="161"/>
      <c r="IX1" s="161"/>
      <c r="IY1" s="161"/>
      <c r="IZ1" s="161"/>
      <c r="JA1" s="161"/>
      <c r="JB1" s="161"/>
      <c r="JC1" s="161"/>
      <c r="JD1" s="161"/>
      <c r="JE1" s="161"/>
      <c r="JF1" s="161"/>
      <c r="JG1" s="161"/>
      <c r="JH1" s="161"/>
      <c r="JI1" s="161"/>
      <c r="JJ1" s="161"/>
      <c r="JK1" s="161"/>
      <c r="JL1" s="161"/>
      <c r="JM1" s="161"/>
      <c r="JN1" s="161"/>
      <c r="JO1" s="161"/>
      <c r="JP1" s="161"/>
      <c r="JQ1" s="161"/>
      <c r="JR1" s="161"/>
      <c r="JS1" s="161"/>
    </row>
    <row r="2" spans="1:279" s="162" customFormat="1" ht="39.75" customHeight="1" x14ac:dyDescent="0.3">
      <c r="A2" s="426"/>
      <c r="B2" s="427"/>
      <c r="C2" s="427"/>
      <c r="D2" s="513"/>
      <c r="E2" s="513"/>
      <c r="F2" s="513"/>
      <c r="G2" s="513"/>
      <c r="H2" s="513"/>
      <c r="I2" s="513"/>
      <c r="J2" s="513"/>
      <c r="K2" s="513"/>
      <c r="L2" s="513"/>
      <c r="M2" s="513"/>
      <c r="N2" s="513"/>
      <c r="O2" s="513"/>
      <c r="P2" s="513"/>
      <c r="Q2" s="514"/>
      <c r="R2" s="183"/>
      <c r="S2" s="416"/>
      <c r="T2" s="416"/>
      <c r="U2" s="416"/>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c r="HD2" s="161"/>
      <c r="HE2" s="161"/>
      <c r="HF2" s="161"/>
      <c r="HG2" s="161"/>
      <c r="HH2" s="161"/>
      <c r="HI2" s="161"/>
      <c r="HJ2" s="161"/>
      <c r="HK2" s="161"/>
      <c r="HL2" s="161"/>
      <c r="HM2" s="161"/>
      <c r="HN2" s="161"/>
      <c r="HO2" s="161"/>
      <c r="HP2" s="161"/>
      <c r="HQ2" s="161"/>
      <c r="HR2" s="161"/>
      <c r="HS2" s="161"/>
      <c r="HT2" s="161"/>
      <c r="HU2" s="161"/>
      <c r="HV2" s="161"/>
      <c r="HW2" s="161"/>
      <c r="HX2" s="161"/>
      <c r="HY2" s="161"/>
      <c r="HZ2" s="161"/>
      <c r="IA2" s="161"/>
      <c r="IB2" s="161"/>
      <c r="IC2" s="161"/>
      <c r="ID2" s="161"/>
      <c r="IE2" s="161"/>
      <c r="IF2" s="161"/>
      <c r="IG2" s="161"/>
      <c r="IH2" s="161"/>
      <c r="II2" s="161"/>
      <c r="IJ2" s="161"/>
      <c r="IK2" s="161"/>
      <c r="IL2" s="161"/>
      <c r="IM2" s="161"/>
      <c r="IN2" s="161"/>
      <c r="IO2" s="161"/>
      <c r="IP2" s="161"/>
      <c r="IQ2" s="161"/>
      <c r="IR2" s="161"/>
      <c r="IS2" s="161"/>
      <c r="IT2" s="161"/>
      <c r="IU2" s="161"/>
      <c r="IV2" s="161"/>
      <c r="IW2" s="161"/>
      <c r="IX2" s="161"/>
      <c r="IY2" s="161"/>
      <c r="IZ2" s="161"/>
      <c r="JA2" s="161"/>
      <c r="JB2" s="161"/>
      <c r="JC2" s="161"/>
      <c r="JD2" s="161"/>
      <c r="JE2" s="161"/>
      <c r="JF2" s="161"/>
      <c r="JG2" s="161"/>
      <c r="JH2" s="161"/>
      <c r="JI2" s="161"/>
      <c r="JJ2" s="161"/>
      <c r="JK2" s="161"/>
      <c r="JL2" s="161"/>
      <c r="JM2" s="161"/>
      <c r="JN2" s="161"/>
      <c r="JO2" s="161"/>
      <c r="JP2" s="161"/>
      <c r="JQ2" s="161"/>
      <c r="JR2" s="161"/>
      <c r="JS2" s="161"/>
    </row>
    <row r="3" spans="1:279" s="162" customFormat="1" ht="3" customHeight="1" x14ac:dyDescent="0.3">
      <c r="A3" s="2"/>
      <c r="B3" s="2"/>
      <c r="C3" s="159"/>
      <c r="D3" s="513"/>
      <c r="E3" s="513"/>
      <c r="F3" s="513"/>
      <c r="G3" s="513"/>
      <c r="H3" s="513"/>
      <c r="I3" s="513"/>
      <c r="J3" s="513"/>
      <c r="K3" s="513"/>
      <c r="L3" s="513"/>
      <c r="M3" s="513"/>
      <c r="N3" s="513"/>
      <c r="O3" s="513"/>
      <c r="P3" s="513"/>
      <c r="Q3" s="514"/>
      <c r="R3" s="183"/>
      <c r="S3" s="416"/>
      <c r="T3" s="416"/>
      <c r="U3" s="416"/>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c r="GX3" s="161"/>
      <c r="GY3" s="161"/>
      <c r="GZ3" s="161"/>
      <c r="HA3" s="161"/>
      <c r="HB3" s="161"/>
      <c r="HC3" s="161"/>
      <c r="HD3" s="161"/>
      <c r="HE3" s="161"/>
      <c r="HF3" s="161"/>
      <c r="HG3" s="161"/>
      <c r="HH3" s="161"/>
      <c r="HI3" s="161"/>
      <c r="HJ3" s="161"/>
      <c r="HK3" s="161"/>
      <c r="HL3" s="161"/>
      <c r="HM3" s="161"/>
      <c r="HN3" s="161"/>
      <c r="HO3" s="161"/>
      <c r="HP3" s="161"/>
      <c r="HQ3" s="161"/>
      <c r="HR3" s="161"/>
      <c r="HS3" s="161"/>
      <c r="HT3" s="161"/>
      <c r="HU3" s="161"/>
      <c r="HV3" s="161"/>
      <c r="HW3" s="161"/>
      <c r="HX3" s="161"/>
      <c r="HY3" s="161"/>
      <c r="HZ3" s="161"/>
      <c r="IA3" s="161"/>
      <c r="IB3" s="161"/>
      <c r="IC3" s="161"/>
      <c r="ID3" s="161"/>
      <c r="IE3" s="161"/>
      <c r="IF3" s="161"/>
      <c r="IG3" s="161"/>
      <c r="IH3" s="161"/>
      <c r="II3" s="161"/>
      <c r="IJ3" s="161"/>
      <c r="IK3" s="161"/>
      <c r="IL3" s="161"/>
      <c r="IM3" s="161"/>
      <c r="IN3" s="161"/>
      <c r="IO3" s="161"/>
      <c r="IP3" s="161"/>
      <c r="IQ3" s="161"/>
      <c r="IR3" s="161"/>
      <c r="IS3" s="161"/>
      <c r="IT3" s="161"/>
      <c r="IU3" s="161"/>
      <c r="IV3" s="161"/>
      <c r="IW3" s="161"/>
      <c r="IX3" s="161"/>
      <c r="IY3" s="161"/>
      <c r="IZ3" s="161"/>
      <c r="JA3" s="161"/>
      <c r="JB3" s="161"/>
      <c r="JC3" s="161"/>
      <c r="JD3" s="161"/>
      <c r="JE3" s="161"/>
      <c r="JF3" s="161"/>
      <c r="JG3" s="161"/>
      <c r="JH3" s="161"/>
      <c r="JI3" s="161"/>
      <c r="JJ3" s="161"/>
      <c r="JK3" s="161"/>
      <c r="JL3" s="161"/>
      <c r="JM3" s="161"/>
      <c r="JN3" s="161"/>
      <c r="JO3" s="161"/>
      <c r="JP3" s="161"/>
      <c r="JQ3" s="161"/>
      <c r="JR3" s="161"/>
      <c r="JS3" s="161"/>
    </row>
    <row r="4" spans="1:279" s="162" customFormat="1" ht="41.25" customHeight="1" x14ac:dyDescent="0.3">
      <c r="A4" s="417" t="s">
        <v>0</v>
      </c>
      <c r="B4" s="418"/>
      <c r="C4" s="419"/>
      <c r="D4" s="420" t="str">
        <f>'Mapa Final'!D4</f>
        <v xml:space="preserve">Administración de Justicia Jurisdcion de lo contencioso Administrativo de la Guajira Riohacha </v>
      </c>
      <c r="E4" s="421"/>
      <c r="F4" s="421"/>
      <c r="G4" s="421"/>
      <c r="H4" s="421"/>
      <c r="I4" s="421"/>
      <c r="J4" s="421"/>
      <c r="K4" s="421"/>
      <c r="L4" s="421"/>
      <c r="M4" s="421"/>
      <c r="N4" s="422"/>
      <c r="O4" s="423"/>
      <c r="P4" s="423"/>
      <c r="Q4" s="423"/>
      <c r="R4" s="181"/>
      <c r="S4" s="1"/>
      <c r="T4" s="1"/>
      <c r="U4" s="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c r="HC4" s="161"/>
      <c r="HD4" s="161"/>
      <c r="HE4" s="161"/>
      <c r="HF4" s="161"/>
      <c r="HG4" s="161"/>
      <c r="HH4" s="161"/>
      <c r="HI4" s="161"/>
      <c r="HJ4" s="161"/>
      <c r="HK4" s="161"/>
      <c r="HL4" s="161"/>
      <c r="HM4" s="161"/>
      <c r="HN4" s="161"/>
      <c r="HO4" s="161"/>
      <c r="HP4" s="161"/>
      <c r="HQ4" s="161"/>
      <c r="HR4" s="161"/>
      <c r="HS4" s="161"/>
      <c r="HT4" s="161"/>
      <c r="HU4" s="161"/>
      <c r="HV4" s="161"/>
      <c r="HW4" s="161"/>
      <c r="HX4" s="161"/>
      <c r="HY4" s="161"/>
      <c r="HZ4" s="161"/>
      <c r="IA4" s="161"/>
      <c r="IB4" s="161"/>
      <c r="IC4" s="161"/>
      <c r="ID4" s="161"/>
      <c r="IE4" s="161"/>
      <c r="IF4" s="161"/>
      <c r="IG4" s="161"/>
      <c r="IH4" s="161"/>
      <c r="II4" s="161"/>
      <c r="IJ4" s="161"/>
      <c r="IK4" s="161"/>
      <c r="IL4" s="161"/>
      <c r="IM4" s="161"/>
      <c r="IN4" s="161"/>
      <c r="IO4" s="161"/>
      <c r="IP4" s="161"/>
      <c r="IQ4" s="161"/>
      <c r="IR4" s="161"/>
      <c r="IS4" s="161"/>
      <c r="IT4" s="161"/>
      <c r="IU4" s="161"/>
      <c r="IV4" s="161"/>
      <c r="IW4" s="161"/>
      <c r="IX4" s="161"/>
      <c r="IY4" s="161"/>
      <c r="IZ4" s="161"/>
      <c r="JA4" s="161"/>
      <c r="JB4" s="161"/>
      <c r="JC4" s="161"/>
      <c r="JD4" s="161"/>
      <c r="JE4" s="161"/>
      <c r="JF4" s="161"/>
      <c r="JG4" s="161"/>
      <c r="JH4" s="161"/>
      <c r="JI4" s="161"/>
      <c r="JJ4" s="161"/>
      <c r="JK4" s="161"/>
      <c r="JL4" s="161"/>
      <c r="JM4" s="161"/>
      <c r="JN4" s="161"/>
      <c r="JO4" s="161"/>
      <c r="JP4" s="161"/>
      <c r="JQ4" s="161"/>
      <c r="JR4" s="161"/>
      <c r="JS4" s="161"/>
    </row>
    <row r="5" spans="1:279" s="162" customFormat="1" ht="52.5" customHeight="1" x14ac:dyDescent="0.3">
      <c r="A5" s="417" t="s">
        <v>1</v>
      </c>
      <c r="B5" s="418"/>
      <c r="C5" s="419"/>
      <c r="D5" s="428" t="str">
        <f>'Mapa Final'!D5</f>
        <v>Administrar justicia dirigiendo la actuación procesal, hacia la emisión de una decisión de carácter definitivo mediante la aplicación de la normatividad vigente.</v>
      </c>
      <c r="E5" s="429"/>
      <c r="F5" s="429"/>
      <c r="G5" s="429"/>
      <c r="H5" s="429"/>
      <c r="I5" s="429"/>
      <c r="J5" s="429"/>
      <c r="K5" s="429"/>
      <c r="L5" s="429"/>
      <c r="M5" s="429"/>
      <c r="N5" s="430"/>
      <c r="O5" s="1"/>
      <c r="P5" s="1"/>
      <c r="Q5" s="1"/>
      <c r="R5" s="1"/>
      <c r="S5" s="1"/>
      <c r="T5" s="1"/>
      <c r="U5" s="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c r="FY5" s="161"/>
      <c r="FZ5" s="161"/>
      <c r="GA5" s="161"/>
      <c r="GB5" s="161"/>
      <c r="GC5" s="161"/>
      <c r="GD5" s="161"/>
      <c r="GE5" s="161"/>
      <c r="GF5" s="161"/>
      <c r="GG5" s="161"/>
      <c r="GH5" s="161"/>
      <c r="GI5" s="161"/>
      <c r="GJ5" s="161"/>
      <c r="GK5" s="161"/>
      <c r="GL5" s="161"/>
      <c r="GM5" s="161"/>
      <c r="GN5" s="161"/>
      <c r="GO5" s="161"/>
      <c r="GP5" s="161"/>
      <c r="GQ5" s="161"/>
      <c r="GR5" s="161"/>
      <c r="GS5" s="161"/>
      <c r="GT5" s="161"/>
      <c r="GU5" s="161"/>
      <c r="GV5" s="161"/>
      <c r="GW5" s="161"/>
      <c r="GX5" s="161"/>
      <c r="GY5" s="161"/>
      <c r="GZ5" s="161"/>
      <c r="HA5" s="161"/>
      <c r="HB5" s="161"/>
      <c r="HC5" s="161"/>
      <c r="HD5" s="161"/>
      <c r="HE5" s="161"/>
      <c r="HF5" s="161"/>
      <c r="HG5" s="161"/>
      <c r="HH5" s="161"/>
      <c r="HI5" s="161"/>
      <c r="HJ5" s="161"/>
      <c r="HK5" s="161"/>
      <c r="HL5" s="161"/>
      <c r="HM5" s="161"/>
      <c r="HN5" s="161"/>
      <c r="HO5" s="161"/>
      <c r="HP5" s="161"/>
      <c r="HQ5" s="161"/>
      <c r="HR5" s="161"/>
      <c r="HS5" s="161"/>
      <c r="HT5" s="161"/>
      <c r="HU5" s="161"/>
      <c r="HV5" s="161"/>
      <c r="HW5" s="161"/>
      <c r="HX5" s="161"/>
      <c r="HY5" s="161"/>
      <c r="HZ5" s="161"/>
      <c r="IA5" s="161"/>
      <c r="IB5" s="161"/>
      <c r="IC5" s="161"/>
      <c r="ID5" s="161"/>
      <c r="IE5" s="161"/>
      <c r="IF5" s="161"/>
      <c r="IG5" s="161"/>
      <c r="IH5" s="161"/>
      <c r="II5" s="161"/>
      <c r="IJ5" s="161"/>
      <c r="IK5" s="161"/>
      <c r="IL5" s="161"/>
      <c r="IM5" s="161"/>
      <c r="IN5" s="161"/>
      <c r="IO5" s="161"/>
      <c r="IP5" s="161"/>
      <c r="IQ5" s="161"/>
      <c r="IR5" s="161"/>
      <c r="IS5" s="161"/>
      <c r="IT5" s="161"/>
      <c r="IU5" s="161"/>
      <c r="IV5" s="161"/>
      <c r="IW5" s="161"/>
      <c r="IX5" s="161"/>
      <c r="IY5" s="161"/>
      <c r="IZ5" s="161"/>
      <c r="JA5" s="161"/>
      <c r="JB5" s="161"/>
      <c r="JC5" s="161"/>
      <c r="JD5" s="161"/>
      <c r="JE5" s="161"/>
      <c r="JF5" s="161"/>
      <c r="JG5" s="161"/>
      <c r="JH5" s="161"/>
      <c r="JI5" s="161"/>
      <c r="JJ5" s="161"/>
      <c r="JK5" s="161"/>
      <c r="JL5" s="161"/>
      <c r="JM5" s="161"/>
      <c r="JN5" s="161"/>
      <c r="JO5" s="161"/>
      <c r="JP5" s="161"/>
      <c r="JQ5" s="161"/>
      <c r="JR5" s="161"/>
      <c r="JS5" s="161"/>
    </row>
    <row r="6" spans="1:279" s="162" customFormat="1" ht="32.25" customHeight="1" thickBot="1" x14ac:dyDescent="0.35">
      <c r="A6" s="417" t="s">
        <v>2</v>
      </c>
      <c r="B6" s="418"/>
      <c r="C6" s="419"/>
      <c r="D6" s="428" t="str">
        <f>'Mapa Final'!D6</f>
        <v xml:space="preserve">Jurisdiccion de lo contencioso Administrativo de la Guajira Riohacha </v>
      </c>
      <c r="E6" s="429"/>
      <c r="F6" s="429"/>
      <c r="G6" s="429"/>
      <c r="H6" s="429"/>
      <c r="I6" s="429"/>
      <c r="J6" s="429"/>
      <c r="K6" s="429"/>
      <c r="L6" s="429"/>
      <c r="M6" s="429"/>
      <c r="N6" s="430"/>
      <c r="O6" s="1"/>
      <c r="P6" s="1"/>
      <c r="Q6" s="1"/>
      <c r="R6" s="1"/>
      <c r="S6" s="1"/>
      <c r="T6" s="1"/>
      <c r="U6" s="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c r="HG6" s="161"/>
      <c r="HH6" s="161"/>
      <c r="HI6" s="161"/>
      <c r="HJ6" s="161"/>
      <c r="HK6" s="161"/>
      <c r="HL6" s="161"/>
      <c r="HM6" s="161"/>
      <c r="HN6" s="161"/>
      <c r="HO6" s="161"/>
      <c r="HP6" s="161"/>
      <c r="HQ6" s="161"/>
      <c r="HR6" s="161"/>
      <c r="HS6" s="161"/>
      <c r="HT6" s="161"/>
      <c r="HU6" s="161"/>
      <c r="HV6" s="161"/>
      <c r="HW6" s="161"/>
      <c r="HX6" s="161"/>
      <c r="HY6" s="161"/>
      <c r="HZ6" s="161"/>
      <c r="IA6" s="161"/>
      <c r="IB6" s="161"/>
      <c r="IC6" s="161"/>
      <c r="ID6" s="161"/>
      <c r="IE6" s="161"/>
      <c r="IF6" s="161"/>
      <c r="IG6" s="161"/>
      <c r="IH6" s="161"/>
      <c r="II6" s="161"/>
      <c r="IJ6" s="161"/>
      <c r="IK6" s="161"/>
      <c r="IL6" s="161"/>
      <c r="IM6" s="161"/>
      <c r="IN6" s="161"/>
      <c r="IO6" s="161"/>
      <c r="IP6" s="161"/>
      <c r="IQ6" s="161"/>
      <c r="IR6" s="161"/>
      <c r="IS6" s="161"/>
      <c r="IT6" s="161"/>
      <c r="IU6" s="161"/>
      <c r="IV6" s="161"/>
      <c r="IW6" s="161"/>
      <c r="IX6" s="161"/>
      <c r="IY6" s="161"/>
      <c r="IZ6" s="161"/>
      <c r="JA6" s="161"/>
      <c r="JB6" s="161"/>
      <c r="JC6" s="161"/>
      <c r="JD6" s="161"/>
      <c r="JE6" s="161"/>
      <c r="JF6" s="161"/>
      <c r="JG6" s="161"/>
      <c r="JH6" s="161"/>
      <c r="JI6" s="161"/>
      <c r="JJ6" s="161"/>
      <c r="JK6" s="161"/>
      <c r="JL6" s="161"/>
      <c r="JM6" s="161"/>
      <c r="JN6" s="161"/>
      <c r="JO6" s="161"/>
      <c r="JP6" s="161"/>
      <c r="JQ6" s="161"/>
      <c r="JR6" s="161"/>
      <c r="JS6" s="161"/>
    </row>
    <row r="7" spans="1:279" s="165" customFormat="1" ht="38.25" customHeight="1" thickTop="1" thickBot="1" x14ac:dyDescent="0.3">
      <c r="A7" s="506" t="s">
        <v>408</v>
      </c>
      <c r="B7" s="507"/>
      <c r="C7" s="507"/>
      <c r="D7" s="507"/>
      <c r="E7" s="507"/>
      <c r="F7" s="508"/>
      <c r="G7" s="163"/>
      <c r="H7" s="509" t="s">
        <v>409</v>
      </c>
      <c r="I7" s="509"/>
      <c r="J7" s="509"/>
      <c r="K7" s="509" t="s">
        <v>410</v>
      </c>
      <c r="L7" s="509"/>
      <c r="M7" s="509"/>
      <c r="N7" s="510" t="s">
        <v>317</v>
      </c>
      <c r="O7" s="515" t="s">
        <v>411</v>
      </c>
      <c r="P7" s="517" t="s">
        <v>412</v>
      </c>
      <c r="Q7" s="520"/>
      <c r="R7" s="518"/>
      <c r="S7" s="517" t="s">
        <v>413</v>
      </c>
      <c r="T7" s="518"/>
      <c r="U7" s="519" t="s">
        <v>414</v>
      </c>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164"/>
      <c r="BV7" s="164"/>
      <c r="BW7" s="164"/>
      <c r="BX7" s="164"/>
      <c r="BY7" s="164"/>
      <c r="BZ7" s="164"/>
      <c r="CA7" s="164"/>
      <c r="CB7" s="164"/>
      <c r="CC7" s="164"/>
      <c r="CD7" s="164"/>
      <c r="CE7" s="164"/>
      <c r="CF7" s="164"/>
      <c r="CG7" s="164"/>
      <c r="CH7" s="164"/>
      <c r="CI7" s="164"/>
      <c r="CJ7" s="164"/>
      <c r="CK7" s="164"/>
      <c r="CL7" s="164"/>
      <c r="CM7" s="164"/>
      <c r="CN7" s="164"/>
      <c r="CO7" s="164"/>
      <c r="CP7" s="164"/>
      <c r="CQ7" s="164"/>
      <c r="CR7" s="164"/>
      <c r="CS7" s="164"/>
      <c r="CT7" s="164"/>
      <c r="CU7" s="164"/>
      <c r="CV7" s="164"/>
      <c r="CW7" s="164"/>
      <c r="CX7" s="164"/>
      <c r="CY7" s="164"/>
      <c r="CZ7" s="164"/>
      <c r="DA7" s="164"/>
      <c r="DB7" s="164"/>
      <c r="DC7" s="164"/>
      <c r="DD7" s="164"/>
      <c r="DE7" s="164"/>
      <c r="DF7" s="164"/>
      <c r="DG7" s="164"/>
      <c r="DH7" s="164"/>
      <c r="DI7" s="164"/>
      <c r="DJ7" s="164"/>
      <c r="DK7" s="164"/>
      <c r="DL7" s="164"/>
      <c r="DM7" s="164"/>
      <c r="DN7" s="164"/>
      <c r="DO7" s="164"/>
      <c r="DP7" s="164"/>
      <c r="DQ7" s="164"/>
      <c r="DR7" s="164"/>
      <c r="DS7" s="164"/>
      <c r="DT7" s="164"/>
      <c r="DU7" s="164"/>
      <c r="DV7" s="164"/>
      <c r="DW7" s="164"/>
      <c r="DX7" s="164"/>
      <c r="DY7" s="164"/>
      <c r="DZ7" s="164"/>
      <c r="EA7" s="164"/>
      <c r="EB7" s="164"/>
      <c r="EC7" s="164"/>
      <c r="ED7" s="164"/>
      <c r="EE7" s="164"/>
      <c r="EF7" s="164"/>
      <c r="EG7" s="164"/>
      <c r="EH7" s="164"/>
      <c r="EI7" s="164"/>
      <c r="EJ7" s="164"/>
      <c r="EK7" s="164"/>
      <c r="EL7" s="164"/>
      <c r="EM7" s="164"/>
      <c r="EN7" s="164"/>
      <c r="EO7" s="164"/>
      <c r="EP7" s="164"/>
      <c r="EQ7" s="164"/>
      <c r="ER7" s="164"/>
      <c r="ES7" s="164"/>
      <c r="ET7" s="164"/>
      <c r="EU7" s="164"/>
      <c r="EV7" s="164"/>
      <c r="EW7" s="164"/>
      <c r="EX7" s="164"/>
      <c r="EY7" s="164"/>
      <c r="EZ7" s="164"/>
      <c r="FA7" s="164"/>
      <c r="FB7" s="164"/>
      <c r="FC7" s="164"/>
      <c r="FD7" s="164"/>
      <c r="FE7" s="164"/>
      <c r="FF7" s="164"/>
      <c r="FG7" s="164"/>
      <c r="FH7" s="164"/>
      <c r="FI7" s="164"/>
      <c r="FJ7" s="164"/>
      <c r="FK7" s="164"/>
      <c r="FL7" s="164"/>
      <c r="FM7" s="164"/>
      <c r="FN7" s="164"/>
      <c r="FO7" s="164"/>
      <c r="FP7" s="164"/>
      <c r="FQ7" s="164"/>
      <c r="FR7" s="164"/>
      <c r="FS7" s="164"/>
      <c r="FT7" s="164"/>
      <c r="FU7" s="164"/>
    </row>
    <row r="8" spans="1:279" s="173" customFormat="1" ht="81" customHeight="1" thickTop="1" thickBot="1" x14ac:dyDescent="0.3">
      <c r="A8" s="166" t="s">
        <v>224</v>
      </c>
      <c r="B8" s="166" t="s">
        <v>429</v>
      </c>
      <c r="C8" s="167" t="s">
        <v>8</v>
      </c>
      <c r="D8" s="168" t="s">
        <v>415</v>
      </c>
      <c r="E8" s="169" t="s">
        <v>10</v>
      </c>
      <c r="F8" s="169" t="s">
        <v>11</v>
      </c>
      <c r="G8" s="169" t="s">
        <v>12</v>
      </c>
      <c r="H8" s="170" t="s">
        <v>416</v>
      </c>
      <c r="I8" s="170" t="s">
        <v>38</v>
      </c>
      <c r="J8" s="170" t="s">
        <v>417</v>
      </c>
      <c r="K8" s="170" t="s">
        <v>416</v>
      </c>
      <c r="L8" s="170" t="s">
        <v>418</v>
      </c>
      <c r="M8" s="170" t="s">
        <v>417</v>
      </c>
      <c r="N8" s="510"/>
      <c r="O8" s="516"/>
      <c r="P8" s="171" t="s">
        <v>419</v>
      </c>
      <c r="Q8" s="171" t="s">
        <v>420</v>
      </c>
      <c r="R8" s="171" t="s">
        <v>466</v>
      </c>
      <c r="S8" s="171" t="s">
        <v>421</v>
      </c>
      <c r="T8" s="171" t="s">
        <v>422</v>
      </c>
      <c r="U8" s="519"/>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72"/>
      <c r="CO8" s="172"/>
      <c r="CP8" s="172"/>
      <c r="CQ8" s="172"/>
      <c r="CR8" s="172"/>
      <c r="CS8" s="172"/>
      <c r="CT8" s="172"/>
      <c r="CU8" s="172"/>
      <c r="CV8" s="172"/>
      <c r="CW8" s="172"/>
      <c r="CX8" s="172"/>
      <c r="CY8" s="172"/>
      <c r="CZ8" s="172"/>
      <c r="DA8" s="172"/>
      <c r="DB8" s="172"/>
      <c r="DC8" s="172"/>
      <c r="DD8" s="172"/>
      <c r="DE8" s="172"/>
      <c r="DF8" s="172"/>
      <c r="DG8" s="172"/>
      <c r="DH8" s="172"/>
      <c r="DI8" s="172"/>
      <c r="DJ8" s="172"/>
      <c r="DK8" s="172"/>
      <c r="DL8" s="172"/>
      <c r="DM8" s="172"/>
      <c r="DN8" s="172"/>
      <c r="DO8" s="172"/>
      <c r="DP8" s="172"/>
      <c r="DQ8" s="172"/>
      <c r="DR8" s="172"/>
      <c r="DS8" s="172"/>
      <c r="DT8" s="172"/>
      <c r="DU8" s="172"/>
      <c r="DV8" s="172"/>
      <c r="DW8" s="172"/>
      <c r="DX8" s="172"/>
      <c r="DY8" s="172"/>
      <c r="DZ8" s="172"/>
      <c r="EA8" s="172"/>
      <c r="EB8" s="172"/>
      <c r="EC8" s="172"/>
      <c r="ED8" s="172"/>
      <c r="EE8" s="172"/>
      <c r="EF8" s="172"/>
      <c r="EG8" s="172"/>
      <c r="EH8" s="172"/>
      <c r="EI8" s="172"/>
      <c r="EJ8" s="172"/>
      <c r="EK8" s="172"/>
      <c r="EL8" s="172"/>
      <c r="EM8" s="172"/>
      <c r="EN8" s="172"/>
      <c r="EO8" s="172"/>
      <c r="EP8" s="172"/>
      <c r="EQ8" s="172"/>
      <c r="ER8" s="172"/>
      <c r="ES8" s="172"/>
      <c r="ET8" s="172"/>
      <c r="EU8" s="172"/>
      <c r="EV8" s="172"/>
      <c r="EW8" s="172"/>
      <c r="EX8" s="172"/>
      <c r="EY8" s="172"/>
      <c r="EZ8" s="172"/>
      <c r="FA8" s="172"/>
      <c r="FB8" s="172"/>
      <c r="FC8" s="172"/>
      <c r="FD8" s="172"/>
      <c r="FE8" s="172"/>
      <c r="FF8" s="172"/>
      <c r="FG8" s="172"/>
      <c r="FH8" s="172"/>
      <c r="FI8" s="172"/>
      <c r="FJ8" s="172"/>
      <c r="FK8" s="172"/>
      <c r="FL8" s="172"/>
      <c r="FM8" s="172"/>
      <c r="FN8" s="172"/>
      <c r="FO8" s="172"/>
      <c r="FP8" s="172"/>
      <c r="FQ8" s="172"/>
      <c r="FR8" s="172"/>
      <c r="FS8" s="172"/>
      <c r="FT8" s="172"/>
      <c r="FU8" s="172"/>
    </row>
    <row r="9" spans="1:279" s="174" customFormat="1" ht="10.5" customHeight="1" thickTop="1" thickBot="1" x14ac:dyDescent="0.3">
      <c r="A9" s="521"/>
      <c r="B9" s="522"/>
      <c r="C9" s="522"/>
      <c r="D9" s="522"/>
      <c r="E9" s="522"/>
      <c r="F9" s="522"/>
      <c r="G9" s="522"/>
      <c r="H9" s="522"/>
      <c r="I9" s="522"/>
      <c r="J9" s="522"/>
      <c r="K9" s="522"/>
      <c r="L9" s="522"/>
      <c r="M9" s="522"/>
      <c r="N9" s="522"/>
      <c r="U9" s="175"/>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c r="BD9" s="176"/>
      <c r="BE9" s="176"/>
      <c r="BF9" s="176"/>
      <c r="BG9" s="176"/>
      <c r="BH9" s="176"/>
      <c r="BI9" s="176"/>
      <c r="BJ9" s="176"/>
      <c r="BK9" s="176"/>
      <c r="BL9" s="176"/>
      <c r="BM9" s="176"/>
      <c r="BN9" s="176"/>
      <c r="BO9" s="176"/>
      <c r="BP9" s="176"/>
      <c r="BQ9" s="176"/>
      <c r="BR9" s="176"/>
      <c r="BS9" s="176"/>
      <c r="BT9" s="176"/>
      <c r="BU9" s="176"/>
      <c r="BV9" s="176"/>
      <c r="BW9" s="176"/>
      <c r="BX9" s="176"/>
      <c r="BY9" s="176"/>
      <c r="BZ9" s="176"/>
      <c r="CA9" s="176"/>
      <c r="CB9" s="176"/>
      <c r="CC9" s="176"/>
      <c r="CD9" s="176"/>
      <c r="CE9" s="176"/>
      <c r="CF9" s="176"/>
      <c r="CG9" s="176"/>
      <c r="CH9" s="176"/>
      <c r="CI9" s="176"/>
      <c r="CJ9" s="176"/>
      <c r="CK9" s="176"/>
      <c r="CL9" s="176"/>
      <c r="CM9" s="176"/>
      <c r="CN9" s="176"/>
      <c r="CO9" s="176"/>
      <c r="CP9" s="176"/>
      <c r="CQ9" s="176"/>
      <c r="CR9" s="176"/>
      <c r="CS9" s="176"/>
      <c r="CT9" s="176"/>
      <c r="CU9" s="176"/>
      <c r="CV9" s="176"/>
      <c r="CW9" s="176"/>
      <c r="CX9" s="176"/>
      <c r="CY9" s="176"/>
      <c r="CZ9" s="176"/>
      <c r="DA9" s="176"/>
      <c r="DB9" s="176"/>
      <c r="DC9" s="176"/>
      <c r="DD9" s="176"/>
      <c r="DE9" s="176"/>
      <c r="DF9" s="176"/>
      <c r="DG9" s="176"/>
      <c r="DH9" s="176"/>
      <c r="DI9" s="176"/>
      <c r="DJ9" s="176"/>
      <c r="DK9" s="176"/>
      <c r="DL9" s="176"/>
      <c r="DM9" s="176"/>
      <c r="DN9" s="176"/>
      <c r="DO9" s="176"/>
      <c r="DP9" s="176"/>
      <c r="DQ9" s="176"/>
      <c r="DR9" s="176"/>
      <c r="DS9" s="176"/>
      <c r="DT9" s="176"/>
      <c r="DU9" s="176"/>
      <c r="DV9" s="176"/>
      <c r="DW9" s="176"/>
      <c r="DX9" s="176"/>
      <c r="DY9" s="176"/>
      <c r="DZ9" s="176"/>
      <c r="EA9" s="176"/>
      <c r="EB9" s="176"/>
      <c r="EC9" s="176"/>
      <c r="ED9" s="176"/>
      <c r="EE9" s="176"/>
      <c r="EF9" s="176"/>
      <c r="EG9" s="176"/>
      <c r="EH9" s="176"/>
      <c r="EI9" s="176"/>
      <c r="EJ9" s="176"/>
      <c r="EK9" s="176"/>
      <c r="EL9" s="176"/>
      <c r="EM9" s="176"/>
      <c r="EN9" s="176"/>
      <c r="EO9" s="176"/>
      <c r="EP9" s="176"/>
      <c r="EQ9" s="176"/>
      <c r="ER9" s="176"/>
      <c r="ES9" s="176"/>
      <c r="ET9" s="176"/>
      <c r="EU9" s="176"/>
      <c r="EV9" s="176"/>
      <c r="EW9" s="176"/>
      <c r="EX9" s="176"/>
      <c r="EY9" s="176"/>
      <c r="EZ9" s="176"/>
      <c r="FA9" s="176"/>
      <c r="FB9" s="176"/>
      <c r="FC9" s="176"/>
      <c r="FD9" s="176"/>
      <c r="FE9" s="176"/>
      <c r="FF9" s="176"/>
      <c r="FG9" s="176"/>
      <c r="FH9" s="176"/>
      <c r="FI9" s="176"/>
      <c r="FJ9" s="176"/>
      <c r="FK9" s="176"/>
      <c r="FL9" s="176"/>
      <c r="FM9" s="176"/>
      <c r="FN9" s="176"/>
      <c r="FO9" s="176"/>
      <c r="FP9" s="176"/>
      <c r="FQ9" s="176"/>
      <c r="FR9" s="176"/>
      <c r="FS9" s="176"/>
      <c r="FT9" s="176"/>
      <c r="FU9" s="176"/>
    </row>
    <row r="10" spans="1:279" s="177" customFormat="1" ht="15" customHeight="1" x14ac:dyDescent="0.2">
      <c r="A10" s="523">
        <f>'Mapa Final'!A10</f>
        <v>1</v>
      </c>
      <c r="B10" s="526" t="str">
        <f>'Mapa Final'!B10</f>
        <v>Vencimiento de Términos</v>
      </c>
      <c r="C10" s="526" t="str">
        <f>'Mapa Final'!C10</f>
        <v>Vulneración de los derechos fundamentales de los ciudadanos</v>
      </c>
      <c r="D10" s="526" t="str">
        <f>'Mapa Final'!D10</f>
        <v xml:space="preserve">
1.Insuficiencia de personal para la carga laboral presentada.
2.Incremento de solicitudes vía correo electrónico de solicitudes judiciales.
3.Afectación del orden público, genera mayor demanda y congestión de la justicia.
4. inuficiencia de recursos fisicos y tecgnologicos 
5. Actuaciones procesales después del vencimiento de los términos legales 
 "
</v>
      </c>
      <c r="E10" s="529" t="str">
        <f>'Mapa Final'!E10</f>
        <v xml:space="preserve">Complejidad de los procesos,  por choques  de los sistemas Normativos aplicables.    </v>
      </c>
      <c r="F10" s="529" t="str">
        <f>'Mapa Final'!F10</f>
        <v xml:space="preserve">Posibilidad de vulneración de los derechos fundamentales de los ciudadanos  debido a  la Complejidad de los procesos,  por choques  de los sistemas Normativos aplicables.   </v>
      </c>
      <c r="G10" s="529" t="str">
        <f>'Mapa Final'!G10</f>
        <v>Usuarios, productos y prácticas organizacionales</v>
      </c>
      <c r="H10" s="535" t="str">
        <f>'Mapa Final'!I10</f>
        <v>Media</v>
      </c>
      <c r="I10" s="538" t="str">
        <f>'Mapa Final'!L10</f>
        <v>Mayor</v>
      </c>
      <c r="J10" s="547" t="str">
        <f>'Mapa Final'!N10</f>
        <v xml:space="preserve">Alto </v>
      </c>
      <c r="K10" s="544" t="str">
        <f>'Mapa Final'!AA10</f>
        <v>Baja</v>
      </c>
      <c r="L10" s="544" t="str">
        <f>'Mapa Final'!AE10</f>
        <v>Mayor</v>
      </c>
      <c r="M10" s="541" t="str">
        <f>'Mapa Final'!AG10</f>
        <v xml:space="preserve">Alto </v>
      </c>
      <c r="N10" s="544" t="str">
        <f>'Mapa Final'!AH10</f>
        <v>Evitar</v>
      </c>
      <c r="O10" s="532"/>
      <c r="P10" s="532"/>
      <c r="Q10" s="532"/>
      <c r="R10" s="532"/>
      <c r="S10" s="532"/>
      <c r="T10" s="532"/>
      <c r="U10" s="532"/>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177" customFormat="1" ht="13.5" customHeight="1" x14ac:dyDescent="0.2">
      <c r="A11" s="524"/>
      <c r="B11" s="527"/>
      <c r="C11" s="527"/>
      <c r="D11" s="527"/>
      <c r="E11" s="530"/>
      <c r="F11" s="530"/>
      <c r="G11" s="530"/>
      <c r="H11" s="536"/>
      <c r="I11" s="539"/>
      <c r="J11" s="548"/>
      <c r="K11" s="545"/>
      <c r="L11" s="545"/>
      <c r="M11" s="542"/>
      <c r="N11" s="545"/>
      <c r="O11" s="533"/>
      <c r="P11" s="533"/>
      <c r="Q11" s="533"/>
      <c r="R11" s="533"/>
      <c r="S11" s="533"/>
      <c r="T11" s="533"/>
      <c r="U11" s="533"/>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177" customFormat="1" ht="13.5" customHeight="1" x14ac:dyDescent="0.2">
      <c r="A12" s="524"/>
      <c r="B12" s="527"/>
      <c r="C12" s="527"/>
      <c r="D12" s="527"/>
      <c r="E12" s="530"/>
      <c r="F12" s="530"/>
      <c r="G12" s="530"/>
      <c r="H12" s="536"/>
      <c r="I12" s="539"/>
      <c r="J12" s="548"/>
      <c r="K12" s="545"/>
      <c r="L12" s="545"/>
      <c r="M12" s="542"/>
      <c r="N12" s="545"/>
      <c r="O12" s="533"/>
      <c r="P12" s="533"/>
      <c r="Q12" s="533"/>
      <c r="R12" s="533"/>
      <c r="S12" s="533"/>
      <c r="T12" s="533"/>
      <c r="U12" s="533"/>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177" customFormat="1" ht="13.5" customHeight="1" x14ac:dyDescent="0.2">
      <c r="A13" s="524"/>
      <c r="B13" s="527"/>
      <c r="C13" s="527"/>
      <c r="D13" s="527"/>
      <c r="E13" s="530"/>
      <c r="F13" s="530"/>
      <c r="G13" s="530"/>
      <c r="H13" s="536"/>
      <c r="I13" s="539"/>
      <c r="J13" s="548"/>
      <c r="K13" s="545"/>
      <c r="L13" s="545"/>
      <c r="M13" s="542"/>
      <c r="N13" s="545"/>
      <c r="O13" s="533"/>
      <c r="P13" s="533"/>
      <c r="Q13" s="533"/>
      <c r="R13" s="533"/>
      <c r="S13" s="533"/>
      <c r="T13" s="533"/>
      <c r="U13" s="533"/>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177" customFormat="1" ht="238.5" customHeight="1" thickBot="1" x14ac:dyDescent="0.25">
      <c r="A14" s="525"/>
      <c r="B14" s="528"/>
      <c r="C14" s="528"/>
      <c r="D14" s="528"/>
      <c r="E14" s="531"/>
      <c r="F14" s="531"/>
      <c r="G14" s="531"/>
      <c r="H14" s="537"/>
      <c r="I14" s="540"/>
      <c r="J14" s="549"/>
      <c r="K14" s="546"/>
      <c r="L14" s="546"/>
      <c r="M14" s="543"/>
      <c r="N14" s="546"/>
      <c r="O14" s="534"/>
      <c r="P14" s="534"/>
      <c r="Q14" s="534"/>
      <c r="R14" s="534"/>
      <c r="S14" s="534"/>
      <c r="T14" s="534"/>
      <c r="U14" s="534"/>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177" customFormat="1" ht="15" customHeight="1" x14ac:dyDescent="0.2">
      <c r="A15" s="523">
        <f>'Mapa Final'!A15</f>
        <v>2</v>
      </c>
      <c r="B15" s="526" t="str">
        <f>'Mapa Final'!B15</f>
        <v>Suspensión o no realización de las Audiencias Programadas</v>
      </c>
      <c r="C15" s="526" t="str">
        <f>'Mapa Final'!C15</f>
        <v>Afectación en la Prestación del Servicio de Justicia</v>
      </c>
      <c r="D15" s="526" t="str">
        <f>'Mapa Final'!D15</f>
        <v xml:space="preserve">1.Debilidad en la conectividad de internet( y la disponibilidad de informacion en One Drive  que permitan el buen desarrollo de la audiencia.
2.Programación de audiencias sin tener en cuenta tiempos de duración para su realización.
3.Falta de comunicación oportuna o errores en la notificación a las partes interesadas externas
4.Carencia de internet y  conectividad adecuada para los equipos de las salas de audiencias.
5.Desactualización de la información suministrada por el usuario para la debida citación.
</v>
      </c>
      <c r="E15" s="529" t="str">
        <f>'Mapa Final'!E15</f>
        <v xml:space="preserve">Solicitud de aplazamiento por las partes interesadas </v>
      </c>
      <c r="F15" s="529" t="str">
        <f>'Mapa Final'!F15</f>
        <v xml:space="preserve">Posibilidad de Afectación en la Prestación del Servicio de Justicia  debido a la Solicitud de aplazamiento por las partes interesadas </v>
      </c>
      <c r="G15" s="529" t="str">
        <f>'Mapa Final'!G15</f>
        <v>Usuarios, productos y prácticas organizacionales</v>
      </c>
      <c r="H15" s="535" t="str">
        <f>'Mapa Final'!I15</f>
        <v>Alta</v>
      </c>
      <c r="I15" s="538" t="str">
        <f>'Mapa Final'!L15</f>
        <v>Moderado</v>
      </c>
      <c r="J15" s="547" t="str">
        <f>'Mapa Final'!N15</f>
        <v xml:space="preserve">Alto </v>
      </c>
      <c r="K15" s="544" t="str">
        <f>'Mapa Final'!AA15</f>
        <v>Media</v>
      </c>
      <c r="L15" s="544" t="str">
        <f>'Mapa Final'!AE15</f>
        <v>Moderado</v>
      </c>
      <c r="M15" s="541" t="str">
        <f>'Mapa Final'!AG15</f>
        <v>Moderado</v>
      </c>
      <c r="N15" s="544" t="str">
        <f>'Mapa Final'!AH15</f>
        <v>Aceptar</v>
      </c>
      <c r="O15" s="532"/>
      <c r="P15" s="532"/>
      <c r="Q15" s="532"/>
      <c r="R15" s="532"/>
      <c r="S15" s="532"/>
      <c r="T15" s="532"/>
      <c r="U15" s="532"/>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177" customFormat="1" ht="13.5" customHeight="1" x14ac:dyDescent="0.2">
      <c r="A16" s="524"/>
      <c r="B16" s="527"/>
      <c r="C16" s="527"/>
      <c r="D16" s="527"/>
      <c r="E16" s="530"/>
      <c r="F16" s="530"/>
      <c r="G16" s="530"/>
      <c r="H16" s="536"/>
      <c r="I16" s="539"/>
      <c r="J16" s="548"/>
      <c r="K16" s="545"/>
      <c r="L16" s="545"/>
      <c r="M16" s="542"/>
      <c r="N16" s="545"/>
      <c r="O16" s="533"/>
      <c r="P16" s="533"/>
      <c r="Q16" s="533"/>
      <c r="R16" s="533"/>
      <c r="S16" s="533"/>
      <c r="T16" s="533"/>
      <c r="U16" s="533"/>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177" customFormat="1" ht="13.5" customHeight="1" x14ac:dyDescent="0.2">
      <c r="A17" s="524"/>
      <c r="B17" s="527"/>
      <c r="C17" s="527"/>
      <c r="D17" s="527"/>
      <c r="E17" s="530"/>
      <c r="F17" s="530"/>
      <c r="G17" s="530"/>
      <c r="H17" s="536"/>
      <c r="I17" s="539"/>
      <c r="J17" s="548"/>
      <c r="K17" s="545"/>
      <c r="L17" s="545"/>
      <c r="M17" s="542"/>
      <c r="N17" s="545"/>
      <c r="O17" s="533"/>
      <c r="P17" s="533"/>
      <c r="Q17" s="533"/>
      <c r="R17" s="533"/>
      <c r="S17" s="533"/>
      <c r="T17" s="533"/>
      <c r="U17" s="533"/>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177" customFormat="1" ht="13.5" customHeight="1" x14ac:dyDescent="0.2">
      <c r="A18" s="524"/>
      <c r="B18" s="527"/>
      <c r="C18" s="527"/>
      <c r="D18" s="527"/>
      <c r="E18" s="530"/>
      <c r="F18" s="530"/>
      <c r="G18" s="530"/>
      <c r="H18" s="536"/>
      <c r="I18" s="539"/>
      <c r="J18" s="548"/>
      <c r="K18" s="545"/>
      <c r="L18" s="545"/>
      <c r="M18" s="542"/>
      <c r="N18" s="545"/>
      <c r="O18" s="533"/>
      <c r="P18" s="533"/>
      <c r="Q18" s="533"/>
      <c r="R18" s="533"/>
      <c r="S18" s="533"/>
      <c r="T18" s="533"/>
      <c r="U18" s="533"/>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177" customFormat="1" ht="255.75" customHeight="1" thickBot="1" x14ac:dyDescent="0.25">
      <c r="A19" s="525"/>
      <c r="B19" s="528"/>
      <c r="C19" s="528"/>
      <c r="D19" s="528"/>
      <c r="E19" s="531"/>
      <c r="F19" s="531"/>
      <c r="G19" s="531"/>
      <c r="H19" s="537"/>
      <c r="I19" s="540"/>
      <c r="J19" s="549"/>
      <c r="K19" s="546"/>
      <c r="L19" s="546"/>
      <c r="M19" s="543"/>
      <c r="N19" s="546"/>
      <c r="O19" s="534"/>
      <c r="P19" s="534"/>
      <c r="Q19" s="534"/>
      <c r="R19" s="534"/>
      <c r="S19" s="534"/>
      <c r="T19" s="534"/>
      <c r="U19" s="534"/>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25">
      <c r="A20" s="523">
        <f>'Mapa Final'!A20</f>
        <v>3</v>
      </c>
      <c r="B20" s="526" t="str">
        <f>'Mapa Final'!B20</f>
        <v>Incumplimiento de los objetivos y metas trazadas para el cumplimiento de los términos legales.</v>
      </c>
      <c r="C20" s="526" t="str">
        <f>'Mapa Final'!C20</f>
        <v>Incumplimiento de las metas establecidas</v>
      </c>
      <c r="D20" s="526" t="str">
        <f>'Mapa Final'!D20</f>
        <v xml:space="preserve">1.Imprecisión al establecer lineamientos de planeaciòn  para el desarrollo de las tareas propias del despacho.
2.Deficiencia en las competencias necesarias del personal del despacho. 
3.Insuficiencia de equipos y soporte tecnológicos para el trabajo presencial y  virtual.
4.Complejidad de los procesos judiciales.
5.Insuficiencia de personal para la carga laboral presentada.
</v>
      </c>
      <c r="E20" s="529" t="str">
        <f>'Mapa Final'!E20</f>
        <v>Alto de volumen  de los trámites procesales</v>
      </c>
      <c r="F20" s="529" t="str">
        <f>'Mapa Final'!F20</f>
        <v>Posibilidad de Incumplimiento de las metas establecidas debido al alto de volumen  de trámites procesales</v>
      </c>
      <c r="G20" s="529" t="str">
        <f>'Mapa Final'!G20</f>
        <v>Ejecución y Administración de Procesos</v>
      </c>
      <c r="H20" s="535" t="str">
        <f>'Mapa Final'!I20</f>
        <v>Alta</v>
      </c>
      <c r="I20" s="538" t="str">
        <f>'Mapa Final'!L20</f>
        <v>Moderado</v>
      </c>
      <c r="J20" s="547" t="str">
        <f>'Mapa Final'!N20</f>
        <v xml:space="preserve">Alto </v>
      </c>
      <c r="K20" s="544" t="str">
        <f>'Mapa Final'!AA20</f>
        <v>Media</v>
      </c>
      <c r="L20" s="544" t="str">
        <f>'Mapa Final'!AE20</f>
        <v>Moderado</v>
      </c>
      <c r="M20" s="541" t="str">
        <f>'Mapa Final'!AG20</f>
        <v>Moderado</v>
      </c>
      <c r="N20" s="544" t="str">
        <f>'Mapa Final'!AH20</f>
        <v>Aceptar</v>
      </c>
      <c r="O20" s="532"/>
      <c r="P20" s="532"/>
      <c r="Q20" s="532"/>
      <c r="R20" s="532"/>
      <c r="S20" s="532"/>
      <c r="T20" s="532"/>
      <c r="U20" s="532"/>
      <c r="V20" s="35"/>
      <c r="W20" s="35"/>
    </row>
    <row r="21" spans="1:177" x14ac:dyDescent="0.25">
      <c r="A21" s="524"/>
      <c r="B21" s="527"/>
      <c r="C21" s="527"/>
      <c r="D21" s="527"/>
      <c r="E21" s="530"/>
      <c r="F21" s="530"/>
      <c r="G21" s="530"/>
      <c r="H21" s="536"/>
      <c r="I21" s="539"/>
      <c r="J21" s="548"/>
      <c r="K21" s="545"/>
      <c r="L21" s="545"/>
      <c r="M21" s="542"/>
      <c r="N21" s="545"/>
      <c r="O21" s="533"/>
      <c r="P21" s="533"/>
      <c r="Q21" s="533"/>
      <c r="R21" s="533"/>
      <c r="S21" s="533"/>
      <c r="T21" s="533"/>
      <c r="U21" s="533"/>
      <c r="V21" s="35"/>
      <c r="W21" s="35"/>
    </row>
    <row r="22" spans="1:177" x14ac:dyDescent="0.25">
      <c r="A22" s="524"/>
      <c r="B22" s="527"/>
      <c r="C22" s="527"/>
      <c r="D22" s="527"/>
      <c r="E22" s="530"/>
      <c r="F22" s="530"/>
      <c r="G22" s="530"/>
      <c r="H22" s="536"/>
      <c r="I22" s="539"/>
      <c r="J22" s="548"/>
      <c r="K22" s="545"/>
      <c r="L22" s="545"/>
      <c r="M22" s="542"/>
      <c r="N22" s="545"/>
      <c r="O22" s="533"/>
      <c r="P22" s="533"/>
      <c r="Q22" s="533"/>
      <c r="R22" s="533"/>
      <c r="S22" s="533"/>
      <c r="T22" s="533"/>
      <c r="U22" s="533"/>
      <c r="V22" s="35"/>
      <c r="W22" s="35"/>
    </row>
    <row r="23" spans="1:177" x14ac:dyDescent="0.25">
      <c r="A23" s="524"/>
      <c r="B23" s="527"/>
      <c r="C23" s="527"/>
      <c r="D23" s="527"/>
      <c r="E23" s="530"/>
      <c r="F23" s="530"/>
      <c r="G23" s="530"/>
      <c r="H23" s="536"/>
      <c r="I23" s="539"/>
      <c r="J23" s="548"/>
      <c r="K23" s="545"/>
      <c r="L23" s="545"/>
      <c r="M23" s="542"/>
      <c r="N23" s="545"/>
      <c r="O23" s="533"/>
      <c r="P23" s="533"/>
      <c r="Q23" s="533"/>
      <c r="R23" s="533"/>
      <c r="S23" s="533"/>
      <c r="T23" s="533"/>
      <c r="U23" s="533"/>
      <c r="V23" s="35"/>
      <c r="W23" s="35"/>
    </row>
    <row r="24" spans="1:177" ht="307.5" customHeight="1" thickBot="1" x14ac:dyDescent="0.3">
      <c r="A24" s="525"/>
      <c r="B24" s="528"/>
      <c r="C24" s="528"/>
      <c r="D24" s="528"/>
      <c r="E24" s="531"/>
      <c r="F24" s="531"/>
      <c r="G24" s="531"/>
      <c r="H24" s="537"/>
      <c r="I24" s="540"/>
      <c r="J24" s="549"/>
      <c r="K24" s="546"/>
      <c r="L24" s="546"/>
      <c r="M24" s="543"/>
      <c r="N24" s="546"/>
      <c r="O24" s="534"/>
      <c r="P24" s="534"/>
      <c r="Q24" s="534"/>
      <c r="R24" s="534"/>
      <c r="S24" s="534"/>
      <c r="T24" s="534"/>
      <c r="U24" s="534"/>
      <c r="V24" s="35"/>
      <c r="W24" s="35"/>
    </row>
    <row r="25" spans="1:177" ht="15" customHeight="1" x14ac:dyDescent="0.25">
      <c r="A25" s="523">
        <f>'Mapa Final'!A25</f>
        <v>4</v>
      </c>
      <c r="B25" s="526" t="str">
        <f>'Mapa Final'!B25</f>
        <v>Inexactitud en el registro de la gestion de los procesos misionales y actuaciones administrativas</v>
      </c>
      <c r="C25" s="526" t="str">
        <f>'Mapa Final'!C25</f>
        <v>Afectación en la Prestación del Servicio de Justicia</v>
      </c>
      <c r="D25" s="526" t="str">
        <f>'Mapa Final'!D25</f>
        <v>1. Errores en la información registrada en los aplicativos Justicia XXI WEB y SIERJU-BI, TYBA y SAMAI.
2.Insuficiencia de personal para la carga laboral presentada. 
3.Fallas en la funcionalidad de los aplicativos    
4.Incremento de solicitudes  por la  alta demanda judicial.
5.Inadecuado control de verificación del registro de la información                           6. Inadecuado registro de las acciones constitucionales, medios de control y procesos ejecutivos</v>
      </c>
      <c r="E25" s="529" t="str">
        <f>'Mapa Final'!E25</f>
        <v>Inadecuado registro de la gestion de los procesos misionales y actuaciones administrativas</v>
      </c>
      <c r="F25" s="529" t="str">
        <f>'Mapa Final'!F25</f>
        <v>Posibilidad de afectacion en la prestacion del servicio de justicia debido al inadecuado registro  de los procesos misionales y actuaciones administrativas</v>
      </c>
      <c r="G25" s="529" t="str">
        <f>'Mapa Final'!G25</f>
        <v>Ejecución y Administración de Procesos</v>
      </c>
      <c r="H25" s="535" t="str">
        <f>'Mapa Final'!I25</f>
        <v>Alta</v>
      </c>
      <c r="I25" s="538" t="str">
        <f>'Mapa Final'!L25</f>
        <v>Moderado</v>
      </c>
      <c r="J25" s="547" t="str">
        <f>'Mapa Final'!N25</f>
        <v xml:space="preserve">Alto </v>
      </c>
      <c r="K25" s="544" t="str">
        <f>'Mapa Final'!AA25</f>
        <v>Media</v>
      </c>
      <c r="L25" s="544" t="str">
        <f>'Mapa Final'!AE25</f>
        <v>Moderado</v>
      </c>
      <c r="M25" s="541" t="str">
        <f>'Mapa Final'!AG25</f>
        <v>Moderado</v>
      </c>
      <c r="N25" s="544" t="str">
        <f>'Mapa Final'!AH25</f>
        <v>Aceptar</v>
      </c>
      <c r="O25" s="532"/>
      <c r="P25" s="532"/>
      <c r="Q25" s="532"/>
      <c r="R25" s="532"/>
      <c r="S25" s="532"/>
      <c r="T25" s="532"/>
      <c r="U25" s="532"/>
    </row>
    <row r="26" spans="1:177" x14ac:dyDescent="0.25">
      <c r="A26" s="524"/>
      <c r="B26" s="527"/>
      <c r="C26" s="527"/>
      <c r="D26" s="527"/>
      <c r="E26" s="530"/>
      <c r="F26" s="530"/>
      <c r="G26" s="530"/>
      <c r="H26" s="536"/>
      <c r="I26" s="539"/>
      <c r="J26" s="548"/>
      <c r="K26" s="545"/>
      <c r="L26" s="545"/>
      <c r="M26" s="542"/>
      <c r="N26" s="545"/>
      <c r="O26" s="533"/>
      <c r="P26" s="533"/>
      <c r="Q26" s="533"/>
      <c r="R26" s="533"/>
      <c r="S26" s="533"/>
      <c r="T26" s="533"/>
      <c r="U26" s="533"/>
    </row>
    <row r="27" spans="1:177" x14ac:dyDescent="0.25">
      <c r="A27" s="524"/>
      <c r="B27" s="527"/>
      <c r="C27" s="527"/>
      <c r="D27" s="527"/>
      <c r="E27" s="530"/>
      <c r="F27" s="530"/>
      <c r="G27" s="530"/>
      <c r="H27" s="536"/>
      <c r="I27" s="539"/>
      <c r="J27" s="548"/>
      <c r="K27" s="545"/>
      <c r="L27" s="545"/>
      <c r="M27" s="542"/>
      <c r="N27" s="545"/>
      <c r="O27" s="533"/>
      <c r="P27" s="533"/>
      <c r="Q27" s="533"/>
      <c r="R27" s="533"/>
      <c r="S27" s="533"/>
      <c r="T27" s="533"/>
      <c r="U27" s="533"/>
    </row>
    <row r="28" spans="1:177" x14ac:dyDescent="0.25">
      <c r="A28" s="524"/>
      <c r="B28" s="527"/>
      <c r="C28" s="527"/>
      <c r="D28" s="527"/>
      <c r="E28" s="530"/>
      <c r="F28" s="530"/>
      <c r="G28" s="530"/>
      <c r="H28" s="536"/>
      <c r="I28" s="539"/>
      <c r="J28" s="548"/>
      <c r="K28" s="545"/>
      <c r="L28" s="545"/>
      <c r="M28" s="542"/>
      <c r="N28" s="545"/>
      <c r="O28" s="533"/>
      <c r="P28" s="533"/>
      <c r="Q28" s="533"/>
      <c r="R28" s="533"/>
      <c r="S28" s="533"/>
      <c r="T28" s="533"/>
      <c r="U28" s="533"/>
    </row>
    <row r="29" spans="1:177" ht="254.25" customHeight="1" thickBot="1" x14ac:dyDescent="0.3">
      <c r="A29" s="525"/>
      <c r="B29" s="528"/>
      <c r="C29" s="528"/>
      <c r="D29" s="528"/>
      <c r="E29" s="531"/>
      <c r="F29" s="531"/>
      <c r="G29" s="531"/>
      <c r="H29" s="537"/>
      <c r="I29" s="540"/>
      <c r="J29" s="549"/>
      <c r="K29" s="546"/>
      <c r="L29" s="546"/>
      <c r="M29" s="543"/>
      <c r="N29" s="546"/>
      <c r="O29" s="534"/>
      <c r="P29" s="534"/>
      <c r="Q29" s="534"/>
      <c r="R29" s="534"/>
      <c r="S29" s="534"/>
      <c r="T29" s="534"/>
      <c r="U29" s="534"/>
    </row>
    <row r="30" spans="1:177" ht="15" customHeight="1" x14ac:dyDescent="0.25">
      <c r="A30" s="523">
        <f>'Mapa Final'!A30</f>
        <v>5</v>
      </c>
      <c r="B30" s="526" t="str">
        <f>'Mapa Final'!B30</f>
        <v>Inconsistencias en el reparto</v>
      </c>
      <c r="C30" s="526" t="str">
        <f>'Mapa Final'!C30</f>
        <v>Afectación en la Prestación del Servicio de Justicia</v>
      </c>
      <c r="D30" s="526" t="str">
        <f>'Mapa Final'!D30</f>
        <v xml:space="preserve">           
1. La debilidad conocimiento técnico del manejo de la naturaleza de los asuntos y  del manejo que debe darse a cada uno.
2, Inconsistencias entre el órden establecido por el administrador del sistema y el órden previsto en los Acuerdos que norman el reparto.              
3.Falta de traslado de escritos de acusación via web, al área encargada de efectuar el reparto
4. duplicidad de radicados por parte de los usuarios.
5.  fallas tecgnologias 
</v>
      </c>
      <c r="E30" s="529" t="str">
        <f>'Mapa Final'!E30</f>
        <v>debilidad de la capacidad instalada para atender el alto volúmen  de expedientes que se recepcionan</v>
      </c>
      <c r="F30" s="529" t="str">
        <f>'Mapa Final'!F30</f>
        <v>posibilidad de afectacion en la prestacion del servicio de justicia debido a la debilidad de capacidad instalada para atender el alto volúmen de  expedientes que se recepcionan.</v>
      </c>
      <c r="G30" s="529" t="str">
        <f>'Mapa Final'!G30</f>
        <v>Ejecución y Administración de Procesos</v>
      </c>
      <c r="H30" s="535" t="str">
        <f>'Mapa Final'!I30</f>
        <v>Alta</v>
      </c>
      <c r="I30" s="538" t="str">
        <f>'Mapa Final'!L30</f>
        <v>Mayor</v>
      </c>
      <c r="J30" s="547" t="str">
        <f>'Mapa Final'!N30</f>
        <v xml:space="preserve">Alto </v>
      </c>
      <c r="K30" s="544" t="str">
        <f>'Mapa Final'!AA30</f>
        <v>Media</v>
      </c>
      <c r="L30" s="544" t="str">
        <f>'Mapa Final'!AE30</f>
        <v>Mayor</v>
      </c>
      <c r="M30" s="541" t="str">
        <f>'Mapa Final'!AG30</f>
        <v xml:space="preserve">Alto </v>
      </c>
      <c r="N30" s="544" t="str">
        <f>'Mapa Final'!AH30</f>
        <v>Evitar</v>
      </c>
      <c r="O30" s="532"/>
      <c r="P30" s="532"/>
      <c r="Q30" s="532"/>
      <c r="R30" s="532"/>
      <c r="S30" s="532"/>
      <c r="T30" s="532"/>
      <c r="U30" s="532"/>
    </row>
    <row r="31" spans="1:177" x14ac:dyDescent="0.25">
      <c r="A31" s="524"/>
      <c r="B31" s="527"/>
      <c r="C31" s="527"/>
      <c r="D31" s="527"/>
      <c r="E31" s="530"/>
      <c r="F31" s="530"/>
      <c r="G31" s="530"/>
      <c r="H31" s="536"/>
      <c r="I31" s="539"/>
      <c r="J31" s="548"/>
      <c r="K31" s="545"/>
      <c r="L31" s="545"/>
      <c r="M31" s="542"/>
      <c r="N31" s="545"/>
      <c r="O31" s="533"/>
      <c r="P31" s="533"/>
      <c r="Q31" s="533"/>
      <c r="R31" s="533"/>
      <c r="S31" s="533"/>
      <c r="T31" s="533"/>
      <c r="U31" s="533"/>
    </row>
    <row r="32" spans="1:177" x14ac:dyDescent="0.25">
      <c r="A32" s="524"/>
      <c r="B32" s="527"/>
      <c r="C32" s="527"/>
      <c r="D32" s="527"/>
      <c r="E32" s="530"/>
      <c r="F32" s="530"/>
      <c r="G32" s="530"/>
      <c r="H32" s="536"/>
      <c r="I32" s="539"/>
      <c r="J32" s="548"/>
      <c r="K32" s="545"/>
      <c r="L32" s="545"/>
      <c r="M32" s="542"/>
      <c r="N32" s="545"/>
      <c r="O32" s="533"/>
      <c r="P32" s="533"/>
      <c r="Q32" s="533"/>
      <c r="R32" s="533"/>
      <c r="S32" s="533"/>
      <c r="T32" s="533"/>
      <c r="U32" s="533"/>
    </row>
    <row r="33" spans="1:21" x14ac:dyDescent="0.25">
      <c r="A33" s="524"/>
      <c r="B33" s="527"/>
      <c r="C33" s="527"/>
      <c r="D33" s="527"/>
      <c r="E33" s="530"/>
      <c r="F33" s="530"/>
      <c r="G33" s="530"/>
      <c r="H33" s="536"/>
      <c r="I33" s="539"/>
      <c r="J33" s="548"/>
      <c r="K33" s="545"/>
      <c r="L33" s="545"/>
      <c r="M33" s="542"/>
      <c r="N33" s="545"/>
      <c r="O33" s="533"/>
      <c r="P33" s="533"/>
      <c r="Q33" s="533"/>
      <c r="R33" s="533"/>
      <c r="S33" s="533"/>
      <c r="T33" s="533"/>
      <c r="U33" s="533"/>
    </row>
    <row r="34" spans="1:21" ht="230.25" customHeight="1" thickBot="1" x14ac:dyDescent="0.3">
      <c r="A34" s="525"/>
      <c r="B34" s="528"/>
      <c r="C34" s="528"/>
      <c r="D34" s="528"/>
      <c r="E34" s="531"/>
      <c r="F34" s="531"/>
      <c r="G34" s="531"/>
      <c r="H34" s="537"/>
      <c r="I34" s="540"/>
      <c r="J34" s="549"/>
      <c r="K34" s="546"/>
      <c r="L34" s="546"/>
      <c r="M34" s="543"/>
      <c r="N34" s="546"/>
      <c r="O34" s="534"/>
      <c r="P34" s="534"/>
      <c r="Q34" s="534"/>
      <c r="R34" s="534"/>
      <c r="S34" s="534"/>
      <c r="T34" s="534"/>
      <c r="U34" s="534"/>
    </row>
    <row r="35" spans="1:21" ht="15" customHeight="1" x14ac:dyDescent="0.25">
      <c r="A35" s="523">
        <f>'Mapa Final'!A35</f>
        <v>6</v>
      </c>
      <c r="B35" s="526" t="str">
        <f>'Mapa Final'!B35</f>
        <v>Error en las notificaciones judiicales</v>
      </c>
      <c r="C35" s="526" t="str">
        <f>'Mapa Final'!C35</f>
        <v>Afectación en la Prestación del Servicio de Justicia</v>
      </c>
      <c r="D35" s="526" t="str">
        <f>'Mapa Final'!D35</f>
        <v xml:space="preserve">1. debilidad de seguimiento y control del cumplimiento efectivo de la actividad asignada. 
2. debilidad de recursos, medios electrònicos y tecnològicos para el cumplimiento de la actividad.  
3.Carencia de vinculaciòn de las partes y terceros que genera nulidades, demoras en el proceso.
4. incompatibilidad de los archivos adjuntos con los sistemas disponibles. 
5. debilidad en la disponibilidad de informacion de Notificaciones fisicas  y electronicas </v>
      </c>
      <c r="E35" s="529" t="str">
        <f>'Mapa Final'!E35</f>
        <v>Ausencia de informaciòn pertinente para realizar la actividad (correos errados, direcciones erradas de las partes).</v>
      </c>
      <c r="F35" s="529" t="str">
        <f>'Mapa Final'!F35</f>
        <v>Posibilidad de  afectacion en la prestacion del servicio de justicia  debido a la ausencia de informacion pertinente paravrealizar la actividad (correos  y direcciones  herradas  de las partes interesadas)</v>
      </c>
      <c r="G35" s="529" t="str">
        <f>'Mapa Final'!G35</f>
        <v>Ejecución y Administración de Procesos</v>
      </c>
      <c r="H35" s="535" t="str">
        <f>'Mapa Final'!I35</f>
        <v>Alta</v>
      </c>
      <c r="I35" s="538" t="str">
        <f>'Mapa Final'!L35</f>
        <v>Moderado</v>
      </c>
      <c r="J35" s="547" t="str">
        <f>'Mapa Final'!N35</f>
        <v xml:space="preserve">Alto </v>
      </c>
      <c r="K35" s="544" t="str">
        <f>'Mapa Final'!AA35</f>
        <v>Media</v>
      </c>
      <c r="L35" s="544" t="str">
        <f>'Mapa Final'!AE35</f>
        <v>Mayor</v>
      </c>
      <c r="M35" s="541" t="str">
        <f>'Mapa Final'!AG35</f>
        <v xml:space="preserve">Alto </v>
      </c>
      <c r="N35" s="544" t="str">
        <f>'Mapa Final'!AH35</f>
        <v>Evitar</v>
      </c>
      <c r="O35" s="532"/>
      <c r="P35" s="532"/>
      <c r="Q35" s="532"/>
      <c r="R35" s="532"/>
      <c r="S35" s="532"/>
      <c r="T35" s="532"/>
      <c r="U35" s="532"/>
    </row>
    <row r="36" spans="1:21" x14ac:dyDescent="0.25">
      <c r="A36" s="524"/>
      <c r="B36" s="527"/>
      <c r="C36" s="527"/>
      <c r="D36" s="527"/>
      <c r="E36" s="530"/>
      <c r="F36" s="530"/>
      <c r="G36" s="530"/>
      <c r="H36" s="536"/>
      <c r="I36" s="539"/>
      <c r="J36" s="548"/>
      <c r="K36" s="545"/>
      <c r="L36" s="545"/>
      <c r="M36" s="542"/>
      <c r="N36" s="545"/>
      <c r="O36" s="533"/>
      <c r="P36" s="533"/>
      <c r="Q36" s="533"/>
      <c r="R36" s="533"/>
      <c r="S36" s="533"/>
      <c r="T36" s="533"/>
      <c r="U36" s="533"/>
    </row>
    <row r="37" spans="1:21" x14ac:dyDescent="0.25">
      <c r="A37" s="524"/>
      <c r="B37" s="527"/>
      <c r="C37" s="527"/>
      <c r="D37" s="527"/>
      <c r="E37" s="530"/>
      <c r="F37" s="530"/>
      <c r="G37" s="530"/>
      <c r="H37" s="536"/>
      <c r="I37" s="539"/>
      <c r="J37" s="548"/>
      <c r="K37" s="545"/>
      <c r="L37" s="545"/>
      <c r="M37" s="542"/>
      <c r="N37" s="545"/>
      <c r="O37" s="533"/>
      <c r="P37" s="533"/>
      <c r="Q37" s="533"/>
      <c r="R37" s="533"/>
      <c r="S37" s="533"/>
      <c r="T37" s="533"/>
      <c r="U37" s="533"/>
    </row>
    <row r="38" spans="1:21" x14ac:dyDescent="0.25">
      <c r="A38" s="524"/>
      <c r="B38" s="527"/>
      <c r="C38" s="527"/>
      <c r="D38" s="527"/>
      <c r="E38" s="530"/>
      <c r="F38" s="530"/>
      <c r="G38" s="530"/>
      <c r="H38" s="536"/>
      <c r="I38" s="539"/>
      <c r="J38" s="548"/>
      <c r="K38" s="545"/>
      <c r="L38" s="545"/>
      <c r="M38" s="542"/>
      <c r="N38" s="545"/>
      <c r="O38" s="533"/>
      <c r="P38" s="533"/>
      <c r="Q38" s="533"/>
      <c r="R38" s="533"/>
      <c r="S38" s="533"/>
      <c r="T38" s="533"/>
      <c r="U38" s="533"/>
    </row>
    <row r="39" spans="1:21" ht="234.75" customHeight="1" thickBot="1" x14ac:dyDescent="0.3">
      <c r="A39" s="525"/>
      <c r="B39" s="528"/>
      <c r="C39" s="528"/>
      <c r="D39" s="528"/>
      <c r="E39" s="531"/>
      <c r="F39" s="531"/>
      <c r="G39" s="531"/>
      <c r="H39" s="537"/>
      <c r="I39" s="540"/>
      <c r="J39" s="549"/>
      <c r="K39" s="546"/>
      <c r="L39" s="546"/>
      <c r="M39" s="543"/>
      <c r="N39" s="546"/>
      <c r="O39" s="534"/>
      <c r="P39" s="534"/>
      <c r="Q39" s="534"/>
      <c r="R39" s="534"/>
      <c r="S39" s="534"/>
      <c r="T39" s="534"/>
      <c r="U39" s="534"/>
    </row>
    <row r="40" spans="1:21" x14ac:dyDescent="0.25">
      <c r="A40" s="523">
        <f>'Mapa Final'!A40</f>
        <v>7</v>
      </c>
      <c r="B40" s="526" t="str">
        <f>'Mapa Final'!B40</f>
        <v>Pérdida de documentos</v>
      </c>
      <c r="C40" s="526" t="str">
        <f>'Mapa Final'!C40</f>
        <v>Afectación en la Prestación del Servicio de Justicia</v>
      </c>
      <c r="D40" s="526" t="str">
        <f>'Mapa Final'!D40</f>
        <v>1. debilidad en la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Carencia de organización documental</v>
      </c>
      <c r="E40" s="529" t="str">
        <f>'Mapa Final'!E40</f>
        <v>Ausencia de la integracion de sistemas para el registro, control y salvaguardia de los registros.</v>
      </c>
      <c r="F40" s="529" t="str">
        <f>'Mapa Final'!F40</f>
        <v>Posibilidad de  afectación en la Prestación del Servicio de Justicia debido a  la ausencia de la integracion de sistemas para el registro, control y salvaguardia de los registros.</v>
      </c>
      <c r="G40" s="529" t="str">
        <f>'Mapa Final'!G40</f>
        <v>Ejecución y Administración de Procesos</v>
      </c>
      <c r="H40" s="535" t="str">
        <f>'Mapa Final'!I40</f>
        <v>Alta</v>
      </c>
      <c r="I40" s="538" t="str">
        <f>'Mapa Final'!L40</f>
        <v>Mayor</v>
      </c>
      <c r="J40" s="547" t="str">
        <f>'Mapa Final'!N40</f>
        <v xml:space="preserve">Alto </v>
      </c>
      <c r="K40" s="544" t="str">
        <f>'Mapa Final'!AA40</f>
        <v>Media</v>
      </c>
      <c r="L40" s="544" t="str">
        <f>'Mapa Final'!AE40</f>
        <v>Mayor</v>
      </c>
      <c r="M40" s="541" t="str">
        <f>'Mapa Final'!AG40</f>
        <v xml:space="preserve">Alto </v>
      </c>
      <c r="N40" s="544" t="str">
        <f>'Mapa Final'!AH40</f>
        <v>Evitar</v>
      </c>
      <c r="O40" s="532"/>
      <c r="P40" s="532"/>
      <c r="Q40" s="532"/>
      <c r="R40" s="532"/>
      <c r="S40" s="532"/>
      <c r="T40" s="532"/>
      <c r="U40" s="532"/>
    </row>
    <row r="41" spans="1:21" x14ac:dyDescent="0.25">
      <c r="A41" s="524"/>
      <c r="B41" s="527"/>
      <c r="C41" s="527"/>
      <c r="D41" s="527"/>
      <c r="E41" s="530"/>
      <c r="F41" s="530"/>
      <c r="G41" s="530"/>
      <c r="H41" s="536"/>
      <c r="I41" s="539"/>
      <c r="J41" s="548"/>
      <c r="K41" s="545"/>
      <c r="L41" s="545"/>
      <c r="M41" s="542"/>
      <c r="N41" s="545"/>
      <c r="O41" s="533"/>
      <c r="P41" s="533"/>
      <c r="Q41" s="533"/>
      <c r="R41" s="533"/>
      <c r="S41" s="533"/>
      <c r="T41" s="533"/>
      <c r="U41" s="533"/>
    </row>
    <row r="42" spans="1:21" x14ac:dyDescent="0.25">
      <c r="A42" s="524"/>
      <c r="B42" s="527"/>
      <c r="C42" s="527"/>
      <c r="D42" s="527"/>
      <c r="E42" s="530"/>
      <c r="F42" s="530"/>
      <c r="G42" s="530"/>
      <c r="H42" s="536"/>
      <c r="I42" s="539"/>
      <c r="J42" s="548"/>
      <c r="K42" s="545"/>
      <c r="L42" s="545"/>
      <c r="M42" s="542"/>
      <c r="N42" s="545"/>
      <c r="O42" s="533"/>
      <c r="P42" s="533"/>
      <c r="Q42" s="533"/>
      <c r="R42" s="533"/>
      <c r="S42" s="533"/>
      <c r="T42" s="533"/>
      <c r="U42" s="533"/>
    </row>
    <row r="43" spans="1:21" x14ac:dyDescent="0.25">
      <c r="A43" s="524"/>
      <c r="B43" s="527"/>
      <c r="C43" s="527"/>
      <c r="D43" s="527"/>
      <c r="E43" s="530"/>
      <c r="F43" s="530"/>
      <c r="G43" s="530"/>
      <c r="H43" s="536"/>
      <c r="I43" s="539"/>
      <c r="J43" s="548"/>
      <c r="K43" s="545"/>
      <c r="L43" s="545"/>
      <c r="M43" s="542"/>
      <c r="N43" s="545"/>
      <c r="O43" s="533"/>
      <c r="P43" s="533"/>
      <c r="Q43" s="533"/>
      <c r="R43" s="533"/>
      <c r="S43" s="533"/>
      <c r="T43" s="533"/>
      <c r="U43" s="533"/>
    </row>
    <row r="44" spans="1:21" ht="194.25" customHeight="1" thickBot="1" x14ac:dyDescent="0.3">
      <c r="A44" s="525"/>
      <c r="B44" s="528"/>
      <c r="C44" s="528"/>
      <c r="D44" s="528"/>
      <c r="E44" s="531"/>
      <c r="F44" s="531"/>
      <c r="G44" s="531"/>
      <c r="H44" s="537"/>
      <c r="I44" s="540"/>
      <c r="J44" s="549"/>
      <c r="K44" s="546"/>
      <c r="L44" s="546"/>
      <c r="M44" s="543"/>
      <c r="N44" s="546"/>
      <c r="O44" s="534"/>
      <c r="P44" s="534"/>
      <c r="Q44" s="534"/>
      <c r="R44" s="534"/>
      <c r="S44" s="534"/>
      <c r="T44" s="534"/>
      <c r="U44" s="534"/>
    </row>
    <row r="45" spans="1:21" x14ac:dyDescent="0.25">
      <c r="A45" s="523">
        <f>'Mapa Final'!A45</f>
        <v>8</v>
      </c>
      <c r="B45" s="526" t="str">
        <f>'Mapa Final'!B45</f>
        <v>Corrupción</v>
      </c>
      <c r="C45" s="526" t="str">
        <f>'Mapa Final'!C45</f>
        <v>Reputacional (Corrupción)</v>
      </c>
      <c r="D45" s="526" t="str">
        <f>'Mapa Final'!D45</f>
        <v>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6. alteracion y/o falsificacion  de los contenidos de las decisiones judiciales.
7. fallas  en la seguridad informatica que crea vulnerabilidad  en la informacion disponible.</v>
      </c>
      <c r="E45" s="529" t="str">
        <f>'Mapa Final'!E45</f>
        <v xml:space="preserve">Carencia en transparencia, etica y valores . </v>
      </c>
      <c r="F45" s="529" t="str">
        <f>'Mapa Final'!F45</f>
        <v>Posibilidad de afectacion reputacional (corrupcion) debido a la carencia de transparencia, etica y valores</v>
      </c>
      <c r="G45" s="529" t="str">
        <f>'Mapa Final'!G45</f>
        <v>Fraude Interno</v>
      </c>
      <c r="H45" s="535" t="str">
        <f>'Mapa Final'!I45</f>
        <v>Media</v>
      </c>
      <c r="I45" s="538" t="str">
        <f>'Mapa Final'!L45</f>
        <v>Mayor</v>
      </c>
      <c r="J45" s="547" t="str">
        <f>'Mapa Final'!N45</f>
        <v xml:space="preserve">Alto </v>
      </c>
      <c r="K45" s="544" t="str">
        <f>'Mapa Final'!AA45</f>
        <v>Baja</v>
      </c>
      <c r="L45" s="544" t="str">
        <f>'Mapa Final'!AE45</f>
        <v>Mayor</v>
      </c>
      <c r="M45" s="541" t="str">
        <f>'Mapa Final'!AG45</f>
        <v xml:space="preserve">Alto </v>
      </c>
      <c r="N45" s="544" t="str">
        <f>'Mapa Final'!AH45</f>
        <v>Evitar</v>
      </c>
      <c r="O45" s="532"/>
      <c r="P45" s="532"/>
      <c r="Q45" s="532"/>
      <c r="R45" s="532"/>
      <c r="S45" s="532"/>
      <c r="T45" s="532"/>
      <c r="U45" s="532"/>
    </row>
    <row r="46" spans="1:21" x14ac:dyDescent="0.25">
      <c r="A46" s="524"/>
      <c r="B46" s="527"/>
      <c r="C46" s="527"/>
      <c r="D46" s="527"/>
      <c r="E46" s="530"/>
      <c r="F46" s="530"/>
      <c r="G46" s="530"/>
      <c r="H46" s="536"/>
      <c r="I46" s="539"/>
      <c r="J46" s="548"/>
      <c r="K46" s="545"/>
      <c r="L46" s="545"/>
      <c r="M46" s="542"/>
      <c r="N46" s="545"/>
      <c r="O46" s="533"/>
      <c r="P46" s="533"/>
      <c r="Q46" s="533"/>
      <c r="R46" s="533"/>
      <c r="S46" s="533"/>
      <c r="T46" s="533"/>
      <c r="U46" s="533"/>
    </row>
    <row r="47" spans="1:21" x14ac:dyDescent="0.25">
      <c r="A47" s="524"/>
      <c r="B47" s="527"/>
      <c r="C47" s="527"/>
      <c r="D47" s="527"/>
      <c r="E47" s="530"/>
      <c r="F47" s="530"/>
      <c r="G47" s="530"/>
      <c r="H47" s="536"/>
      <c r="I47" s="539"/>
      <c r="J47" s="548"/>
      <c r="K47" s="545"/>
      <c r="L47" s="545"/>
      <c r="M47" s="542"/>
      <c r="N47" s="545"/>
      <c r="O47" s="533"/>
      <c r="P47" s="533"/>
      <c r="Q47" s="533"/>
      <c r="R47" s="533"/>
      <c r="S47" s="533"/>
      <c r="T47" s="533"/>
      <c r="U47" s="533"/>
    </row>
    <row r="48" spans="1:21" x14ac:dyDescent="0.25">
      <c r="A48" s="524"/>
      <c r="B48" s="527"/>
      <c r="C48" s="527"/>
      <c r="D48" s="527"/>
      <c r="E48" s="530"/>
      <c r="F48" s="530"/>
      <c r="G48" s="530"/>
      <c r="H48" s="536"/>
      <c r="I48" s="539"/>
      <c r="J48" s="548"/>
      <c r="K48" s="545"/>
      <c r="L48" s="545"/>
      <c r="M48" s="542"/>
      <c r="N48" s="545"/>
      <c r="O48" s="533"/>
      <c r="P48" s="533"/>
      <c r="Q48" s="533"/>
      <c r="R48" s="533"/>
      <c r="S48" s="533"/>
      <c r="T48" s="533"/>
      <c r="U48" s="533"/>
    </row>
    <row r="49" spans="1:21" ht="188.25" customHeight="1" thickBot="1" x14ac:dyDescent="0.3">
      <c r="A49" s="525"/>
      <c r="B49" s="528"/>
      <c r="C49" s="528"/>
      <c r="D49" s="528"/>
      <c r="E49" s="531"/>
      <c r="F49" s="531"/>
      <c r="G49" s="531"/>
      <c r="H49" s="537"/>
      <c r="I49" s="540"/>
      <c r="J49" s="549"/>
      <c r="K49" s="546"/>
      <c r="L49" s="546"/>
      <c r="M49" s="543"/>
      <c r="N49" s="546"/>
      <c r="O49" s="534"/>
      <c r="P49" s="534"/>
      <c r="Q49" s="534"/>
      <c r="R49" s="534"/>
      <c r="S49" s="534"/>
      <c r="T49" s="534"/>
      <c r="U49" s="534"/>
    </row>
    <row r="50" spans="1:21" x14ac:dyDescent="0.25">
      <c r="A50" s="523">
        <f>'Mapa Final'!A50</f>
        <v>9</v>
      </c>
      <c r="B50" s="526" t="str">
        <f>'Mapa Final'!B50</f>
        <v>Interrupción o demora en el Servicio Público de Administrar  Justicia</v>
      </c>
      <c r="C50" s="526" t="str">
        <f>'Mapa Final'!C50</f>
        <v>Afectación en la Prestación del Servicio de Justicia</v>
      </c>
      <c r="D50" s="526" t="str">
        <f>'Mapa Final'!D50</f>
        <v>1. Paro por sindicatos
2. Huelgas, protestas ciudadanas
3. Disturbios o hechos violentos
4.Pandemias o Emergencias Sanitarias 
5.Emergencias Ambientales
6. interrupcion del fluido de energia electrica.</v>
      </c>
      <c r="E50" s="529" t="str">
        <f>'Mapa Final'!E50</f>
        <v>Suceso de fuerza mayor que imposibilitan la gestión judicial</v>
      </c>
      <c r="F50" s="529" t="str">
        <f>'Mapa Final'!F50</f>
        <v>Posibilidad de  afectación en la Prestación del Servicio de Justicia debido a un suceso de fuerza mayor que imposibilite la gestión judicial</v>
      </c>
      <c r="G50" s="529" t="str">
        <f>'Mapa Final'!G50</f>
        <v>Usuarios, productos y prácticas organizacionales</v>
      </c>
      <c r="H50" s="535" t="str">
        <f>'Mapa Final'!I50</f>
        <v>Alta</v>
      </c>
      <c r="I50" s="538" t="str">
        <f>'Mapa Final'!L50</f>
        <v>Mayor</v>
      </c>
      <c r="J50" s="547" t="str">
        <f>'Mapa Final'!N50</f>
        <v xml:space="preserve">Alto </v>
      </c>
      <c r="K50" s="544" t="str">
        <f>'Mapa Final'!AA50</f>
        <v>Media</v>
      </c>
      <c r="L50" s="544" t="str">
        <f>'Mapa Final'!AE50</f>
        <v>Mayor</v>
      </c>
      <c r="M50" s="541" t="str">
        <f>'Mapa Final'!AG50</f>
        <v xml:space="preserve">Alto </v>
      </c>
      <c r="N50" s="544" t="str">
        <f>'Mapa Final'!AH50</f>
        <v>Evitar</v>
      </c>
      <c r="O50" s="532"/>
      <c r="P50" s="532"/>
      <c r="Q50" s="532"/>
      <c r="R50" s="532"/>
      <c r="S50" s="532"/>
      <c r="T50" s="532"/>
      <c r="U50" s="532"/>
    </row>
    <row r="51" spans="1:21" x14ac:dyDescent="0.25">
      <c r="A51" s="524"/>
      <c r="B51" s="527"/>
      <c r="C51" s="527"/>
      <c r="D51" s="527"/>
      <c r="E51" s="530"/>
      <c r="F51" s="530"/>
      <c r="G51" s="530"/>
      <c r="H51" s="536"/>
      <c r="I51" s="539"/>
      <c r="J51" s="548"/>
      <c r="K51" s="545"/>
      <c r="L51" s="545"/>
      <c r="M51" s="542"/>
      <c r="N51" s="545"/>
      <c r="O51" s="533"/>
      <c r="P51" s="533"/>
      <c r="Q51" s="533"/>
      <c r="R51" s="533"/>
      <c r="S51" s="533"/>
      <c r="T51" s="533"/>
      <c r="U51" s="533"/>
    </row>
    <row r="52" spans="1:21" x14ac:dyDescent="0.25">
      <c r="A52" s="524"/>
      <c r="B52" s="527"/>
      <c r="C52" s="527"/>
      <c r="D52" s="527"/>
      <c r="E52" s="530"/>
      <c r="F52" s="530"/>
      <c r="G52" s="530"/>
      <c r="H52" s="536"/>
      <c r="I52" s="539"/>
      <c r="J52" s="548"/>
      <c r="K52" s="545"/>
      <c r="L52" s="545"/>
      <c r="M52" s="542"/>
      <c r="N52" s="545"/>
      <c r="O52" s="533"/>
      <c r="P52" s="533"/>
      <c r="Q52" s="533"/>
      <c r="R52" s="533"/>
      <c r="S52" s="533"/>
      <c r="T52" s="533"/>
      <c r="U52" s="533"/>
    </row>
    <row r="53" spans="1:21" x14ac:dyDescent="0.25">
      <c r="A53" s="524"/>
      <c r="B53" s="527"/>
      <c r="C53" s="527"/>
      <c r="D53" s="527"/>
      <c r="E53" s="530"/>
      <c r="F53" s="530"/>
      <c r="G53" s="530"/>
      <c r="H53" s="536"/>
      <c r="I53" s="539"/>
      <c r="J53" s="548"/>
      <c r="K53" s="545"/>
      <c r="L53" s="545"/>
      <c r="M53" s="542"/>
      <c r="N53" s="545"/>
      <c r="O53" s="533"/>
      <c r="P53" s="533"/>
      <c r="Q53" s="533"/>
      <c r="R53" s="533"/>
      <c r="S53" s="533"/>
      <c r="T53" s="533"/>
      <c r="U53" s="533"/>
    </row>
    <row r="54" spans="1:21" ht="56.25" customHeight="1" thickBot="1" x14ac:dyDescent="0.3">
      <c r="A54" s="525"/>
      <c r="B54" s="528"/>
      <c r="C54" s="528"/>
      <c r="D54" s="528"/>
      <c r="E54" s="531"/>
      <c r="F54" s="531"/>
      <c r="G54" s="531"/>
      <c r="H54" s="537"/>
      <c r="I54" s="540"/>
      <c r="J54" s="549"/>
      <c r="K54" s="546"/>
      <c r="L54" s="546"/>
      <c r="M54" s="543"/>
      <c r="N54" s="546"/>
      <c r="O54" s="534"/>
      <c r="P54" s="534"/>
      <c r="Q54" s="534"/>
      <c r="R54" s="534"/>
      <c r="S54" s="534"/>
      <c r="T54" s="534"/>
      <c r="U54" s="534"/>
    </row>
    <row r="55" spans="1:21" x14ac:dyDescent="0.25">
      <c r="A55" s="523">
        <f>'Mapa Final'!A55</f>
        <v>10</v>
      </c>
      <c r="B55" s="526" t="str">
        <f>'Mapa Final'!B55</f>
        <v>Inaplicabilidad de la normavidad ambiental vigente</v>
      </c>
      <c r="C55" s="526" t="str">
        <f>'Mapa Final'!C55</f>
        <v>Afectación Ambiental</v>
      </c>
      <c r="D55" s="526" t="str">
        <f>'Mapa Final'!D55</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529" t="str">
        <f>'Mapa Final'!E55</f>
        <v>Desconocimiento de los lineamientos ambientales y normatividad vigente ambiental</v>
      </c>
      <c r="F55" s="529" t="str">
        <f>'Mapa Final'!F55</f>
        <v>Posibilidad de afectación ambiental debido al desconocimiento de las lineamientos ambientales y normatividad vigente ambiental</v>
      </c>
      <c r="G55" s="529" t="str">
        <f>'Mapa Final'!G55</f>
        <v>Eventos Ambientales Internos</v>
      </c>
      <c r="H55" s="535" t="str">
        <f>'Mapa Final'!I55</f>
        <v>Media</v>
      </c>
      <c r="I55" s="538" t="str">
        <f>'Mapa Final'!L55</f>
        <v>Menor</v>
      </c>
      <c r="J55" s="547" t="str">
        <f>'Mapa Final'!N55</f>
        <v>Moderado</v>
      </c>
      <c r="K55" s="544" t="str">
        <f>'Mapa Final'!AA55</f>
        <v>Baja</v>
      </c>
      <c r="L55" s="544" t="str">
        <f>'Mapa Final'!AE55</f>
        <v>Menor</v>
      </c>
      <c r="M55" s="541" t="str">
        <f>'Mapa Final'!AG55</f>
        <v>Moderado</v>
      </c>
      <c r="N55" s="544" t="str">
        <f>'Mapa Final'!AH55</f>
        <v>Aceptar</v>
      </c>
      <c r="O55" s="532"/>
      <c r="P55" s="532"/>
      <c r="Q55" s="532"/>
      <c r="R55" s="532"/>
      <c r="S55" s="532"/>
      <c r="T55" s="532"/>
      <c r="U55" s="532"/>
    </row>
    <row r="56" spans="1:21" x14ac:dyDescent="0.25">
      <c r="A56" s="524"/>
      <c r="B56" s="527"/>
      <c r="C56" s="527"/>
      <c r="D56" s="527"/>
      <c r="E56" s="530"/>
      <c r="F56" s="530"/>
      <c r="G56" s="530"/>
      <c r="H56" s="536"/>
      <c r="I56" s="539"/>
      <c r="J56" s="548"/>
      <c r="K56" s="545"/>
      <c r="L56" s="545"/>
      <c r="M56" s="542"/>
      <c r="N56" s="545"/>
      <c r="O56" s="533"/>
      <c r="P56" s="533"/>
      <c r="Q56" s="533"/>
      <c r="R56" s="533"/>
      <c r="S56" s="533"/>
      <c r="T56" s="533"/>
      <c r="U56" s="533"/>
    </row>
    <row r="57" spans="1:21" x14ac:dyDescent="0.25">
      <c r="A57" s="524"/>
      <c r="B57" s="527"/>
      <c r="C57" s="527"/>
      <c r="D57" s="527"/>
      <c r="E57" s="530"/>
      <c r="F57" s="530"/>
      <c r="G57" s="530"/>
      <c r="H57" s="536"/>
      <c r="I57" s="539"/>
      <c r="J57" s="548"/>
      <c r="K57" s="545"/>
      <c r="L57" s="545"/>
      <c r="M57" s="542"/>
      <c r="N57" s="545"/>
      <c r="O57" s="533"/>
      <c r="P57" s="533"/>
      <c r="Q57" s="533"/>
      <c r="R57" s="533"/>
      <c r="S57" s="533"/>
      <c r="T57" s="533"/>
      <c r="U57" s="533"/>
    </row>
    <row r="58" spans="1:21" x14ac:dyDescent="0.25">
      <c r="A58" s="524"/>
      <c r="B58" s="527"/>
      <c r="C58" s="527"/>
      <c r="D58" s="527"/>
      <c r="E58" s="530"/>
      <c r="F58" s="530"/>
      <c r="G58" s="530"/>
      <c r="H58" s="536"/>
      <c r="I58" s="539"/>
      <c r="J58" s="548"/>
      <c r="K58" s="545"/>
      <c r="L58" s="545"/>
      <c r="M58" s="542"/>
      <c r="N58" s="545"/>
      <c r="O58" s="533"/>
      <c r="P58" s="533"/>
      <c r="Q58" s="533"/>
      <c r="R58" s="533"/>
      <c r="S58" s="533"/>
      <c r="T58" s="533"/>
      <c r="U58" s="533"/>
    </row>
    <row r="59" spans="1:21" ht="159.75" customHeight="1" thickBot="1" x14ac:dyDescent="0.3">
      <c r="A59" s="525"/>
      <c r="B59" s="528"/>
      <c r="C59" s="528"/>
      <c r="D59" s="528"/>
      <c r="E59" s="531"/>
      <c r="F59" s="531"/>
      <c r="G59" s="531"/>
      <c r="H59" s="537"/>
      <c r="I59" s="540"/>
      <c r="J59" s="549"/>
      <c r="K59" s="546"/>
      <c r="L59" s="546"/>
      <c r="M59" s="543"/>
      <c r="N59" s="546"/>
      <c r="O59" s="534"/>
      <c r="P59" s="534"/>
      <c r="Q59" s="534"/>
      <c r="R59" s="534"/>
      <c r="S59" s="534"/>
      <c r="T59" s="534"/>
      <c r="U59" s="534"/>
    </row>
  </sheetData>
  <mergeCells count="229">
    <mergeCell ref="R20:R24"/>
    <mergeCell ref="R25:R29"/>
    <mergeCell ref="R30:R34"/>
    <mergeCell ref="R35:R39"/>
    <mergeCell ref="R40:R44"/>
    <mergeCell ref="R45:R49"/>
    <mergeCell ref="R50:R54"/>
    <mergeCell ref="R55:R59"/>
    <mergeCell ref="B10:B14"/>
    <mergeCell ref="B15:B19"/>
    <mergeCell ref="B20:B24"/>
    <mergeCell ref="B25:B29"/>
    <mergeCell ref="B30:B34"/>
    <mergeCell ref="B35:B39"/>
    <mergeCell ref="B40:B44"/>
    <mergeCell ref="B45:B49"/>
    <mergeCell ref="B50:B54"/>
    <mergeCell ref="P55:P59"/>
    <mergeCell ref="Q55:Q59"/>
    <mergeCell ref="P45:P49"/>
    <mergeCell ref="Q45:Q49"/>
    <mergeCell ref="E45:E49"/>
    <mergeCell ref="F45:F49"/>
    <mergeCell ref="G45:G49"/>
    <mergeCell ref="S55:S59"/>
    <mergeCell ref="T55:T59"/>
    <mergeCell ref="U55:U59"/>
    <mergeCell ref="J55:J59"/>
    <mergeCell ref="K55:K59"/>
    <mergeCell ref="L55:L59"/>
    <mergeCell ref="M55:M59"/>
    <mergeCell ref="N55:N59"/>
    <mergeCell ref="O55:O5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S45:S49"/>
    <mergeCell ref="T45:T49"/>
    <mergeCell ref="U45:U49"/>
    <mergeCell ref="A50:A54"/>
    <mergeCell ref="C50:C54"/>
    <mergeCell ref="D50:D54"/>
    <mergeCell ref="E50:E54"/>
    <mergeCell ref="F50:F54"/>
    <mergeCell ref="J45:J49"/>
    <mergeCell ref="K45:K49"/>
    <mergeCell ref="L45:L49"/>
    <mergeCell ref="M45:M49"/>
    <mergeCell ref="N45:N49"/>
    <mergeCell ref="O45:O49"/>
    <mergeCell ref="T50:T54"/>
    <mergeCell ref="U50:U54"/>
    <mergeCell ref="N50:N54"/>
    <mergeCell ref="O50:O54"/>
    <mergeCell ref="P50:P54"/>
    <mergeCell ref="Q50:Q54"/>
    <mergeCell ref="S50:S54"/>
    <mergeCell ref="A45:A49"/>
    <mergeCell ref="C45:C49"/>
    <mergeCell ref="D45:D49"/>
    <mergeCell ref="H45:H49"/>
    <mergeCell ref="I45:I49"/>
    <mergeCell ref="M40:M44"/>
    <mergeCell ref="G40:G44"/>
    <mergeCell ref="H40:H44"/>
    <mergeCell ref="I40:I44"/>
    <mergeCell ref="J40:J44"/>
    <mergeCell ref="K40:K44"/>
    <mergeCell ref="L40:L44"/>
    <mergeCell ref="P35:P39"/>
    <mergeCell ref="Q35:Q39"/>
    <mergeCell ref="S35:S39"/>
    <mergeCell ref="T35:T39"/>
    <mergeCell ref="U35:U39"/>
    <mergeCell ref="A40:A44"/>
    <mergeCell ref="C40:C44"/>
    <mergeCell ref="D40:D44"/>
    <mergeCell ref="E40:E44"/>
    <mergeCell ref="F40:F44"/>
    <mergeCell ref="J35:J39"/>
    <mergeCell ref="K35:K39"/>
    <mergeCell ref="L35:L39"/>
    <mergeCell ref="M35:M39"/>
    <mergeCell ref="N35:N39"/>
    <mergeCell ref="O35:O39"/>
    <mergeCell ref="T40:T44"/>
    <mergeCell ref="U40:U44"/>
    <mergeCell ref="N40:N44"/>
    <mergeCell ref="O40:O44"/>
    <mergeCell ref="P40:P44"/>
    <mergeCell ref="Q40:Q44"/>
    <mergeCell ref="S40:S44"/>
    <mergeCell ref="A35:A39"/>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S25:S29"/>
    <mergeCell ref="T25:T29"/>
    <mergeCell ref="U25:U29"/>
    <mergeCell ref="A30:A34"/>
    <mergeCell ref="C30:C34"/>
    <mergeCell ref="D30:D34"/>
    <mergeCell ref="E30:E34"/>
    <mergeCell ref="F30:F34"/>
    <mergeCell ref="J25:J29"/>
    <mergeCell ref="K25:K29"/>
    <mergeCell ref="L25:L29"/>
    <mergeCell ref="M25:M29"/>
    <mergeCell ref="N25:N29"/>
    <mergeCell ref="O25:O29"/>
    <mergeCell ref="T30:T34"/>
    <mergeCell ref="U30:U34"/>
    <mergeCell ref="N30:N34"/>
    <mergeCell ref="O30:O34"/>
    <mergeCell ref="P30:P34"/>
    <mergeCell ref="Q30:Q34"/>
    <mergeCell ref="S30:S34"/>
    <mergeCell ref="T20:T24"/>
    <mergeCell ref="U20:U24"/>
    <mergeCell ref="A25:A29"/>
    <mergeCell ref="C25:C29"/>
    <mergeCell ref="D25:D29"/>
    <mergeCell ref="E25:E29"/>
    <mergeCell ref="F25:F29"/>
    <mergeCell ref="G25:G29"/>
    <mergeCell ref="H25:H29"/>
    <mergeCell ref="I25:I29"/>
    <mergeCell ref="M20:M24"/>
    <mergeCell ref="N20:N24"/>
    <mergeCell ref="O20:O24"/>
    <mergeCell ref="P20:P24"/>
    <mergeCell ref="Q20:Q24"/>
    <mergeCell ref="S20:S24"/>
    <mergeCell ref="G20:G24"/>
    <mergeCell ref="H20:H24"/>
    <mergeCell ref="I20:I24"/>
    <mergeCell ref="J20:J24"/>
    <mergeCell ref="K20:K24"/>
    <mergeCell ref="L20:L24"/>
    <mergeCell ref="P25:P29"/>
    <mergeCell ref="Q25:Q29"/>
    <mergeCell ref="A20:A24"/>
    <mergeCell ref="C20:C24"/>
    <mergeCell ref="D20:D24"/>
    <mergeCell ref="E20:E24"/>
    <mergeCell ref="F20:F24"/>
    <mergeCell ref="J15:J19"/>
    <mergeCell ref="K15:K19"/>
    <mergeCell ref="L15:L19"/>
    <mergeCell ref="M15:M19"/>
    <mergeCell ref="I10:I14"/>
    <mergeCell ref="J10:J14"/>
    <mergeCell ref="K10:K14"/>
    <mergeCell ref="L10:L14"/>
    <mergeCell ref="P15:P19"/>
    <mergeCell ref="Q15:Q19"/>
    <mergeCell ref="S15:S19"/>
    <mergeCell ref="T15:T19"/>
    <mergeCell ref="U15:U19"/>
    <mergeCell ref="N15:N19"/>
    <mergeCell ref="O15:O19"/>
    <mergeCell ref="R10:R14"/>
    <mergeCell ref="R15:R19"/>
    <mergeCell ref="A9:N9"/>
    <mergeCell ref="A10:A14"/>
    <mergeCell ref="C10:C14"/>
    <mergeCell ref="D10:D14"/>
    <mergeCell ref="E10:E14"/>
    <mergeCell ref="F10:F14"/>
    <mergeCell ref="T10:T14"/>
    <mergeCell ref="U10:U14"/>
    <mergeCell ref="A15:A19"/>
    <mergeCell ref="C15:C19"/>
    <mergeCell ref="D15:D19"/>
    <mergeCell ref="E15:E19"/>
    <mergeCell ref="F15:F19"/>
    <mergeCell ref="G15:G19"/>
    <mergeCell ref="H15:H19"/>
    <mergeCell ref="I15:I19"/>
    <mergeCell ref="M10:M14"/>
    <mergeCell ref="N10:N14"/>
    <mergeCell ref="O10:O14"/>
    <mergeCell ref="P10:P14"/>
    <mergeCell ref="Q10:Q14"/>
    <mergeCell ref="S10:S14"/>
    <mergeCell ref="G10:G14"/>
    <mergeCell ref="H10:H14"/>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S7:T7"/>
    <mergeCell ref="U7:U8"/>
    <mergeCell ref="P7:R7"/>
  </mergeCells>
  <conditionalFormatting sqref="D8:G8 H7 H60:J1048576 A7:B7">
    <cfRule type="containsText" dxfId="2791" priority="1339" operator="containsText" text="3- Moderado">
      <formula>NOT(ISERROR(SEARCH("3- Moderado",A7)))</formula>
    </cfRule>
    <cfRule type="containsText" dxfId="2790" priority="1340" operator="containsText" text="6- Moderado">
      <formula>NOT(ISERROR(SEARCH("6- Moderado",A7)))</formula>
    </cfRule>
    <cfRule type="containsText" dxfId="2789" priority="1341" operator="containsText" text="4- Moderado">
      <formula>NOT(ISERROR(SEARCH("4- Moderado",A7)))</formula>
    </cfRule>
    <cfRule type="containsText" dxfId="2788" priority="1342" operator="containsText" text="3- Bajo">
      <formula>NOT(ISERROR(SEARCH("3- Bajo",A7)))</formula>
    </cfRule>
    <cfRule type="containsText" dxfId="2787" priority="1343" operator="containsText" text="4- Bajo">
      <formula>NOT(ISERROR(SEARCH("4- Bajo",A7)))</formula>
    </cfRule>
    <cfRule type="containsText" dxfId="2786" priority="1344" operator="containsText" text="1- Bajo">
      <formula>NOT(ISERROR(SEARCH("1- Bajo",A7)))</formula>
    </cfRule>
  </conditionalFormatting>
  <conditionalFormatting sqref="H8:J8">
    <cfRule type="containsText" dxfId="2785" priority="1332" operator="containsText" text="3- Moderado">
      <formula>NOT(ISERROR(SEARCH("3- Moderado",H8)))</formula>
    </cfRule>
    <cfRule type="containsText" dxfId="2784" priority="1333" operator="containsText" text="6- Moderado">
      <formula>NOT(ISERROR(SEARCH("6- Moderado",H8)))</formula>
    </cfRule>
    <cfRule type="containsText" dxfId="2783" priority="1334" operator="containsText" text="4- Moderado">
      <formula>NOT(ISERROR(SEARCH("4- Moderado",H8)))</formula>
    </cfRule>
    <cfRule type="containsText" dxfId="2782" priority="1335" operator="containsText" text="3- Bajo">
      <formula>NOT(ISERROR(SEARCH("3- Bajo",H8)))</formula>
    </cfRule>
    <cfRule type="containsText" dxfId="2781" priority="1336" operator="containsText" text="4- Bajo">
      <formula>NOT(ISERROR(SEARCH("4- Bajo",H8)))</formula>
    </cfRule>
    <cfRule type="containsText" dxfId="2780" priority="1338" operator="containsText" text="1- Bajo">
      <formula>NOT(ISERROR(SEARCH("1- Bajo",H8)))</formula>
    </cfRule>
  </conditionalFormatting>
  <conditionalFormatting sqref="J8 J60:J1048576">
    <cfRule type="containsText" dxfId="2779" priority="1321" operator="containsText" text="25- Extremo">
      <formula>NOT(ISERROR(SEARCH("25- Extremo",J8)))</formula>
    </cfRule>
    <cfRule type="containsText" dxfId="2778" priority="1322" operator="containsText" text="20- Extremo">
      <formula>NOT(ISERROR(SEARCH("20- Extremo",J8)))</formula>
    </cfRule>
    <cfRule type="containsText" dxfId="2777" priority="1323" operator="containsText" text="15- Extremo">
      <formula>NOT(ISERROR(SEARCH("15- Extremo",J8)))</formula>
    </cfRule>
    <cfRule type="containsText" dxfId="2776" priority="1324" operator="containsText" text="10- Extremo">
      <formula>NOT(ISERROR(SEARCH("10- Extremo",J8)))</formula>
    </cfRule>
    <cfRule type="containsText" dxfId="2775" priority="1325" operator="containsText" text="5- Extremo">
      <formula>NOT(ISERROR(SEARCH("5- Extremo",J8)))</formula>
    </cfRule>
    <cfRule type="containsText" dxfId="2774" priority="1326" operator="containsText" text="12- Alto">
      <formula>NOT(ISERROR(SEARCH("12- Alto",J8)))</formula>
    </cfRule>
    <cfRule type="containsText" dxfId="2773" priority="1327" operator="containsText" text="10- Alto">
      <formula>NOT(ISERROR(SEARCH("10- Alto",J8)))</formula>
    </cfRule>
    <cfRule type="containsText" dxfId="2772" priority="1328" operator="containsText" text="9- Alto">
      <formula>NOT(ISERROR(SEARCH("9- Alto",J8)))</formula>
    </cfRule>
    <cfRule type="containsText" dxfId="2771" priority="1329" operator="containsText" text="8- Alto">
      <formula>NOT(ISERROR(SEARCH("8- Alto",J8)))</formula>
    </cfRule>
    <cfRule type="containsText" dxfId="2770" priority="1330" operator="containsText" text="5- Alto">
      <formula>NOT(ISERROR(SEARCH("5- Alto",J8)))</formula>
    </cfRule>
    <cfRule type="containsText" dxfId="2769" priority="1331" operator="containsText" text="4- Alto">
      <formula>NOT(ISERROR(SEARCH("4- Alto",J8)))</formula>
    </cfRule>
    <cfRule type="containsText" dxfId="2768" priority="1337" operator="containsText" text="2- Bajo">
      <formula>NOT(ISERROR(SEARCH("2- Bajo",J8)))</formula>
    </cfRule>
  </conditionalFormatting>
  <conditionalFormatting sqref="K10:L10">
    <cfRule type="containsText" dxfId="2767" priority="1315" operator="containsText" text="3- Moderado">
      <formula>NOT(ISERROR(SEARCH("3- Moderado",K10)))</formula>
    </cfRule>
    <cfRule type="containsText" dxfId="2766" priority="1316" operator="containsText" text="6- Moderado">
      <formula>NOT(ISERROR(SEARCH("6- Moderado",K10)))</formula>
    </cfRule>
    <cfRule type="containsText" dxfId="2765" priority="1317" operator="containsText" text="4- Moderado">
      <formula>NOT(ISERROR(SEARCH("4- Moderado",K10)))</formula>
    </cfRule>
    <cfRule type="containsText" dxfId="2764" priority="1318" operator="containsText" text="3- Bajo">
      <formula>NOT(ISERROR(SEARCH("3- Bajo",K10)))</formula>
    </cfRule>
    <cfRule type="containsText" dxfId="2763" priority="1319" operator="containsText" text="4- Bajo">
      <formula>NOT(ISERROR(SEARCH("4- Bajo",K10)))</formula>
    </cfRule>
    <cfRule type="containsText" dxfId="2762" priority="1320" operator="containsText" text="1- Bajo">
      <formula>NOT(ISERROR(SEARCH("1- Bajo",K10)))</formula>
    </cfRule>
  </conditionalFormatting>
  <conditionalFormatting sqref="H10:I10">
    <cfRule type="containsText" dxfId="2761" priority="1309" operator="containsText" text="3- Moderado">
      <formula>NOT(ISERROR(SEARCH("3- Moderado",H10)))</formula>
    </cfRule>
    <cfRule type="containsText" dxfId="2760" priority="1310" operator="containsText" text="6- Moderado">
      <formula>NOT(ISERROR(SEARCH("6- Moderado",H10)))</formula>
    </cfRule>
    <cfRule type="containsText" dxfId="2759" priority="1311" operator="containsText" text="4- Moderado">
      <formula>NOT(ISERROR(SEARCH("4- Moderado",H10)))</formula>
    </cfRule>
    <cfRule type="containsText" dxfId="2758" priority="1312" operator="containsText" text="3- Bajo">
      <formula>NOT(ISERROR(SEARCH("3- Bajo",H10)))</formula>
    </cfRule>
    <cfRule type="containsText" dxfId="2757" priority="1313" operator="containsText" text="4- Bajo">
      <formula>NOT(ISERROR(SEARCH("4- Bajo",H10)))</formula>
    </cfRule>
    <cfRule type="containsText" dxfId="2756" priority="1314" operator="containsText" text="1- Bajo">
      <formula>NOT(ISERROR(SEARCH("1- Bajo",H10)))</formula>
    </cfRule>
  </conditionalFormatting>
  <conditionalFormatting sqref="A10 C10:E10">
    <cfRule type="containsText" dxfId="2755" priority="1303" operator="containsText" text="3- Moderado">
      <formula>NOT(ISERROR(SEARCH("3- Moderado",A10)))</formula>
    </cfRule>
    <cfRule type="containsText" dxfId="2754" priority="1304" operator="containsText" text="6- Moderado">
      <formula>NOT(ISERROR(SEARCH("6- Moderado",A10)))</formula>
    </cfRule>
    <cfRule type="containsText" dxfId="2753" priority="1305" operator="containsText" text="4- Moderado">
      <formula>NOT(ISERROR(SEARCH("4- Moderado",A10)))</formula>
    </cfRule>
    <cfRule type="containsText" dxfId="2752" priority="1306" operator="containsText" text="3- Bajo">
      <formula>NOT(ISERROR(SEARCH("3- Bajo",A10)))</formula>
    </cfRule>
    <cfRule type="containsText" dxfId="2751" priority="1307" operator="containsText" text="4- Bajo">
      <formula>NOT(ISERROR(SEARCH("4- Bajo",A10)))</formula>
    </cfRule>
    <cfRule type="containsText" dxfId="2750" priority="1308" operator="containsText" text="1- Bajo">
      <formula>NOT(ISERROR(SEARCH("1- Bajo",A10)))</formula>
    </cfRule>
  </conditionalFormatting>
  <conditionalFormatting sqref="F10:G10">
    <cfRule type="containsText" dxfId="2749" priority="1297" operator="containsText" text="3- Moderado">
      <formula>NOT(ISERROR(SEARCH("3- Moderado",F10)))</formula>
    </cfRule>
    <cfRule type="containsText" dxfId="2748" priority="1298" operator="containsText" text="6- Moderado">
      <formula>NOT(ISERROR(SEARCH("6- Moderado",F10)))</formula>
    </cfRule>
    <cfRule type="containsText" dxfId="2747" priority="1299" operator="containsText" text="4- Moderado">
      <formula>NOT(ISERROR(SEARCH("4- Moderado",F10)))</formula>
    </cfRule>
    <cfRule type="containsText" dxfId="2746" priority="1300" operator="containsText" text="3- Bajo">
      <formula>NOT(ISERROR(SEARCH("3- Bajo",F10)))</formula>
    </cfRule>
    <cfRule type="containsText" dxfId="2745" priority="1301" operator="containsText" text="4- Bajo">
      <formula>NOT(ISERROR(SEARCH("4- Bajo",F10)))</formula>
    </cfRule>
    <cfRule type="containsText" dxfId="2744" priority="1302" operator="containsText" text="1- Bajo">
      <formula>NOT(ISERROR(SEARCH("1- Bajo",F10)))</formula>
    </cfRule>
  </conditionalFormatting>
  <conditionalFormatting sqref="K8">
    <cfRule type="containsText" dxfId="2743" priority="1291" operator="containsText" text="3- Moderado">
      <formula>NOT(ISERROR(SEARCH("3- Moderado",K8)))</formula>
    </cfRule>
    <cfRule type="containsText" dxfId="2742" priority="1292" operator="containsText" text="6- Moderado">
      <formula>NOT(ISERROR(SEARCH("6- Moderado",K8)))</formula>
    </cfRule>
    <cfRule type="containsText" dxfId="2741" priority="1293" operator="containsText" text="4- Moderado">
      <formula>NOT(ISERROR(SEARCH("4- Moderado",K8)))</formula>
    </cfRule>
    <cfRule type="containsText" dxfId="2740" priority="1294" operator="containsText" text="3- Bajo">
      <formula>NOT(ISERROR(SEARCH("3- Bajo",K8)))</formula>
    </cfRule>
    <cfRule type="containsText" dxfId="2739" priority="1295" operator="containsText" text="4- Bajo">
      <formula>NOT(ISERROR(SEARCH("4- Bajo",K8)))</formula>
    </cfRule>
    <cfRule type="containsText" dxfId="2738" priority="1296" operator="containsText" text="1- Bajo">
      <formula>NOT(ISERROR(SEARCH("1- Bajo",K8)))</formula>
    </cfRule>
  </conditionalFormatting>
  <conditionalFormatting sqref="L8">
    <cfRule type="containsText" dxfId="2737" priority="1285" operator="containsText" text="3- Moderado">
      <formula>NOT(ISERROR(SEARCH("3- Moderado",L8)))</formula>
    </cfRule>
    <cfRule type="containsText" dxfId="2736" priority="1286" operator="containsText" text="6- Moderado">
      <formula>NOT(ISERROR(SEARCH("6- Moderado",L8)))</formula>
    </cfRule>
    <cfRule type="containsText" dxfId="2735" priority="1287" operator="containsText" text="4- Moderado">
      <formula>NOT(ISERROR(SEARCH("4- Moderado",L8)))</formula>
    </cfRule>
    <cfRule type="containsText" dxfId="2734" priority="1288" operator="containsText" text="3- Bajo">
      <formula>NOT(ISERROR(SEARCH("3- Bajo",L8)))</formula>
    </cfRule>
    <cfRule type="containsText" dxfId="2733" priority="1289" operator="containsText" text="4- Bajo">
      <formula>NOT(ISERROR(SEARCH("4- Bajo",L8)))</formula>
    </cfRule>
    <cfRule type="containsText" dxfId="2732" priority="1290" operator="containsText" text="1- Bajo">
      <formula>NOT(ISERROR(SEARCH("1- Bajo",L8)))</formula>
    </cfRule>
  </conditionalFormatting>
  <conditionalFormatting sqref="M8">
    <cfRule type="containsText" dxfId="2731" priority="1279" operator="containsText" text="3- Moderado">
      <formula>NOT(ISERROR(SEARCH("3- Moderado",M8)))</formula>
    </cfRule>
    <cfRule type="containsText" dxfId="2730" priority="1280" operator="containsText" text="6- Moderado">
      <formula>NOT(ISERROR(SEARCH("6- Moderado",M8)))</formula>
    </cfRule>
    <cfRule type="containsText" dxfId="2729" priority="1281" operator="containsText" text="4- Moderado">
      <formula>NOT(ISERROR(SEARCH("4- Moderado",M8)))</formula>
    </cfRule>
    <cfRule type="containsText" dxfId="2728" priority="1282" operator="containsText" text="3- Bajo">
      <formula>NOT(ISERROR(SEARCH("3- Bajo",M8)))</formula>
    </cfRule>
    <cfRule type="containsText" dxfId="2727" priority="1283" operator="containsText" text="4- Bajo">
      <formula>NOT(ISERROR(SEARCH("4- Bajo",M8)))</formula>
    </cfRule>
    <cfRule type="containsText" dxfId="2726" priority="1284" operator="containsText" text="1- Bajo">
      <formula>NOT(ISERROR(SEARCH("1- Bajo",M8)))</formula>
    </cfRule>
  </conditionalFormatting>
  <conditionalFormatting sqref="J10:J14">
    <cfRule type="containsText" dxfId="2725" priority="1274" operator="containsText" text="Bajo">
      <formula>NOT(ISERROR(SEARCH("Bajo",J10)))</formula>
    </cfRule>
    <cfRule type="containsText" dxfId="2724" priority="1275" operator="containsText" text="Moderado">
      <formula>NOT(ISERROR(SEARCH("Moderado",J10)))</formula>
    </cfRule>
    <cfRule type="containsText" dxfId="2723" priority="1276" operator="containsText" text="Alto">
      <formula>NOT(ISERROR(SEARCH("Alto",J10)))</formula>
    </cfRule>
    <cfRule type="containsText" dxfId="2722" priority="1277" operator="containsText" text="Extremo">
      <formula>NOT(ISERROR(SEARCH("Extremo",J10)))</formula>
    </cfRule>
    <cfRule type="colorScale" priority="1278">
      <colorScale>
        <cfvo type="min"/>
        <cfvo type="max"/>
        <color rgb="FFFF7128"/>
        <color rgb="FFFFEF9C"/>
      </colorScale>
    </cfRule>
  </conditionalFormatting>
  <conditionalFormatting sqref="M10:M14">
    <cfRule type="containsText" dxfId="2721" priority="1249" operator="containsText" text="Moderado">
      <formula>NOT(ISERROR(SEARCH("Moderado",M10)))</formula>
    </cfRule>
    <cfRule type="containsText" dxfId="2720" priority="1269" operator="containsText" text="Bajo">
      <formula>NOT(ISERROR(SEARCH("Bajo",M10)))</formula>
    </cfRule>
    <cfRule type="containsText" dxfId="2719" priority="1270" operator="containsText" text="Moderado">
      <formula>NOT(ISERROR(SEARCH("Moderado",M10)))</formula>
    </cfRule>
    <cfRule type="containsText" dxfId="2718" priority="1271" operator="containsText" text="Alto">
      <formula>NOT(ISERROR(SEARCH("Alto",M10)))</formula>
    </cfRule>
    <cfRule type="containsText" dxfId="2717" priority="1272" operator="containsText" text="Extremo">
      <formula>NOT(ISERROR(SEARCH("Extremo",M10)))</formula>
    </cfRule>
    <cfRule type="colorScale" priority="1273">
      <colorScale>
        <cfvo type="min"/>
        <cfvo type="max"/>
        <color rgb="FFFF7128"/>
        <color rgb="FFFFEF9C"/>
      </colorScale>
    </cfRule>
  </conditionalFormatting>
  <conditionalFormatting sqref="N10">
    <cfRule type="containsText" dxfId="2716" priority="1263" operator="containsText" text="3- Moderado">
      <formula>NOT(ISERROR(SEARCH("3- Moderado",N10)))</formula>
    </cfRule>
    <cfRule type="containsText" dxfId="2715" priority="1264" operator="containsText" text="6- Moderado">
      <formula>NOT(ISERROR(SEARCH("6- Moderado",N10)))</formula>
    </cfRule>
    <cfRule type="containsText" dxfId="2714" priority="1265" operator="containsText" text="4- Moderado">
      <formula>NOT(ISERROR(SEARCH("4- Moderado",N10)))</formula>
    </cfRule>
    <cfRule type="containsText" dxfId="2713" priority="1266" operator="containsText" text="3- Bajo">
      <formula>NOT(ISERROR(SEARCH("3- Bajo",N10)))</formula>
    </cfRule>
    <cfRule type="containsText" dxfId="2712" priority="1267" operator="containsText" text="4- Bajo">
      <formula>NOT(ISERROR(SEARCH("4- Bajo",N10)))</formula>
    </cfRule>
    <cfRule type="containsText" dxfId="2711" priority="1268" operator="containsText" text="1- Bajo">
      <formula>NOT(ISERROR(SEARCH("1- Bajo",N10)))</formula>
    </cfRule>
  </conditionalFormatting>
  <conditionalFormatting sqref="H10:H14">
    <cfRule type="containsText" dxfId="2710" priority="1250" operator="containsText" text="Muy Alta">
      <formula>NOT(ISERROR(SEARCH("Muy Alta",H10)))</formula>
    </cfRule>
    <cfRule type="containsText" dxfId="2709" priority="1251" operator="containsText" text="Alta">
      <formula>NOT(ISERROR(SEARCH("Alta",H10)))</formula>
    </cfRule>
    <cfRule type="containsText" dxfId="2708" priority="1252" operator="containsText" text="Muy Alta">
      <formula>NOT(ISERROR(SEARCH("Muy Alta",H10)))</formula>
    </cfRule>
    <cfRule type="containsText" dxfId="2707" priority="1257" operator="containsText" text="Muy Baja">
      <formula>NOT(ISERROR(SEARCH("Muy Baja",H10)))</formula>
    </cfRule>
    <cfRule type="containsText" dxfId="2706" priority="1258" operator="containsText" text="Baja">
      <formula>NOT(ISERROR(SEARCH("Baja",H10)))</formula>
    </cfRule>
    <cfRule type="containsText" dxfId="2705" priority="1259" operator="containsText" text="Media">
      <formula>NOT(ISERROR(SEARCH("Media",H10)))</formula>
    </cfRule>
    <cfRule type="containsText" dxfId="2704" priority="1260" operator="containsText" text="Alta">
      <formula>NOT(ISERROR(SEARCH("Alta",H10)))</formula>
    </cfRule>
    <cfRule type="containsText" dxfId="2703" priority="1262" operator="containsText" text="Muy Alta">
      <formula>NOT(ISERROR(SEARCH("Muy Alta",H10)))</formula>
    </cfRule>
  </conditionalFormatting>
  <conditionalFormatting sqref="I10:I14">
    <cfRule type="containsText" dxfId="2702" priority="1253" operator="containsText" text="Catastrófico">
      <formula>NOT(ISERROR(SEARCH("Catastrófico",I10)))</formula>
    </cfRule>
    <cfRule type="containsText" dxfId="2701" priority="1254" operator="containsText" text="Mayor">
      <formula>NOT(ISERROR(SEARCH("Mayor",I10)))</formula>
    </cfRule>
    <cfRule type="containsText" dxfId="2700" priority="1255" operator="containsText" text="Menor">
      <formula>NOT(ISERROR(SEARCH("Menor",I10)))</formula>
    </cfRule>
    <cfRule type="containsText" dxfId="2699" priority="1256" operator="containsText" text="Leve">
      <formula>NOT(ISERROR(SEARCH("Leve",I10)))</formula>
    </cfRule>
    <cfRule type="containsText" dxfId="2698" priority="1261" operator="containsText" text="Moderado">
      <formula>NOT(ISERROR(SEARCH("Moderado",I10)))</formula>
    </cfRule>
  </conditionalFormatting>
  <conditionalFormatting sqref="K10:K14">
    <cfRule type="containsText" dxfId="2697" priority="1248" operator="containsText" text="Media">
      <formula>NOT(ISERROR(SEARCH("Media",K10)))</formula>
    </cfRule>
  </conditionalFormatting>
  <conditionalFormatting sqref="L10:L14">
    <cfRule type="containsText" dxfId="2696" priority="1247" operator="containsText" text="Moderado">
      <formula>NOT(ISERROR(SEARCH("Moderado",L10)))</formula>
    </cfRule>
  </conditionalFormatting>
  <conditionalFormatting sqref="J10:J14">
    <cfRule type="containsText" dxfId="2695" priority="1234" operator="containsText" text="Moderado">
      <formula>NOT(ISERROR(SEARCH("Moderado",J10)))</formula>
    </cfRule>
  </conditionalFormatting>
  <conditionalFormatting sqref="J10:J14">
    <cfRule type="containsText" dxfId="2694" priority="1232" operator="containsText" text="Bajo">
      <formula>NOT(ISERROR(SEARCH("Bajo",J10)))</formula>
    </cfRule>
    <cfRule type="containsText" dxfId="2693" priority="1233" operator="containsText" text="Extremo">
      <formula>NOT(ISERROR(SEARCH("Extremo",J10)))</formula>
    </cfRule>
  </conditionalFormatting>
  <conditionalFormatting sqref="K10:K14">
    <cfRule type="containsText" dxfId="2692" priority="1230" operator="containsText" text="Baja">
      <formula>NOT(ISERROR(SEARCH("Baja",K10)))</formula>
    </cfRule>
    <cfRule type="containsText" dxfId="2691" priority="1231" operator="containsText" text="Muy Baja">
      <formula>NOT(ISERROR(SEARCH("Muy Baja",K10)))</formula>
    </cfRule>
  </conditionalFormatting>
  <conditionalFormatting sqref="K10:K14">
    <cfRule type="containsText" dxfId="2690" priority="1228" operator="containsText" text="Muy Alta">
      <formula>NOT(ISERROR(SEARCH("Muy Alta",K10)))</formula>
    </cfRule>
    <cfRule type="containsText" dxfId="2689" priority="1229" operator="containsText" text="Alta">
      <formula>NOT(ISERROR(SEARCH("Alta",K10)))</formula>
    </cfRule>
  </conditionalFormatting>
  <conditionalFormatting sqref="L10:L14">
    <cfRule type="containsText" dxfId="2688" priority="1224" operator="containsText" text="Catastrófico">
      <formula>NOT(ISERROR(SEARCH("Catastrófico",L10)))</formula>
    </cfRule>
    <cfRule type="containsText" dxfId="2687" priority="1225" operator="containsText" text="Mayor">
      <formula>NOT(ISERROR(SEARCH("Mayor",L10)))</formula>
    </cfRule>
    <cfRule type="containsText" dxfId="2686" priority="1226" operator="containsText" text="Menor">
      <formula>NOT(ISERROR(SEARCH("Menor",L10)))</formula>
    </cfRule>
    <cfRule type="containsText" dxfId="2685" priority="1227" operator="containsText" text="Leve">
      <formula>NOT(ISERROR(SEARCH("Leve",L10)))</formula>
    </cfRule>
  </conditionalFormatting>
  <conditionalFormatting sqref="K15:L15">
    <cfRule type="containsText" dxfId="2684" priority="725" operator="containsText" text="3- Moderado">
      <formula>NOT(ISERROR(SEARCH("3- Moderado",K15)))</formula>
    </cfRule>
    <cfRule type="containsText" dxfId="2683" priority="726" operator="containsText" text="6- Moderado">
      <formula>NOT(ISERROR(SEARCH("6- Moderado",K15)))</formula>
    </cfRule>
    <cfRule type="containsText" dxfId="2682" priority="727" operator="containsText" text="4- Moderado">
      <formula>NOT(ISERROR(SEARCH("4- Moderado",K15)))</formula>
    </cfRule>
    <cfRule type="containsText" dxfId="2681" priority="728" operator="containsText" text="3- Bajo">
      <formula>NOT(ISERROR(SEARCH("3- Bajo",K15)))</formula>
    </cfRule>
    <cfRule type="containsText" dxfId="2680" priority="729" operator="containsText" text="4- Bajo">
      <formula>NOT(ISERROR(SEARCH("4- Bajo",K15)))</formula>
    </cfRule>
    <cfRule type="containsText" dxfId="2679" priority="730" operator="containsText" text="1- Bajo">
      <formula>NOT(ISERROR(SEARCH("1- Bajo",K15)))</formula>
    </cfRule>
  </conditionalFormatting>
  <conditionalFormatting sqref="H15:I15">
    <cfRule type="containsText" dxfId="2678" priority="719" operator="containsText" text="3- Moderado">
      <formula>NOT(ISERROR(SEARCH("3- Moderado",H15)))</formula>
    </cfRule>
    <cfRule type="containsText" dxfId="2677" priority="720" operator="containsText" text="6- Moderado">
      <formula>NOT(ISERROR(SEARCH("6- Moderado",H15)))</formula>
    </cfRule>
    <cfRule type="containsText" dxfId="2676" priority="721" operator="containsText" text="4- Moderado">
      <formula>NOT(ISERROR(SEARCH("4- Moderado",H15)))</formula>
    </cfRule>
    <cfRule type="containsText" dxfId="2675" priority="722" operator="containsText" text="3- Bajo">
      <formula>NOT(ISERROR(SEARCH("3- Bajo",H15)))</formula>
    </cfRule>
    <cfRule type="containsText" dxfId="2674" priority="723" operator="containsText" text="4- Bajo">
      <formula>NOT(ISERROR(SEARCH("4- Bajo",H15)))</formula>
    </cfRule>
    <cfRule type="containsText" dxfId="2673" priority="724" operator="containsText" text="1- Bajo">
      <formula>NOT(ISERROR(SEARCH("1- Bajo",H15)))</formula>
    </cfRule>
  </conditionalFormatting>
  <conditionalFormatting sqref="A15 C15:E15">
    <cfRule type="containsText" dxfId="2672" priority="713" operator="containsText" text="3- Moderado">
      <formula>NOT(ISERROR(SEARCH("3- Moderado",A15)))</formula>
    </cfRule>
    <cfRule type="containsText" dxfId="2671" priority="714" operator="containsText" text="6- Moderado">
      <formula>NOT(ISERROR(SEARCH("6- Moderado",A15)))</formula>
    </cfRule>
    <cfRule type="containsText" dxfId="2670" priority="715" operator="containsText" text="4- Moderado">
      <formula>NOT(ISERROR(SEARCH("4- Moderado",A15)))</formula>
    </cfRule>
    <cfRule type="containsText" dxfId="2669" priority="716" operator="containsText" text="3- Bajo">
      <formula>NOT(ISERROR(SEARCH("3- Bajo",A15)))</formula>
    </cfRule>
    <cfRule type="containsText" dxfId="2668" priority="717" operator="containsText" text="4- Bajo">
      <formula>NOT(ISERROR(SEARCH("4- Bajo",A15)))</formula>
    </cfRule>
    <cfRule type="containsText" dxfId="2667" priority="718" operator="containsText" text="1- Bajo">
      <formula>NOT(ISERROR(SEARCH("1- Bajo",A15)))</formula>
    </cfRule>
  </conditionalFormatting>
  <conditionalFormatting sqref="F15:G15">
    <cfRule type="containsText" dxfId="2666" priority="707" operator="containsText" text="3- Moderado">
      <formula>NOT(ISERROR(SEARCH("3- Moderado",F15)))</formula>
    </cfRule>
    <cfRule type="containsText" dxfId="2665" priority="708" operator="containsText" text="6- Moderado">
      <formula>NOT(ISERROR(SEARCH("6- Moderado",F15)))</formula>
    </cfRule>
    <cfRule type="containsText" dxfId="2664" priority="709" operator="containsText" text="4- Moderado">
      <formula>NOT(ISERROR(SEARCH("4- Moderado",F15)))</formula>
    </cfRule>
    <cfRule type="containsText" dxfId="2663" priority="710" operator="containsText" text="3- Bajo">
      <formula>NOT(ISERROR(SEARCH("3- Bajo",F15)))</formula>
    </cfRule>
    <cfRule type="containsText" dxfId="2662" priority="711" operator="containsText" text="4- Bajo">
      <formula>NOT(ISERROR(SEARCH("4- Bajo",F15)))</formula>
    </cfRule>
    <cfRule type="containsText" dxfId="2661" priority="712" operator="containsText" text="1- Bajo">
      <formula>NOT(ISERROR(SEARCH("1- Bajo",F15)))</formula>
    </cfRule>
  </conditionalFormatting>
  <conditionalFormatting sqref="J15:J19">
    <cfRule type="containsText" dxfId="2660" priority="702" operator="containsText" text="Bajo">
      <formula>NOT(ISERROR(SEARCH("Bajo",J15)))</formula>
    </cfRule>
    <cfRule type="containsText" dxfId="2659" priority="703" operator="containsText" text="Moderado">
      <formula>NOT(ISERROR(SEARCH("Moderado",J15)))</formula>
    </cfRule>
    <cfRule type="containsText" dxfId="2658" priority="704" operator="containsText" text="Alto">
      <formula>NOT(ISERROR(SEARCH("Alto",J15)))</formula>
    </cfRule>
    <cfRule type="containsText" dxfId="2657" priority="705" operator="containsText" text="Extremo">
      <formula>NOT(ISERROR(SEARCH("Extremo",J15)))</formula>
    </cfRule>
    <cfRule type="colorScale" priority="706">
      <colorScale>
        <cfvo type="min"/>
        <cfvo type="max"/>
        <color rgb="FFFF7128"/>
        <color rgb="FFFFEF9C"/>
      </colorScale>
    </cfRule>
  </conditionalFormatting>
  <conditionalFormatting sqref="M15:M19">
    <cfRule type="containsText" dxfId="2656" priority="677" operator="containsText" text="Moderado">
      <formula>NOT(ISERROR(SEARCH("Moderado",M15)))</formula>
    </cfRule>
    <cfRule type="containsText" dxfId="2655" priority="697" operator="containsText" text="Bajo">
      <formula>NOT(ISERROR(SEARCH("Bajo",M15)))</formula>
    </cfRule>
    <cfRule type="containsText" dxfId="2654" priority="698" operator="containsText" text="Moderado">
      <formula>NOT(ISERROR(SEARCH("Moderado",M15)))</formula>
    </cfRule>
    <cfRule type="containsText" dxfId="2653" priority="699" operator="containsText" text="Alto">
      <formula>NOT(ISERROR(SEARCH("Alto",M15)))</formula>
    </cfRule>
    <cfRule type="containsText" dxfId="2652" priority="700" operator="containsText" text="Extremo">
      <formula>NOT(ISERROR(SEARCH("Extremo",M15)))</formula>
    </cfRule>
    <cfRule type="colorScale" priority="701">
      <colorScale>
        <cfvo type="min"/>
        <cfvo type="max"/>
        <color rgb="FFFF7128"/>
        <color rgb="FFFFEF9C"/>
      </colorScale>
    </cfRule>
  </conditionalFormatting>
  <conditionalFormatting sqref="N15">
    <cfRule type="containsText" dxfId="2651" priority="691" operator="containsText" text="3- Moderado">
      <formula>NOT(ISERROR(SEARCH("3- Moderado",N15)))</formula>
    </cfRule>
    <cfRule type="containsText" dxfId="2650" priority="692" operator="containsText" text="6- Moderado">
      <formula>NOT(ISERROR(SEARCH("6- Moderado",N15)))</formula>
    </cfRule>
    <cfRule type="containsText" dxfId="2649" priority="693" operator="containsText" text="4- Moderado">
      <formula>NOT(ISERROR(SEARCH("4- Moderado",N15)))</formula>
    </cfRule>
    <cfRule type="containsText" dxfId="2648" priority="694" operator="containsText" text="3- Bajo">
      <formula>NOT(ISERROR(SEARCH("3- Bajo",N15)))</formula>
    </cfRule>
    <cfRule type="containsText" dxfId="2647" priority="695" operator="containsText" text="4- Bajo">
      <formula>NOT(ISERROR(SEARCH("4- Bajo",N15)))</formula>
    </cfRule>
    <cfRule type="containsText" dxfId="2646" priority="696" operator="containsText" text="1- Bajo">
      <formula>NOT(ISERROR(SEARCH("1- Bajo",N15)))</formula>
    </cfRule>
  </conditionalFormatting>
  <conditionalFormatting sqref="H15:H19">
    <cfRule type="containsText" dxfId="2645" priority="678" operator="containsText" text="Muy Alta">
      <formula>NOT(ISERROR(SEARCH("Muy Alta",H15)))</formula>
    </cfRule>
    <cfRule type="containsText" dxfId="2644" priority="679" operator="containsText" text="Alta">
      <formula>NOT(ISERROR(SEARCH("Alta",H15)))</formula>
    </cfRule>
    <cfRule type="containsText" dxfId="2643" priority="680" operator="containsText" text="Muy Alta">
      <formula>NOT(ISERROR(SEARCH("Muy Alta",H15)))</formula>
    </cfRule>
    <cfRule type="containsText" dxfId="2642" priority="685" operator="containsText" text="Muy Baja">
      <formula>NOT(ISERROR(SEARCH("Muy Baja",H15)))</formula>
    </cfRule>
    <cfRule type="containsText" dxfId="2641" priority="686" operator="containsText" text="Baja">
      <formula>NOT(ISERROR(SEARCH("Baja",H15)))</formula>
    </cfRule>
    <cfRule type="containsText" dxfId="2640" priority="687" operator="containsText" text="Media">
      <formula>NOT(ISERROR(SEARCH("Media",H15)))</formula>
    </cfRule>
    <cfRule type="containsText" dxfId="2639" priority="688" operator="containsText" text="Alta">
      <formula>NOT(ISERROR(SEARCH("Alta",H15)))</formula>
    </cfRule>
    <cfRule type="containsText" dxfId="2638" priority="690" operator="containsText" text="Muy Alta">
      <formula>NOT(ISERROR(SEARCH("Muy Alta",H15)))</formula>
    </cfRule>
  </conditionalFormatting>
  <conditionalFormatting sqref="I15:I19">
    <cfRule type="containsText" dxfId="2637" priority="681" operator="containsText" text="Catastrófico">
      <formula>NOT(ISERROR(SEARCH("Catastrófico",I15)))</formula>
    </cfRule>
    <cfRule type="containsText" dxfId="2636" priority="682" operator="containsText" text="Mayor">
      <formula>NOT(ISERROR(SEARCH("Mayor",I15)))</formula>
    </cfRule>
    <cfRule type="containsText" dxfId="2635" priority="683" operator="containsText" text="Menor">
      <formula>NOT(ISERROR(SEARCH("Menor",I15)))</formula>
    </cfRule>
    <cfRule type="containsText" dxfId="2634" priority="684" operator="containsText" text="Leve">
      <formula>NOT(ISERROR(SEARCH("Leve",I15)))</formula>
    </cfRule>
    <cfRule type="containsText" dxfId="2633" priority="689" operator="containsText" text="Moderado">
      <formula>NOT(ISERROR(SEARCH("Moderado",I15)))</formula>
    </cfRule>
  </conditionalFormatting>
  <conditionalFormatting sqref="K15:K19">
    <cfRule type="containsText" dxfId="2632" priority="676" operator="containsText" text="Media">
      <formula>NOT(ISERROR(SEARCH("Media",K15)))</formula>
    </cfRule>
  </conditionalFormatting>
  <conditionalFormatting sqref="L15:L19">
    <cfRule type="containsText" dxfId="2631" priority="675" operator="containsText" text="Moderado">
      <formula>NOT(ISERROR(SEARCH("Moderado",L15)))</formula>
    </cfRule>
  </conditionalFormatting>
  <conditionalFormatting sqref="J15:J19">
    <cfRule type="containsText" dxfId="2630" priority="674" operator="containsText" text="Moderado">
      <formula>NOT(ISERROR(SEARCH("Moderado",J15)))</formula>
    </cfRule>
  </conditionalFormatting>
  <conditionalFormatting sqref="J15:J19">
    <cfRule type="containsText" dxfId="2629" priority="672" operator="containsText" text="Bajo">
      <formula>NOT(ISERROR(SEARCH("Bajo",J15)))</formula>
    </cfRule>
    <cfRule type="containsText" dxfId="2628" priority="673" operator="containsText" text="Extremo">
      <formula>NOT(ISERROR(SEARCH("Extremo",J15)))</formula>
    </cfRule>
  </conditionalFormatting>
  <conditionalFormatting sqref="K15:K19">
    <cfRule type="containsText" dxfId="2627" priority="670" operator="containsText" text="Baja">
      <formula>NOT(ISERROR(SEARCH("Baja",K15)))</formula>
    </cfRule>
    <cfRule type="containsText" dxfId="2626" priority="671" operator="containsText" text="Muy Baja">
      <formula>NOT(ISERROR(SEARCH("Muy Baja",K15)))</formula>
    </cfRule>
  </conditionalFormatting>
  <conditionalFormatting sqref="K15:K19">
    <cfRule type="containsText" dxfId="2625" priority="668" operator="containsText" text="Muy Alta">
      <formula>NOT(ISERROR(SEARCH("Muy Alta",K15)))</formula>
    </cfRule>
    <cfRule type="containsText" dxfId="2624" priority="669" operator="containsText" text="Alta">
      <formula>NOT(ISERROR(SEARCH("Alta",K15)))</formula>
    </cfRule>
  </conditionalFormatting>
  <conditionalFormatting sqref="L15:L19">
    <cfRule type="containsText" dxfId="2623" priority="664" operator="containsText" text="Catastrófico">
      <formula>NOT(ISERROR(SEARCH("Catastrófico",L15)))</formula>
    </cfRule>
    <cfRule type="containsText" dxfId="2622" priority="665" operator="containsText" text="Mayor">
      <formula>NOT(ISERROR(SEARCH("Mayor",L15)))</formula>
    </cfRule>
    <cfRule type="containsText" dxfId="2621" priority="666" operator="containsText" text="Menor">
      <formula>NOT(ISERROR(SEARCH("Menor",L15)))</formula>
    </cfRule>
    <cfRule type="containsText" dxfId="2620" priority="667" operator="containsText" text="Leve">
      <formula>NOT(ISERROR(SEARCH("Leve",L15)))</formula>
    </cfRule>
  </conditionalFormatting>
  <conditionalFormatting sqref="K20:L20">
    <cfRule type="containsText" dxfId="2619" priority="658" operator="containsText" text="3- Moderado">
      <formula>NOT(ISERROR(SEARCH("3- Moderado",K20)))</formula>
    </cfRule>
    <cfRule type="containsText" dxfId="2618" priority="659" operator="containsText" text="6- Moderado">
      <formula>NOT(ISERROR(SEARCH("6- Moderado",K20)))</formula>
    </cfRule>
    <cfRule type="containsText" dxfId="2617" priority="660" operator="containsText" text="4- Moderado">
      <formula>NOT(ISERROR(SEARCH("4- Moderado",K20)))</formula>
    </cfRule>
    <cfRule type="containsText" dxfId="2616" priority="661" operator="containsText" text="3- Bajo">
      <formula>NOT(ISERROR(SEARCH("3- Bajo",K20)))</formula>
    </cfRule>
    <cfRule type="containsText" dxfId="2615" priority="662" operator="containsText" text="4- Bajo">
      <formula>NOT(ISERROR(SEARCH("4- Bajo",K20)))</formula>
    </cfRule>
    <cfRule type="containsText" dxfId="2614" priority="663" operator="containsText" text="1- Bajo">
      <formula>NOT(ISERROR(SEARCH("1- Bajo",K20)))</formula>
    </cfRule>
  </conditionalFormatting>
  <conditionalFormatting sqref="H20:I20">
    <cfRule type="containsText" dxfId="2613" priority="652" operator="containsText" text="3- Moderado">
      <formula>NOT(ISERROR(SEARCH("3- Moderado",H20)))</formula>
    </cfRule>
    <cfRule type="containsText" dxfId="2612" priority="653" operator="containsText" text="6- Moderado">
      <formula>NOT(ISERROR(SEARCH("6- Moderado",H20)))</formula>
    </cfRule>
    <cfRule type="containsText" dxfId="2611" priority="654" operator="containsText" text="4- Moderado">
      <formula>NOT(ISERROR(SEARCH("4- Moderado",H20)))</formula>
    </cfRule>
    <cfRule type="containsText" dxfId="2610" priority="655" operator="containsText" text="3- Bajo">
      <formula>NOT(ISERROR(SEARCH("3- Bajo",H20)))</formula>
    </cfRule>
    <cfRule type="containsText" dxfId="2609" priority="656" operator="containsText" text="4- Bajo">
      <formula>NOT(ISERROR(SEARCH("4- Bajo",H20)))</formula>
    </cfRule>
    <cfRule type="containsText" dxfId="2608" priority="657" operator="containsText" text="1- Bajo">
      <formula>NOT(ISERROR(SEARCH("1- Bajo",H20)))</formula>
    </cfRule>
  </conditionalFormatting>
  <conditionalFormatting sqref="A20 C20:E20">
    <cfRule type="containsText" dxfId="2607" priority="646" operator="containsText" text="3- Moderado">
      <formula>NOT(ISERROR(SEARCH("3- Moderado",A20)))</formula>
    </cfRule>
    <cfRule type="containsText" dxfId="2606" priority="647" operator="containsText" text="6- Moderado">
      <formula>NOT(ISERROR(SEARCH("6- Moderado",A20)))</formula>
    </cfRule>
    <cfRule type="containsText" dxfId="2605" priority="648" operator="containsText" text="4- Moderado">
      <formula>NOT(ISERROR(SEARCH("4- Moderado",A20)))</formula>
    </cfRule>
    <cfRule type="containsText" dxfId="2604" priority="649" operator="containsText" text="3- Bajo">
      <formula>NOT(ISERROR(SEARCH("3- Bajo",A20)))</formula>
    </cfRule>
    <cfRule type="containsText" dxfId="2603" priority="650" operator="containsText" text="4- Bajo">
      <formula>NOT(ISERROR(SEARCH("4- Bajo",A20)))</formula>
    </cfRule>
    <cfRule type="containsText" dxfId="2602" priority="651" operator="containsText" text="1- Bajo">
      <formula>NOT(ISERROR(SEARCH("1- Bajo",A20)))</formula>
    </cfRule>
  </conditionalFormatting>
  <conditionalFormatting sqref="F20:G20">
    <cfRule type="containsText" dxfId="2601" priority="640" operator="containsText" text="3- Moderado">
      <formula>NOT(ISERROR(SEARCH("3- Moderado",F20)))</formula>
    </cfRule>
    <cfRule type="containsText" dxfId="2600" priority="641" operator="containsText" text="6- Moderado">
      <formula>NOT(ISERROR(SEARCH("6- Moderado",F20)))</formula>
    </cfRule>
    <cfRule type="containsText" dxfId="2599" priority="642" operator="containsText" text="4- Moderado">
      <formula>NOT(ISERROR(SEARCH("4- Moderado",F20)))</formula>
    </cfRule>
    <cfRule type="containsText" dxfId="2598" priority="643" operator="containsText" text="3- Bajo">
      <formula>NOT(ISERROR(SEARCH("3- Bajo",F20)))</formula>
    </cfRule>
    <cfRule type="containsText" dxfId="2597" priority="644" operator="containsText" text="4- Bajo">
      <formula>NOT(ISERROR(SEARCH("4- Bajo",F20)))</formula>
    </cfRule>
    <cfRule type="containsText" dxfId="2596" priority="645" operator="containsText" text="1- Bajo">
      <formula>NOT(ISERROR(SEARCH("1- Bajo",F20)))</formula>
    </cfRule>
  </conditionalFormatting>
  <conditionalFormatting sqref="J20:J24">
    <cfRule type="containsText" dxfId="2595" priority="635" operator="containsText" text="Bajo">
      <formula>NOT(ISERROR(SEARCH("Bajo",J20)))</formula>
    </cfRule>
    <cfRule type="containsText" dxfId="2594" priority="636" operator="containsText" text="Moderado">
      <formula>NOT(ISERROR(SEARCH("Moderado",J20)))</formula>
    </cfRule>
    <cfRule type="containsText" dxfId="2593" priority="637" operator="containsText" text="Alto">
      <formula>NOT(ISERROR(SEARCH("Alto",J20)))</formula>
    </cfRule>
    <cfRule type="containsText" dxfId="2592" priority="638" operator="containsText" text="Extremo">
      <formula>NOT(ISERROR(SEARCH("Extremo",J20)))</formula>
    </cfRule>
    <cfRule type="colorScale" priority="639">
      <colorScale>
        <cfvo type="min"/>
        <cfvo type="max"/>
        <color rgb="FFFF7128"/>
        <color rgb="FFFFEF9C"/>
      </colorScale>
    </cfRule>
  </conditionalFormatting>
  <conditionalFormatting sqref="M20:M24">
    <cfRule type="containsText" dxfId="2591" priority="610" operator="containsText" text="Moderado">
      <formula>NOT(ISERROR(SEARCH("Moderado",M20)))</formula>
    </cfRule>
    <cfRule type="containsText" dxfId="2590" priority="630" operator="containsText" text="Bajo">
      <formula>NOT(ISERROR(SEARCH("Bajo",M20)))</formula>
    </cfRule>
    <cfRule type="containsText" dxfId="2589" priority="631" operator="containsText" text="Moderado">
      <formula>NOT(ISERROR(SEARCH("Moderado",M20)))</formula>
    </cfRule>
    <cfRule type="containsText" dxfId="2588" priority="632" operator="containsText" text="Alto">
      <formula>NOT(ISERROR(SEARCH("Alto",M20)))</formula>
    </cfRule>
    <cfRule type="containsText" dxfId="2587" priority="633" operator="containsText" text="Extremo">
      <formula>NOT(ISERROR(SEARCH("Extremo",M20)))</formula>
    </cfRule>
    <cfRule type="colorScale" priority="634">
      <colorScale>
        <cfvo type="min"/>
        <cfvo type="max"/>
        <color rgb="FFFF7128"/>
        <color rgb="FFFFEF9C"/>
      </colorScale>
    </cfRule>
  </conditionalFormatting>
  <conditionalFormatting sqref="N20">
    <cfRule type="containsText" dxfId="2586" priority="624" operator="containsText" text="3- Moderado">
      <formula>NOT(ISERROR(SEARCH("3- Moderado",N20)))</formula>
    </cfRule>
    <cfRule type="containsText" dxfId="2585" priority="625" operator="containsText" text="6- Moderado">
      <formula>NOT(ISERROR(SEARCH("6- Moderado",N20)))</formula>
    </cfRule>
    <cfRule type="containsText" dxfId="2584" priority="626" operator="containsText" text="4- Moderado">
      <formula>NOT(ISERROR(SEARCH("4- Moderado",N20)))</formula>
    </cfRule>
    <cfRule type="containsText" dxfId="2583" priority="627" operator="containsText" text="3- Bajo">
      <formula>NOT(ISERROR(SEARCH("3- Bajo",N20)))</formula>
    </cfRule>
    <cfRule type="containsText" dxfId="2582" priority="628" operator="containsText" text="4- Bajo">
      <formula>NOT(ISERROR(SEARCH("4- Bajo",N20)))</formula>
    </cfRule>
    <cfRule type="containsText" dxfId="2581" priority="629" operator="containsText" text="1- Bajo">
      <formula>NOT(ISERROR(SEARCH("1- Bajo",N20)))</formula>
    </cfRule>
  </conditionalFormatting>
  <conditionalFormatting sqref="H20:H24">
    <cfRule type="containsText" dxfId="2580" priority="611" operator="containsText" text="Muy Alta">
      <formula>NOT(ISERROR(SEARCH("Muy Alta",H20)))</formula>
    </cfRule>
    <cfRule type="containsText" dxfId="2579" priority="612" operator="containsText" text="Alta">
      <formula>NOT(ISERROR(SEARCH("Alta",H20)))</formula>
    </cfRule>
    <cfRule type="containsText" dxfId="2578" priority="613" operator="containsText" text="Muy Alta">
      <formula>NOT(ISERROR(SEARCH("Muy Alta",H20)))</formula>
    </cfRule>
    <cfRule type="containsText" dxfId="2577" priority="618" operator="containsText" text="Muy Baja">
      <formula>NOT(ISERROR(SEARCH("Muy Baja",H20)))</formula>
    </cfRule>
    <cfRule type="containsText" dxfId="2576" priority="619" operator="containsText" text="Baja">
      <formula>NOT(ISERROR(SEARCH("Baja",H20)))</formula>
    </cfRule>
    <cfRule type="containsText" dxfId="2575" priority="620" operator="containsText" text="Media">
      <formula>NOT(ISERROR(SEARCH("Media",H20)))</formula>
    </cfRule>
    <cfRule type="containsText" dxfId="2574" priority="621" operator="containsText" text="Alta">
      <formula>NOT(ISERROR(SEARCH("Alta",H20)))</formula>
    </cfRule>
    <cfRule type="containsText" dxfId="2573" priority="623" operator="containsText" text="Muy Alta">
      <formula>NOT(ISERROR(SEARCH("Muy Alta",H20)))</formula>
    </cfRule>
  </conditionalFormatting>
  <conditionalFormatting sqref="I20:I24">
    <cfRule type="containsText" dxfId="2572" priority="614" operator="containsText" text="Catastrófico">
      <formula>NOT(ISERROR(SEARCH("Catastrófico",I20)))</formula>
    </cfRule>
    <cfRule type="containsText" dxfId="2571" priority="615" operator="containsText" text="Mayor">
      <formula>NOT(ISERROR(SEARCH("Mayor",I20)))</formula>
    </cfRule>
    <cfRule type="containsText" dxfId="2570" priority="616" operator="containsText" text="Menor">
      <formula>NOT(ISERROR(SEARCH("Menor",I20)))</formula>
    </cfRule>
    <cfRule type="containsText" dxfId="2569" priority="617" operator="containsText" text="Leve">
      <formula>NOT(ISERROR(SEARCH("Leve",I20)))</formula>
    </cfRule>
    <cfRule type="containsText" dxfId="2568" priority="622" operator="containsText" text="Moderado">
      <formula>NOT(ISERROR(SEARCH("Moderado",I20)))</formula>
    </cfRule>
  </conditionalFormatting>
  <conditionalFormatting sqref="K20:K24">
    <cfRule type="containsText" dxfId="2567" priority="609" operator="containsText" text="Media">
      <formula>NOT(ISERROR(SEARCH("Media",K20)))</formula>
    </cfRule>
  </conditionalFormatting>
  <conditionalFormatting sqref="L20:L24">
    <cfRule type="containsText" dxfId="2566" priority="608" operator="containsText" text="Moderado">
      <formula>NOT(ISERROR(SEARCH("Moderado",L20)))</formula>
    </cfRule>
  </conditionalFormatting>
  <conditionalFormatting sqref="J20:J24">
    <cfRule type="containsText" dxfId="2565" priority="607" operator="containsText" text="Moderado">
      <formula>NOT(ISERROR(SEARCH("Moderado",J20)))</formula>
    </cfRule>
  </conditionalFormatting>
  <conditionalFormatting sqref="J20:J24">
    <cfRule type="containsText" dxfId="2564" priority="605" operator="containsText" text="Bajo">
      <formula>NOT(ISERROR(SEARCH("Bajo",J20)))</formula>
    </cfRule>
    <cfRule type="containsText" dxfId="2563" priority="606" operator="containsText" text="Extremo">
      <formula>NOT(ISERROR(SEARCH("Extremo",J20)))</formula>
    </cfRule>
  </conditionalFormatting>
  <conditionalFormatting sqref="K20:K24">
    <cfRule type="containsText" dxfId="2562" priority="603" operator="containsText" text="Baja">
      <formula>NOT(ISERROR(SEARCH("Baja",K20)))</formula>
    </cfRule>
    <cfRule type="containsText" dxfId="2561" priority="604" operator="containsText" text="Muy Baja">
      <formula>NOT(ISERROR(SEARCH("Muy Baja",K20)))</formula>
    </cfRule>
  </conditionalFormatting>
  <conditionalFormatting sqref="K20:K24">
    <cfRule type="containsText" dxfId="2560" priority="601" operator="containsText" text="Muy Alta">
      <formula>NOT(ISERROR(SEARCH("Muy Alta",K20)))</formula>
    </cfRule>
    <cfRule type="containsText" dxfId="2559" priority="602" operator="containsText" text="Alta">
      <formula>NOT(ISERROR(SEARCH("Alta",K20)))</formula>
    </cfRule>
  </conditionalFormatting>
  <conditionalFormatting sqref="L20:L24">
    <cfRule type="containsText" dxfId="2558" priority="597" operator="containsText" text="Catastrófico">
      <formula>NOT(ISERROR(SEARCH("Catastrófico",L20)))</formula>
    </cfRule>
    <cfRule type="containsText" dxfId="2557" priority="598" operator="containsText" text="Mayor">
      <formula>NOT(ISERROR(SEARCH("Mayor",L20)))</formula>
    </cfRule>
    <cfRule type="containsText" dxfId="2556" priority="599" operator="containsText" text="Menor">
      <formula>NOT(ISERROR(SEARCH("Menor",L20)))</formula>
    </cfRule>
    <cfRule type="containsText" dxfId="2555" priority="600" operator="containsText" text="Leve">
      <formula>NOT(ISERROR(SEARCH("Leve",L20)))</formula>
    </cfRule>
  </conditionalFormatting>
  <conditionalFormatting sqref="K30:L30">
    <cfRule type="containsText" dxfId="2554" priority="524" operator="containsText" text="3- Moderado">
      <formula>NOT(ISERROR(SEARCH("3- Moderado",K30)))</formula>
    </cfRule>
    <cfRule type="containsText" dxfId="2553" priority="525" operator="containsText" text="6- Moderado">
      <formula>NOT(ISERROR(SEARCH("6- Moderado",K30)))</formula>
    </cfRule>
    <cfRule type="containsText" dxfId="2552" priority="526" operator="containsText" text="4- Moderado">
      <formula>NOT(ISERROR(SEARCH("4- Moderado",K30)))</formula>
    </cfRule>
    <cfRule type="containsText" dxfId="2551" priority="527" operator="containsText" text="3- Bajo">
      <formula>NOT(ISERROR(SEARCH("3- Bajo",K30)))</formula>
    </cfRule>
    <cfRule type="containsText" dxfId="2550" priority="528" operator="containsText" text="4- Bajo">
      <formula>NOT(ISERROR(SEARCH("4- Bajo",K30)))</formula>
    </cfRule>
    <cfRule type="containsText" dxfId="2549" priority="529" operator="containsText" text="1- Bajo">
      <formula>NOT(ISERROR(SEARCH("1- Bajo",K30)))</formula>
    </cfRule>
  </conditionalFormatting>
  <conditionalFormatting sqref="H30:I30">
    <cfRule type="containsText" dxfId="2548" priority="518" operator="containsText" text="3- Moderado">
      <formula>NOT(ISERROR(SEARCH("3- Moderado",H30)))</formula>
    </cfRule>
    <cfRule type="containsText" dxfId="2547" priority="519" operator="containsText" text="6- Moderado">
      <formula>NOT(ISERROR(SEARCH("6- Moderado",H30)))</formula>
    </cfRule>
    <cfRule type="containsText" dxfId="2546" priority="520" operator="containsText" text="4- Moderado">
      <formula>NOT(ISERROR(SEARCH("4- Moderado",H30)))</formula>
    </cfRule>
    <cfRule type="containsText" dxfId="2545" priority="521" operator="containsText" text="3- Bajo">
      <formula>NOT(ISERROR(SEARCH("3- Bajo",H30)))</formula>
    </cfRule>
    <cfRule type="containsText" dxfId="2544" priority="522" operator="containsText" text="4- Bajo">
      <formula>NOT(ISERROR(SEARCH("4- Bajo",H30)))</formula>
    </cfRule>
    <cfRule type="containsText" dxfId="2543" priority="523" operator="containsText" text="1- Bajo">
      <formula>NOT(ISERROR(SEARCH("1- Bajo",H30)))</formula>
    </cfRule>
  </conditionalFormatting>
  <conditionalFormatting sqref="A30 C30:E30">
    <cfRule type="containsText" dxfId="2542" priority="512" operator="containsText" text="3- Moderado">
      <formula>NOT(ISERROR(SEARCH("3- Moderado",A30)))</formula>
    </cfRule>
    <cfRule type="containsText" dxfId="2541" priority="513" operator="containsText" text="6- Moderado">
      <formula>NOT(ISERROR(SEARCH("6- Moderado",A30)))</formula>
    </cfRule>
    <cfRule type="containsText" dxfId="2540" priority="514" operator="containsText" text="4- Moderado">
      <formula>NOT(ISERROR(SEARCH("4- Moderado",A30)))</formula>
    </cfRule>
    <cfRule type="containsText" dxfId="2539" priority="515" operator="containsText" text="3- Bajo">
      <formula>NOT(ISERROR(SEARCH("3- Bajo",A30)))</formula>
    </cfRule>
    <cfRule type="containsText" dxfId="2538" priority="516" operator="containsText" text="4- Bajo">
      <formula>NOT(ISERROR(SEARCH("4- Bajo",A30)))</formula>
    </cfRule>
    <cfRule type="containsText" dxfId="2537" priority="517" operator="containsText" text="1- Bajo">
      <formula>NOT(ISERROR(SEARCH("1- Bajo",A30)))</formula>
    </cfRule>
  </conditionalFormatting>
  <conditionalFormatting sqref="F30:G30">
    <cfRule type="containsText" dxfId="2536" priority="506" operator="containsText" text="3- Moderado">
      <formula>NOT(ISERROR(SEARCH("3- Moderado",F30)))</formula>
    </cfRule>
    <cfRule type="containsText" dxfId="2535" priority="507" operator="containsText" text="6- Moderado">
      <formula>NOT(ISERROR(SEARCH("6- Moderado",F30)))</formula>
    </cfRule>
    <cfRule type="containsText" dxfId="2534" priority="508" operator="containsText" text="4- Moderado">
      <formula>NOT(ISERROR(SEARCH("4- Moderado",F30)))</formula>
    </cfRule>
    <cfRule type="containsText" dxfId="2533" priority="509" operator="containsText" text="3- Bajo">
      <formula>NOT(ISERROR(SEARCH("3- Bajo",F30)))</formula>
    </cfRule>
    <cfRule type="containsText" dxfId="2532" priority="510" operator="containsText" text="4- Bajo">
      <formula>NOT(ISERROR(SEARCH("4- Bajo",F30)))</formula>
    </cfRule>
    <cfRule type="containsText" dxfId="2531" priority="511" operator="containsText" text="1- Bajo">
      <formula>NOT(ISERROR(SEARCH("1- Bajo",F30)))</formula>
    </cfRule>
  </conditionalFormatting>
  <conditionalFormatting sqref="J30:J34">
    <cfRule type="containsText" dxfId="2530" priority="501" operator="containsText" text="Bajo">
      <formula>NOT(ISERROR(SEARCH("Bajo",J30)))</formula>
    </cfRule>
    <cfRule type="containsText" dxfId="2529" priority="502" operator="containsText" text="Moderado">
      <formula>NOT(ISERROR(SEARCH("Moderado",J30)))</formula>
    </cfRule>
    <cfRule type="containsText" dxfId="2528" priority="503" operator="containsText" text="Alto">
      <formula>NOT(ISERROR(SEARCH("Alto",J30)))</formula>
    </cfRule>
    <cfRule type="containsText" dxfId="2527" priority="504" operator="containsText" text="Extremo">
      <formula>NOT(ISERROR(SEARCH("Extremo",J30)))</formula>
    </cfRule>
    <cfRule type="colorScale" priority="505">
      <colorScale>
        <cfvo type="min"/>
        <cfvo type="max"/>
        <color rgb="FFFF7128"/>
        <color rgb="FFFFEF9C"/>
      </colorScale>
    </cfRule>
  </conditionalFormatting>
  <conditionalFormatting sqref="M30:M34">
    <cfRule type="containsText" dxfId="2526" priority="476" operator="containsText" text="Moderado">
      <formula>NOT(ISERROR(SEARCH("Moderado",M30)))</formula>
    </cfRule>
    <cfRule type="containsText" dxfId="2525" priority="496" operator="containsText" text="Bajo">
      <formula>NOT(ISERROR(SEARCH("Bajo",M30)))</formula>
    </cfRule>
    <cfRule type="containsText" dxfId="2524" priority="497" operator="containsText" text="Moderado">
      <formula>NOT(ISERROR(SEARCH("Moderado",M30)))</formula>
    </cfRule>
    <cfRule type="containsText" dxfId="2523" priority="498" operator="containsText" text="Alto">
      <formula>NOT(ISERROR(SEARCH("Alto",M30)))</formula>
    </cfRule>
    <cfRule type="containsText" dxfId="2522" priority="499" operator="containsText" text="Extremo">
      <formula>NOT(ISERROR(SEARCH("Extremo",M30)))</formula>
    </cfRule>
    <cfRule type="colorScale" priority="500">
      <colorScale>
        <cfvo type="min"/>
        <cfvo type="max"/>
        <color rgb="FFFF7128"/>
        <color rgb="FFFFEF9C"/>
      </colorScale>
    </cfRule>
  </conditionalFormatting>
  <conditionalFormatting sqref="N30">
    <cfRule type="containsText" dxfId="2521" priority="490" operator="containsText" text="3- Moderado">
      <formula>NOT(ISERROR(SEARCH("3- Moderado",N30)))</formula>
    </cfRule>
    <cfRule type="containsText" dxfId="2520" priority="491" operator="containsText" text="6- Moderado">
      <formula>NOT(ISERROR(SEARCH("6- Moderado",N30)))</formula>
    </cfRule>
    <cfRule type="containsText" dxfId="2519" priority="492" operator="containsText" text="4- Moderado">
      <formula>NOT(ISERROR(SEARCH("4- Moderado",N30)))</formula>
    </cfRule>
    <cfRule type="containsText" dxfId="2518" priority="493" operator="containsText" text="3- Bajo">
      <formula>NOT(ISERROR(SEARCH("3- Bajo",N30)))</formula>
    </cfRule>
    <cfRule type="containsText" dxfId="2517" priority="494" operator="containsText" text="4- Bajo">
      <formula>NOT(ISERROR(SEARCH("4- Bajo",N30)))</formula>
    </cfRule>
    <cfRule type="containsText" dxfId="2516" priority="495" operator="containsText" text="1- Bajo">
      <formula>NOT(ISERROR(SEARCH("1- Bajo",N30)))</formula>
    </cfRule>
  </conditionalFormatting>
  <conditionalFormatting sqref="H30:H34">
    <cfRule type="containsText" dxfId="2515" priority="477" operator="containsText" text="Muy Alta">
      <formula>NOT(ISERROR(SEARCH("Muy Alta",H30)))</formula>
    </cfRule>
    <cfRule type="containsText" dxfId="2514" priority="478" operator="containsText" text="Alta">
      <formula>NOT(ISERROR(SEARCH("Alta",H30)))</formula>
    </cfRule>
    <cfRule type="containsText" dxfId="2513" priority="479" operator="containsText" text="Muy Alta">
      <formula>NOT(ISERROR(SEARCH("Muy Alta",H30)))</formula>
    </cfRule>
    <cfRule type="containsText" dxfId="2512" priority="484" operator="containsText" text="Muy Baja">
      <formula>NOT(ISERROR(SEARCH("Muy Baja",H30)))</formula>
    </cfRule>
    <cfRule type="containsText" dxfId="2511" priority="485" operator="containsText" text="Baja">
      <formula>NOT(ISERROR(SEARCH("Baja",H30)))</formula>
    </cfRule>
    <cfRule type="containsText" dxfId="2510" priority="486" operator="containsText" text="Media">
      <formula>NOT(ISERROR(SEARCH("Media",H30)))</formula>
    </cfRule>
    <cfRule type="containsText" dxfId="2509" priority="487" operator="containsText" text="Alta">
      <formula>NOT(ISERROR(SEARCH("Alta",H30)))</formula>
    </cfRule>
    <cfRule type="containsText" dxfId="2508" priority="489" operator="containsText" text="Muy Alta">
      <formula>NOT(ISERROR(SEARCH("Muy Alta",H30)))</formula>
    </cfRule>
  </conditionalFormatting>
  <conditionalFormatting sqref="I30:I34">
    <cfRule type="containsText" dxfId="2507" priority="480" operator="containsText" text="Catastrófico">
      <formula>NOT(ISERROR(SEARCH("Catastrófico",I30)))</formula>
    </cfRule>
    <cfRule type="containsText" dxfId="2506" priority="481" operator="containsText" text="Mayor">
      <formula>NOT(ISERROR(SEARCH("Mayor",I30)))</formula>
    </cfRule>
    <cfRule type="containsText" dxfId="2505" priority="482" operator="containsText" text="Menor">
      <formula>NOT(ISERROR(SEARCH("Menor",I30)))</formula>
    </cfRule>
    <cfRule type="containsText" dxfId="2504" priority="483" operator="containsText" text="Leve">
      <formula>NOT(ISERROR(SEARCH("Leve",I30)))</formula>
    </cfRule>
    <cfRule type="containsText" dxfId="2503" priority="488" operator="containsText" text="Moderado">
      <formula>NOT(ISERROR(SEARCH("Moderado",I30)))</formula>
    </cfRule>
  </conditionalFormatting>
  <conditionalFormatting sqref="K30:K34">
    <cfRule type="containsText" dxfId="2502" priority="475" operator="containsText" text="Media">
      <formula>NOT(ISERROR(SEARCH("Media",K30)))</formula>
    </cfRule>
  </conditionalFormatting>
  <conditionalFormatting sqref="L30:L34">
    <cfRule type="containsText" dxfId="2501" priority="474" operator="containsText" text="Moderado">
      <formula>NOT(ISERROR(SEARCH("Moderado",L30)))</formula>
    </cfRule>
  </conditionalFormatting>
  <conditionalFormatting sqref="J30:J34">
    <cfRule type="containsText" dxfId="2500" priority="473" operator="containsText" text="Moderado">
      <formula>NOT(ISERROR(SEARCH("Moderado",J30)))</formula>
    </cfRule>
  </conditionalFormatting>
  <conditionalFormatting sqref="J30:J34">
    <cfRule type="containsText" dxfId="2499" priority="471" operator="containsText" text="Bajo">
      <formula>NOT(ISERROR(SEARCH("Bajo",J30)))</formula>
    </cfRule>
    <cfRule type="containsText" dxfId="2498" priority="472" operator="containsText" text="Extremo">
      <formula>NOT(ISERROR(SEARCH("Extremo",J30)))</formula>
    </cfRule>
  </conditionalFormatting>
  <conditionalFormatting sqref="K30:K34">
    <cfRule type="containsText" dxfId="2497" priority="469" operator="containsText" text="Baja">
      <formula>NOT(ISERROR(SEARCH("Baja",K30)))</formula>
    </cfRule>
    <cfRule type="containsText" dxfId="2496" priority="470" operator="containsText" text="Muy Baja">
      <formula>NOT(ISERROR(SEARCH("Muy Baja",K30)))</formula>
    </cfRule>
  </conditionalFormatting>
  <conditionalFormatting sqref="K30:K34">
    <cfRule type="containsText" dxfId="2495" priority="467" operator="containsText" text="Muy Alta">
      <formula>NOT(ISERROR(SEARCH("Muy Alta",K30)))</formula>
    </cfRule>
    <cfRule type="containsText" dxfId="2494" priority="468" operator="containsText" text="Alta">
      <formula>NOT(ISERROR(SEARCH("Alta",K30)))</formula>
    </cfRule>
  </conditionalFormatting>
  <conditionalFormatting sqref="L30:L34">
    <cfRule type="containsText" dxfId="2493" priority="463" operator="containsText" text="Catastrófico">
      <formula>NOT(ISERROR(SEARCH("Catastrófico",L30)))</formula>
    </cfRule>
    <cfRule type="containsText" dxfId="2492" priority="464" operator="containsText" text="Mayor">
      <formula>NOT(ISERROR(SEARCH("Mayor",L30)))</formula>
    </cfRule>
    <cfRule type="containsText" dxfId="2491" priority="465" operator="containsText" text="Menor">
      <formula>NOT(ISERROR(SEARCH("Menor",L30)))</formula>
    </cfRule>
    <cfRule type="containsText" dxfId="2490" priority="466" operator="containsText" text="Leve">
      <formula>NOT(ISERROR(SEARCH("Leve",L30)))</formula>
    </cfRule>
  </conditionalFormatting>
  <conditionalFormatting sqref="K35:L35">
    <cfRule type="containsText" dxfId="2489" priority="457" operator="containsText" text="3- Moderado">
      <formula>NOT(ISERROR(SEARCH("3- Moderado",K35)))</formula>
    </cfRule>
    <cfRule type="containsText" dxfId="2488" priority="458" operator="containsText" text="6- Moderado">
      <formula>NOT(ISERROR(SEARCH("6- Moderado",K35)))</formula>
    </cfRule>
    <cfRule type="containsText" dxfId="2487" priority="459" operator="containsText" text="4- Moderado">
      <formula>NOT(ISERROR(SEARCH("4- Moderado",K35)))</formula>
    </cfRule>
    <cfRule type="containsText" dxfId="2486" priority="460" operator="containsText" text="3- Bajo">
      <formula>NOT(ISERROR(SEARCH("3- Bajo",K35)))</formula>
    </cfRule>
    <cfRule type="containsText" dxfId="2485" priority="461" operator="containsText" text="4- Bajo">
      <formula>NOT(ISERROR(SEARCH("4- Bajo",K35)))</formula>
    </cfRule>
    <cfRule type="containsText" dxfId="2484" priority="462" operator="containsText" text="1- Bajo">
      <formula>NOT(ISERROR(SEARCH("1- Bajo",K35)))</formula>
    </cfRule>
  </conditionalFormatting>
  <conditionalFormatting sqref="H35:I35">
    <cfRule type="containsText" dxfId="2483" priority="451" operator="containsText" text="3- Moderado">
      <formula>NOT(ISERROR(SEARCH("3- Moderado",H35)))</formula>
    </cfRule>
    <cfRule type="containsText" dxfId="2482" priority="452" operator="containsText" text="6- Moderado">
      <formula>NOT(ISERROR(SEARCH("6- Moderado",H35)))</formula>
    </cfRule>
    <cfRule type="containsText" dxfId="2481" priority="453" operator="containsText" text="4- Moderado">
      <formula>NOT(ISERROR(SEARCH("4- Moderado",H35)))</formula>
    </cfRule>
    <cfRule type="containsText" dxfId="2480" priority="454" operator="containsText" text="3- Bajo">
      <formula>NOT(ISERROR(SEARCH("3- Bajo",H35)))</formula>
    </cfRule>
    <cfRule type="containsText" dxfId="2479" priority="455" operator="containsText" text="4- Bajo">
      <formula>NOT(ISERROR(SEARCH("4- Bajo",H35)))</formula>
    </cfRule>
    <cfRule type="containsText" dxfId="2478" priority="456" operator="containsText" text="1- Bajo">
      <formula>NOT(ISERROR(SEARCH("1- Bajo",H35)))</formula>
    </cfRule>
  </conditionalFormatting>
  <conditionalFormatting sqref="A35 C35:E35">
    <cfRule type="containsText" dxfId="2477" priority="445" operator="containsText" text="3- Moderado">
      <formula>NOT(ISERROR(SEARCH("3- Moderado",A35)))</formula>
    </cfRule>
    <cfRule type="containsText" dxfId="2476" priority="446" operator="containsText" text="6- Moderado">
      <formula>NOT(ISERROR(SEARCH("6- Moderado",A35)))</formula>
    </cfRule>
    <cfRule type="containsText" dxfId="2475" priority="447" operator="containsText" text="4- Moderado">
      <formula>NOT(ISERROR(SEARCH("4- Moderado",A35)))</formula>
    </cfRule>
    <cfRule type="containsText" dxfId="2474" priority="448" operator="containsText" text="3- Bajo">
      <formula>NOT(ISERROR(SEARCH("3- Bajo",A35)))</formula>
    </cfRule>
    <cfRule type="containsText" dxfId="2473" priority="449" operator="containsText" text="4- Bajo">
      <formula>NOT(ISERROR(SEARCH("4- Bajo",A35)))</formula>
    </cfRule>
    <cfRule type="containsText" dxfId="2472" priority="450" operator="containsText" text="1- Bajo">
      <formula>NOT(ISERROR(SEARCH("1- Bajo",A35)))</formula>
    </cfRule>
  </conditionalFormatting>
  <conditionalFormatting sqref="F35:G35">
    <cfRule type="containsText" dxfId="2471" priority="439" operator="containsText" text="3- Moderado">
      <formula>NOT(ISERROR(SEARCH("3- Moderado",F35)))</formula>
    </cfRule>
    <cfRule type="containsText" dxfId="2470" priority="440" operator="containsText" text="6- Moderado">
      <formula>NOT(ISERROR(SEARCH("6- Moderado",F35)))</formula>
    </cfRule>
    <cfRule type="containsText" dxfId="2469" priority="441" operator="containsText" text="4- Moderado">
      <formula>NOT(ISERROR(SEARCH("4- Moderado",F35)))</formula>
    </cfRule>
    <cfRule type="containsText" dxfId="2468" priority="442" operator="containsText" text="3- Bajo">
      <formula>NOT(ISERROR(SEARCH("3- Bajo",F35)))</formula>
    </cfRule>
    <cfRule type="containsText" dxfId="2467" priority="443" operator="containsText" text="4- Bajo">
      <formula>NOT(ISERROR(SEARCH("4- Bajo",F35)))</formula>
    </cfRule>
    <cfRule type="containsText" dxfId="2466" priority="444" operator="containsText" text="1- Bajo">
      <formula>NOT(ISERROR(SEARCH("1- Bajo",F35)))</formula>
    </cfRule>
  </conditionalFormatting>
  <conditionalFormatting sqref="J35:J39">
    <cfRule type="containsText" dxfId="2465" priority="434" operator="containsText" text="Bajo">
      <formula>NOT(ISERROR(SEARCH("Bajo",J35)))</formula>
    </cfRule>
    <cfRule type="containsText" dxfId="2464" priority="435" operator="containsText" text="Moderado">
      <formula>NOT(ISERROR(SEARCH("Moderado",J35)))</formula>
    </cfRule>
    <cfRule type="containsText" dxfId="2463" priority="436" operator="containsText" text="Alto">
      <formula>NOT(ISERROR(SEARCH("Alto",J35)))</formula>
    </cfRule>
    <cfRule type="containsText" dxfId="2462" priority="437" operator="containsText" text="Extremo">
      <formula>NOT(ISERROR(SEARCH("Extremo",J35)))</formula>
    </cfRule>
    <cfRule type="colorScale" priority="438">
      <colorScale>
        <cfvo type="min"/>
        <cfvo type="max"/>
        <color rgb="FFFF7128"/>
        <color rgb="FFFFEF9C"/>
      </colorScale>
    </cfRule>
  </conditionalFormatting>
  <conditionalFormatting sqref="M35:M39">
    <cfRule type="containsText" dxfId="2461" priority="409" operator="containsText" text="Moderado">
      <formula>NOT(ISERROR(SEARCH("Moderado",M35)))</formula>
    </cfRule>
    <cfRule type="containsText" dxfId="2460" priority="429" operator="containsText" text="Bajo">
      <formula>NOT(ISERROR(SEARCH("Bajo",M35)))</formula>
    </cfRule>
    <cfRule type="containsText" dxfId="2459" priority="430" operator="containsText" text="Moderado">
      <formula>NOT(ISERROR(SEARCH("Moderado",M35)))</formula>
    </cfRule>
    <cfRule type="containsText" dxfId="2458" priority="431" operator="containsText" text="Alto">
      <formula>NOT(ISERROR(SEARCH("Alto",M35)))</formula>
    </cfRule>
    <cfRule type="containsText" dxfId="2457" priority="432" operator="containsText" text="Extremo">
      <formula>NOT(ISERROR(SEARCH("Extremo",M35)))</formula>
    </cfRule>
    <cfRule type="colorScale" priority="433">
      <colorScale>
        <cfvo type="min"/>
        <cfvo type="max"/>
        <color rgb="FFFF7128"/>
        <color rgb="FFFFEF9C"/>
      </colorScale>
    </cfRule>
  </conditionalFormatting>
  <conditionalFormatting sqref="N35">
    <cfRule type="containsText" dxfId="2456" priority="423" operator="containsText" text="3- Moderado">
      <formula>NOT(ISERROR(SEARCH("3- Moderado",N35)))</formula>
    </cfRule>
    <cfRule type="containsText" dxfId="2455" priority="424" operator="containsText" text="6- Moderado">
      <formula>NOT(ISERROR(SEARCH("6- Moderado",N35)))</formula>
    </cfRule>
    <cfRule type="containsText" dxfId="2454" priority="425" operator="containsText" text="4- Moderado">
      <formula>NOT(ISERROR(SEARCH("4- Moderado",N35)))</formula>
    </cfRule>
    <cfRule type="containsText" dxfId="2453" priority="426" operator="containsText" text="3- Bajo">
      <formula>NOT(ISERROR(SEARCH("3- Bajo",N35)))</formula>
    </cfRule>
    <cfRule type="containsText" dxfId="2452" priority="427" operator="containsText" text="4- Bajo">
      <formula>NOT(ISERROR(SEARCH("4- Bajo",N35)))</formula>
    </cfRule>
    <cfRule type="containsText" dxfId="2451" priority="428" operator="containsText" text="1- Bajo">
      <formula>NOT(ISERROR(SEARCH("1- Bajo",N35)))</formula>
    </cfRule>
  </conditionalFormatting>
  <conditionalFormatting sqref="H35:H39">
    <cfRule type="containsText" dxfId="2450" priority="410" operator="containsText" text="Muy Alta">
      <formula>NOT(ISERROR(SEARCH("Muy Alta",H35)))</formula>
    </cfRule>
    <cfRule type="containsText" dxfId="2449" priority="411" operator="containsText" text="Alta">
      <formula>NOT(ISERROR(SEARCH("Alta",H35)))</formula>
    </cfRule>
    <cfRule type="containsText" dxfId="2448" priority="412" operator="containsText" text="Muy Alta">
      <formula>NOT(ISERROR(SEARCH("Muy Alta",H35)))</formula>
    </cfRule>
    <cfRule type="containsText" dxfId="2447" priority="417" operator="containsText" text="Muy Baja">
      <formula>NOT(ISERROR(SEARCH("Muy Baja",H35)))</formula>
    </cfRule>
    <cfRule type="containsText" dxfId="2446" priority="418" operator="containsText" text="Baja">
      <formula>NOT(ISERROR(SEARCH("Baja",H35)))</formula>
    </cfRule>
    <cfRule type="containsText" dxfId="2445" priority="419" operator="containsText" text="Media">
      <formula>NOT(ISERROR(SEARCH("Media",H35)))</formula>
    </cfRule>
    <cfRule type="containsText" dxfId="2444" priority="420" operator="containsText" text="Alta">
      <formula>NOT(ISERROR(SEARCH("Alta",H35)))</formula>
    </cfRule>
    <cfRule type="containsText" dxfId="2443" priority="422" operator="containsText" text="Muy Alta">
      <formula>NOT(ISERROR(SEARCH("Muy Alta",H35)))</formula>
    </cfRule>
  </conditionalFormatting>
  <conditionalFormatting sqref="I35:I39">
    <cfRule type="containsText" dxfId="2442" priority="413" operator="containsText" text="Catastrófico">
      <formula>NOT(ISERROR(SEARCH("Catastrófico",I35)))</formula>
    </cfRule>
    <cfRule type="containsText" dxfId="2441" priority="414" operator="containsText" text="Mayor">
      <formula>NOT(ISERROR(SEARCH("Mayor",I35)))</formula>
    </cfRule>
    <cfRule type="containsText" dxfId="2440" priority="415" operator="containsText" text="Menor">
      <formula>NOT(ISERROR(SEARCH("Menor",I35)))</formula>
    </cfRule>
    <cfRule type="containsText" dxfId="2439" priority="416" operator="containsText" text="Leve">
      <formula>NOT(ISERROR(SEARCH("Leve",I35)))</formula>
    </cfRule>
    <cfRule type="containsText" dxfId="2438" priority="421" operator="containsText" text="Moderado">
      <formula>NOT(ISERROR(SEARCH("Moderado",I35)))</formula>
    </cfRule>
  </conditionalFormatting>
  <conditionalFormatting sqref="K35:K39">
    <cfRule type="containsText" dxfId="2437" priority="408" operator="containsText" text="Media">
      <formula>NOT(ISERROR(SEARCH("Media",K35)))</formula>
    </cfRule>
  </conditionalFormatting>
  <conditionalFormatting sqref="L35:L39">
    <cfRule type="containsText" dxfId="2436" priority="407" operator="containsText" text="Moderado">
      <formula>NOT(ISERROR(SEARCH("Moderado",L35)))</formula>
    </cfRule>
  </conditionalFormatting>
  <conditionalFormatting sqref="J35:J39">
    <cfRule type="containsText" dxfId="2435" priority="406" operator="containsText" text="Moderado">
      <formula>NOT(ISERROR(SEARCH("Moderado",J35)))</formula>
    </cfRule>
  </conditionalFormatting>
  <conditionalFormatting sqref="J35:J39">
    <cfRule type="containsText" dxfId="2434" priority="404" operator="containsText" text="Bajo">
      <formula>NOT(ISERROR(SEARCH("Bajo",J35)))</formula>
    </cfRule>
    <cfRule type="containsText" dxfId="2433" priority="405" operator="containsText" text="Extremo">
      <formula>NOT(ISERROR(SEARCH("Extremo",J35)))</formula>
    </cfRule>
  </conditionalFormatting>
  <conditionalFormatting sqref="K35:K39">
    <cfRule type="containsText" dxfId="2432" priority="402" operator="containsText" text="Baja">
      <formula>NOT(ISERROR(SEARCH("Baja",K35)))</formula>
    </cfRule>
    <cfRule type="containsText" dxfId="2431" priority="403" operator="containsText" text="Muy Baja">
      <formula>NOT(ISERROR(SEARCH("Muy Baja",K35)))</formula>
    </cfRule>
  </conditionalFormatting>
  <conditionalFormatting sqref="K35:K39">
    <cfRule type="containsText" dxfId="2430" priority="400" operator="containsText" text="Muy Alta">
      <formula>NOT(ISERROR(SEARCH("Muy Alta",K35)))</formula>
    </cfRule>
    <cfRule type="containsText" dxfId="2429" priority="401" operator="containsText" text="Alta">
      <formula>NOT(ISERROR(SEARCH("Alta",K35)))</formula>
    </cfRule>
  </conditionalFormatting>
  <conditionalFormatting sqref="L35:L39">
    <cfRule type="containsText" dxfId="2428" priority="396" operator="containsText" text="Catastrófico">
      <formula>NOT(ISERROR(SEARCH("Catastrófico",L35)))</formula>
    </cfRule>
    <cfRule type="containsText" dxfId="2427" priority="397" operator="containsText" text="Mayor">
      <formula>NOT(ISERROR(SEARCH("Mayor",L35)))</formula>
    </cfRule>
    <cfRule type="containsText" dxfId="2426" priority="398" operator="containsText" text="Menor">
      <formula>NOT(ISERROR(SEARCH("Menor",L35)))</formula>
    </cfRule>
    <cfRule type="containsText" dxfId="2425" priority="399" operator="containsText" text="Leve">
      <formula>NOT(ISERROR(SEARCH("Leve",L35)))</formula>
    </cfRule>
  </conditionalFormatting>
  <conditionalFormatting sqref="K40:L40">
    <cfRule type="containsText" dxfId="2424" priority="390" operator="containsText" text="3- Moderado">
      <formula>NOT(ISERROR(SEARCH("3- Moderado",K40)))</formula>
    </cfRule>
    <cfRule type="containsText" dxfId="2423" priority="391" operator="containsText" text="6- Moderado">
      <formula>NOT(ISERROR(SEARCH("6- Moderado",K40)))</formula>
    </cfRule>
    <cfRule type="containsText" dxfId="2422" priority="392" operator="containsText" text="4- Moderado">
      <formula>NOT(ISERROR(SEARCH("4- Moderado",K40)))</formula>
    </cfRule>
    <cfRule type="containsText" dxfId="2421" priority="393" operator="containsText" text="3- Bajo">
      <formula>NOT(ISERROR(SEARCH("3- Bajo",K40)))</formula>
    </cfRule>
    <cfRule type="containsText" dxfId="2420" priority="394" operator="containsText" text="4- Bajo">
      <formula>NOT(ISERROR(SEARCH("4- Bajo",K40)))</formula>
    </cfRule>
    <cfRule type="containsText" dxfId="2419" priority="395" operator="containsText" text="1- Bajo">
      <formula>NOT(ISERROR(SEARCH("1- Bajo",K40)))</formula>
    </cfRule>
  </conditionalFormatting>
  <conditionalFormatting sqref="H40:I40">
    <cfRule type="containsText" dxfId="2418" priority="384" operator="containsText" text="3- Moderado">
      <formula>NOT(ISERROR(SEARCH("3- Moderado",H40)))</formula>
    </cfRule>
    <cfRule type="containsText" dxfId="2417" priority="385" operator="containsText" text="6- Moderado">
      <formula>NOT(ISERROR(SEARCH("6- Moderado",H40)))</formula>
    </cfRule>
    <cfRule type="containsText" dxfId="2416" priority="386" operator="containsText" text="4- Moderado">
      <formula>NOT(ISERROR(SEARCH("4- Moderado",H40)))</formula>
    </cfRule>
    <cfRule type="containsText" dxfId="2415" priority="387" operator="containsText" text="3- Bajo">
      <formula>NOT(ISERROR(SEARCH("3- Bajo",H40)))</formula>
    </cfRule>
    <cfRule type="containsText" dxfId="2414" priority="388" operator="containsText" text="4- Bajo">
      <formula>NOT(ISERROR(SEARCH("4- Bajo",H40)))</formula>
    </cfRule>
    <cfRule type="containsText" dxfId="2413" priority="389" operator="containsText" text="1- Bajo">
      <formula>NOT(ISERROR(SEARCH("1- Bajo",H40)))</formula>
    </cfRule>
  </conditionalFormatting>
  <conditionalFormatting sqref="A40 C40:E40">
    <cfRule type="containsText" dxfId="2412" priority="378" operator="containsText" text="3- Moderado">
      <formula>NOT(ISERROR(SEARCH("3- Moderado",A40)))</formula>
    </cfRule>
    <cfRule type="containsText" dxfId="2411" priority="379" operator="containsText" text="6- Moderado">
      <formula>NOT(ISERROR(SEARCH("6- Moderado",A40)))</formula>
    </cfRule>
    <cfRule type="containsText" dxfId="2410" priority="380" operator="containsText" text="4- Moderado">
      <formula>NOT(ISERROR(SEARCH("4- Moderado",A40)))</formula>
    </cfRule>
    <cfRule type="containsText" dxfId="2409" priority="381" operator="containsText" text="3- Bajo">
      <formula>NOT(ISERROR(SEARCH("3- Bajo",A40)))</formula>
    </cfRule>
    <cfRule type="containsText" dxfId="2408" priority="382" operator="containsText" text="4- Bajo">
      <formula>NOT(ISERROR(SEARCH("4- Bajo",A40)))</formula>
    </cfRule>
    <cfRule type="containsText" dxfId="2407" priority="383" operator="containsText" text="1- Bajo">
      <formula>NOT(ISERROR(SEARCH("1- Bajo",A40)))</formula>
    </cfRule>
  </conditionalFormatting>
  <conditionalFormatting sqref="F40:G40">
    <cfRule type="containsText" dxfId="2406" priority="372" operator="containsText" text="3- Moderado">
      <formula>NOT(ISERROR(SEARCH("3- Moderado",F40)))</formula>
    </cfRule>
    <cfRule type="containsText" dxfId="2405" priority="373" operator="containsText" text="6- Moderado">
      <formula>NOT(ISERROR(SEARCH("6- Moderado",F40)))</formula>
    </cfRule>
    <cfRule type="containsText" dxfId="2404" priority="374" operator="containsText" text="4- Moderado">
      <formula>NOT(ISERROR(SEARCH("4- Moderado",F40)))</formula>
    </cfRule>
    <cfRule type="containsText" dxfId="2403" priority="375" operator="containsText" text="3- Bajo">
      <formula>NOT(ISERROR(SEARCH("3- Bajo",F40)))</formula>
    </cfRule>
    <cfRule type="containsText" dxfId="2402" priority="376" operator="containsText" text="4- Bajo">
      <formula>NOT(ISERROR(SEARCH("4- Bajo",F40)))</formula>
    </cfRule>
    <cfRule type="containsText" dxfId="2401" priority="377" operator="containsText" text="1- Bajo">
      <formula>NOT(ISERROR(SEARCH("1- Bajo",F40)))</formula>
    </cfRule>
  </conditionalFormatting>
  <conditionalFormatting sqref="J40:J44">
    <cfRule type="containsText" dxfId="2400" priority="367" operator="containsText" text="Bajo">
      <formula>NOT(ISERROR(SEARCH("Bajo",J40)))</formula>
    </cfRule>
    <cfRule type="containsText" dxfId="2399" priority="368" operator="containsText" text="Moderado">
      <formula>NOT(ISERROR(SEARCH("Moderado",J40)))</formula>
    </cfRule>
    <cfRule type="containsText" dxfId="2398" priority="369" operator="containsText" text="Alto">
      <formula>NOT(ISERROR(SEARCH("Alto",J40)))</formula>
    </cfRule>
    <cfRule type="containsText" dxfId="2397" priority="370" operator="containsText" text="Extremo">
      <formula>NOT(ISERROR(SEARCH("Extremo",J40)))</formula>
    </cfRule>
    <cfRule type="colorScale" priority="371">
      <colorScale>
        <cfvo type="min"/>
        <cfvo type="max"/>
        <color rgb="FFFF7128"/>
        <color rgb="FFFFEF9C"/>
      </colorScale>
    </cfRule>
  </conditionalFormatting>
  <conditionalFormatting sqref="M40:M44">
    <cfRule type="containsText" dxfId="2396" priority="342" operator="containsText" text="Moderado">
      <formula>NOT(ISERROR(SEARCH("Moderado",M40)))</formula>
    </cfRule>
    <cfRule type="containsText" dxfId="2395" priority="362" operator="containsText" text="Bajo">
      <formula>NOT(ISERROR(SEARCH("Bajo",M40)))</formula>
    </cfRule>
    <cfRule type="containsText" dxfId="2394" priority="363" operator="containsText" text="Moderado">
      <formula>NOT(ISERROR(SEARCH("Moderado",M40)))</formula>
    </cfRule>
    <cfRule type="containsText" dxfId="2393" priority="364" operator="containsText" text="Alto">
      <formula>NOT(ISERROR(SEARCH("Alto",M40)))</formula>
    </cfRule>
    <cfRule type="containsText" dxfId="2392" priority="365" operator="containsText" text="Extremo">
      <formula>NOT(ISERROR(SEARCH("Extremo",M40)))</formula>
    </cfRule>
    <cfRule type="colorScale" priority="366">
      <colorScale>
        <cfvo type="min"/>
        <cfvo type="max"/>
        <color rgb="FFFF7128"/>
        <color rgb="FFFFEF9C"/>
      </colorScale>
    </cfRule>
  </conditionalFormatting>
  <conditionalFormatting sqref="N40">
    <cfRule type="containsText" dxfId="2391" priority="356" operator="containsText" text="3- Moderado">
      <formula>NOT(ISERROR(SEARCH("3- Moderado",N40)))</formula>
    </cfRule>
    <cfRule type="containsText" dxfId="2390" priority="357" operator="containsText" text="6- Moderado">
      <formula>NOT(ISERROR(SEARCH("6- Moderado",N40)))</formula>
    </cfRule>
    <cfRule type="containsText" dxfId="2389" priority="358" operator="containsText" text="4- Moderado">
      <formula>NOT(ISERROR(SEARCH("4- Moderado",N40)))</formula>
    </cfRule>
    <cfRule type="containsText" dxfId="2388" priority="359" operator="containsText" text="3- Bajo">
      <formula>NOT(ISERROR(SEARCH("3- Bajo",N40)))</formula>
    </cfRule>
    <cfRule type="containsText" dxfId="2387" priority="360" operator="containsText" text="4- Bajo">
      <formula>NOT(ISERROR(SEARCH("4- Bajo",N40)))</formula>
    </cfRule>
    <cfRule type="containsText" dxfId="2386" priority="361" operator="containsText" text="1- Bajo">
      <formula>NOT(ISERROR(SEARCH("1- Bajo",N40)))</formula>
    </cfRule>
  </conditionalFormatting>
  <conditionalFormatting sqref="H40:H44">
    <cfRule type="containsText" dxfId="2385" priority="343" operator="containsText" text="Muy Alta">
      <formula>NOT(ISERROR(SEARCH("Muy Alta",H40)))</formula>
    </cfRule>
    <cfRule type="containsText" dxfId="2384" priority="344" operator="containsText" text="Alta">
      <formula>NOT(ISERROR(SEARCH("Alta",H40)))</formula>
    </cfRule>
    <cfRule type="containsText" dxfId="2383" priority="345" operator="containsText" text="Muy Alta">
      <formula>NOT(ISERROR(SEARCH("Muy Alta",H40)))</formula>
    </cfRule>
    <cfRule type="containsText" dxfId="2382" priority="350" operator="containsText" text="Muy Baja">
      <formula>NOT(ISERROR(SEARCH("Muy Baja",H40)))</formula>
    </cfRule>
    <cfRule type="containsText" dxfId="2381" priority="351" operator="containsText" text="Baja">
      <formula>NOT(ISERROR(SEARCH("Baja",H40)))</formula>
    </cfRule>
    <cfRule type="containsText" dxfId="2380" priority="352" operator="containsText" text="Media">
      <formula>NOT(ISERROR(SEARCH("Media",H40)))</formula>
    </cfRule>
    <cfRule type="containsText" dxfId="2379" priority="353" operator="containsText" text="Alta">
      <formula>NOT(ISERROR(SEARCH("Alta",H40)))</formula>
    </cfRule>
    <cfRule type="containsText" dxfId="2378" priority="355" operator="containsText" text="Muy Alta">
      <formula>NOT(ISERROR(SEARCH("Muy Alta",H40)))</formula>
    </cfRule>
  </conditionalFormatting>
  <conditionalFormatting sqref="I40:I44">
    <cfRule type="containsText" dxfId="2377" priority="346" operator="containsText" text="Catastrófico">
      <formula>NOT(ISERROR(SEARCH("Catastrófico",I40)))</formula>
    </cfRule>
    <cfRule type="containsText" dxfId="2376" priority="347" operator="containsText" text="Mayor">
      <formula>NOT(ISERROR(SEARCH("Mayor",I40)))</formula>
    </cfRule>
    <cfRule type="containsText" dxfId="2375" priority="348" operator="containsText" text="Menor">
      <formula>NOT(ISERROR(SEARCH("Menor",I40)))</formula>
    </cfRule>
    <cfRule type="containsText" dxfId="2374" priority="349" operator="containsText" text="Leve">
      <formula>NOT(ISERROR(SEARCH("Leve",I40)))</formula>
    </cfRule>
    <cfRule type="containsText" dxfId="2373" priority="354" operator="containsText" text="Moderado">
      <formula>NOT(ISERROR(SEARCH("Moderado",I40)))</formula>
    </cfRule>
  </conditionalFormatting>
  <conditionalFormatting sqref="K40:K44">
    <cfRule type="containsText" dxfId="2372" priority="341" operator="containsText" text="Media">
      <formula>NOT(ISERROR(SEARCH("Media",K40)))</formula>
    </cfRule>
  </conditionalFormatting>
  <conditionalFormatting sqref="L40:L44">
    <cfRule type="containsText" dxfId="2371" priority="340" operator="containsText" text="Moderado">
      <formula>NOT(ISERROR(SEARCH("Moderado",L40)))</formula>
    </cfRule>
  </conditionalFormatting>
  <conditionalFormatting sqref="J40:J44">
    <cfRule type="containsText" dxfId="2370" priority="339" operator="containsText" text="Moderado">
      <formula>NOT(ISERROR(SEARCH("Moderado",J40)))</formula>
    </cfRule>
  </conditionalFormatting>
  <conditionalFormatting sqref="J40:J44">
    <cfRule type="containsText" dxfId="2369" priority="337" operator="containsText" text="Bajo">
      <formula>NOT(ISERROR(SEARCH("Bajo",J40)))</formula>
    </cfRule>
    <cfRule type="containsText" dxfId="2368" priority="338" operator="containsText" text="Extremo">
      <formula>NOT(ISERROR(SEARCH("Extremo",J40)))</formula>
    </cfRule>
  </conditionalFormatting>
  <conditionalFormatting sqref="K40:K44">
    <cfRule type="containsText" dxfId="2367" priority="335" operator="containsText" text="Baja">
      <formula>NOT(ISERROR(SEARCH("Baja",K40)))</formula>
    </cfRule>
    <cfRule type="containsText" dxfId="2366" priority="336" operator="containsText" text="Muy Baja">
      <formula>NOT(ISERROR(SEARCH("Muy Baja",K40)))</formula>
    </cfRule>
  </conditionalFormatting>
  <conditionalFormatting sqref="K40:K44">
    <cfRule type="containsText" dxfId="2365" priority="333" operator="containsText" text="Muy Alta">
      <formula>NOT(ISERROR(SEARCH("Muy Alta",K40)))</formula>
    </cfRule>
    <cfRule type="containsText" dxfId="2364" priority="334" operator="containsText" text="Alta">
      <formula>NOT(ISERROR(SEARCH("Alta",K40)))</formula>
    </cfRule>
  </conditionalFormatting>
  <conditionalFormatting sqref="L40:L44">
    <cfRule type="containsText" dxfId="2363" priority="329" operator="containsText" text="Catastrófico">
      <formula>NOT(ISERROR(SEARCH("Catastrófico",L40)))</formula>
    </cfRule>
    <cfRule type="containsText" dxfId="2362" priority="330" operator="containsText" text="Mayor">
      <formula>NOT(ISERROR(SEARCH("Mayor",L40)))</formula>
    </cfRule>
    <cfRule type="containsText" dxfId="2361" priority="331" operator="containsText" text="Menor">
      <formula>NOT(ISERROR(SEARCH("Menor",L40)))</formula>
    </cfRule>
    <cfRule type="containsText" dxfId="2360" priority="332" operator="containsText" text="Leve">
      <formula>NOT(ISERROR(SEARCH("Leve",L40)))</formula>
    </cfRule>
  </conditionalFormatting>
  <conditionalFormatting sqref="K45:L45">
    <cfRule type="containsText" dxfId="2359" priority="323" operator="containsText" text="3- Moderado">
      <formula>NOT(ISERROR(SEARCH("3- Moderado",K45)))</formula>
    </cfRule>
    <cfRule type="containsText" dxfId="2358" priority="324" operator="containsText" text="6- Moderado">
      <formula>NOT(ISERROR(SEARCH("6- Moderado",K45)))</formula>
    </cfRule>
    <cfRule type="containsText" dxfId="2357" priority="325" operator="containsText" text="4- Moderado">
      <formula>NOT(ISERROR(SEARCH("4- Moderado",K45)))</formula>
    </cfRule>
    <cfRule type="containsText" dxfId="2356" priority="326" operator="containsText" text="3- Bajo">
      <formula>NOT(ISERROR(SEARCH("3- Bajo",K45)))</formula>
    </cfRule>
    <cfRule type="containsText" dxfId="2355" priority="327" operator="containsText" text="4- Bajo">
      <formula>NOT(ISERROR(SEARCH("4- Bajo",K45)))</formula>
    </cfRule>
    <cfRule type="containsText" dxfId="2354" priority="328" operator="containsText" text="1- Bajo">
      <formula>NOT(ISERROR(SEARCH("1- Bajo",K45)))</formula>
    </cfRule>
  </conditionalFormatting>
  <conditionalFormatting sqref="H45:I45">
    <cfRule type="containsText" dxfId="2353" priority="317" operator="containsText" text="3- Moderado">
      <formula>NOT(ISERROR(SEARCH("3- Moderado",H45)))</formula>
    </cfRule>
    <cfRule type="containsText" dxfId="2352" priority="318" operator="containsText" text="6- Moderado">
      <formula>NOT(ISERROR(SEARCH("6- Moderado",H45)))</formula>
    </cfRule>
    <cfRule type="containsText" dxfId="2351" priority="319" operator="containsText" text="4- Moderado">
      <formula>NOT(ISERROR(SEARCH("4- Moderado",H45)))</formula>
    </cfRule>
    <cfRule type="containsText" dxfId="2350" priority="320" operator="containsText" text="3- Bajo">
      <formula>NOT(ISERROR(SEARCH("3- Bajo",H45)))</formula>
    </cfRule>
    <cfRule type="containsText" dxfId="2349" priority="321" operator="containsText" text="4- Bajo">
      <formula>NOT(ISERROR(SEARCH("4- Bajo",H45)))</formula>
    </cfRule>
    <cfRule type="containsText" dxfId="2348" priority="322" operator="containsText" text="1- Bajo">
      <formula>NOT(ISERROR(SEARCH("1- Bajo",H45)))</formula>
    </cfRule>
  </conditionalFormatting>
  <conditionalFormatting sqref="A45 C45:E45">
    <cfRule type="containsText" dxfId="2347" priority="311" operator="containsText" text="3- Moderado">
      <formula>NOT(ISERROR(SEARCH("3- Moderado",A45)))</formula>
    </cfRule>
    <cfRule type="containsText" dxfId="2346" priority="312" operator="containsText" text="6- Moderado">
      <formula>NOT(ISERROR(SEARCH("6- Moderado",A45)))</formula>
    </cfRule>
    <cfRule type="containsText" dxfId="2345" priority="313" operator="containsText" text="4- Moderado">
      <formula>NOT(ISERROR(SEARCH("4- Moderado",A45)))</formula>
    </cfRule>
    <cfRule type="containsText" dxfId="2344" priority="314" operator="containsText" text="3- Bajo">
      <formula>NOT(ISERROR(SEARCH("3- Bajo",A45)))</formula>
    </cfRule>
    <cfRule type="containsText" dxfId="2343" priority="315" operator="containsText" text="4- Bajo">
      <formula>NOT(ISERROR(SEARCH("4- Bajo",A45)))</formula>
    </cfRule>
    <cfRule type="containsText" dxfId="2342" priority="316" operator="containsText" text="1- Bajo">
      <formula>NOT(ISERROR(SEARCH("1- Bajo",A45)))</formula>
    </cfRule>
  </conditionalFormatting>
  <conditionalFormatting sqref="F45:G45">
    <cfRule type="containsText" dxfId="2341" priority="305" operator="containsText" text="3- Moderado">
      <formula>NOT(ISERROR(SEARCH("3- Moderado",F45)))</formula>
    </cfRule>
    <cfRule type="containsText" dxfId="2340" priority="306" operator="containsText" text="6- Moderado">
      <formula>NOT(ISERROR(SEARCH("6- Moderado",F45)))</formula>
    </cfRule>
    <cfRule type="containsText" dxfId="2339" priority="307" operator="containsText" text="4- Moderado">
      <formula>NOT(ISERROR(SEARCH("4- Moderado",F45)))</formula>
    </cfRule>
    <cfRule type="containsText" dxfId="2338" priority="308" operator="containsText" text="3- Bajo">
      <formula>NOT(ISERROR(SEARCH("3- Bajo",F45)))</formula>
    </cfRule>
    <cfRule type="containsText" dxfId="2337" priority="309" operator="containsText" text="4- Bajo">
      <formula>NOT(ISERROR(SEARCH("4- Bajo",F45)))</formula>
    </cfRule>
    <cfRule type="containsText" dxfId="2336" priority="310" operator="containsText" text="1- Bajo">
      <formula>NOT(ISERROR(SEARCH("1- Bajo",F45)))</formula>
    </cfRule>
  </conditionalFormatting>
  <conditionalFormatting sqref="J45:J49">
    <cfRule type="containsText" dxfId="2335" priority="300" operator="containsText" text="Bajo">
      <formula>NOT(ISERROR(SEARCH("Bajo",J45)))</formula>
    </cfRule>
    <cfRule type="containsText" dxfId="2334" priority="301" operator="containsText" text="Moderado">
      <formula>NOT(ISERROR(SEARCH("Moderado",J45)))</formula>
    </cfRule>
    <cfRule type="containsText" dxfId="2333" priority="302" operator="containsText" text="Alto">
      <formula>NOT(ISERROR(SEARCH("Alto",J45)))</formula>
    </cfRule>
    <cfRule type="containsText" dxfId="2332" priority="303" operator="containsText" text="Extremo">
      <formula>NOT(ISERROR(SEARCH("Extremo",J45)))</formula>
    </cfRule>
    <cfRule type="colorScale" priority="304">
      <colorScale>
        <cfvo type="min"/>
        <cfvo type="max"/>
        <color rgb="FFFF7128"/>
        <color rgb="FFFFEF9C"/>
      </colorScale>
    </cfRule>
  </conditionalFormatting>
  <conditionalFormatting sqref="M45:M49">
    <cfRule type="containsText" dxfId="2331" priority="275" operator="containsText" text="Moderado">
      <formula>NOT(ISERROR(SEARCH("Moderado",M45)))</formula>
    </cfRule>
    <cfRule type="containsText" dxfId="2330" priority="295" operator="containsText" text="Bajo">
      <formula>NOT(ISERROR(SEARCH("Bajo",M45)))</formula>
    </cfRule>
    <cfRule type="containsText" dxfId="2329" priority="296" operator="containsText" text="Moderado">
      <formula>NOT(ISERROR(SEARCH("Moderado",M45)))</formula>
    </cfRule>
    <cfRule type="containsText" dxfId="2328" priority="297" operator="containsText" text="Alto">
      <formula>NOT(ISERROR(SEARCH("Alto",M45)))</formula>
    </cfRule>
    <cfRule type="containsText" dxfId="2327" priority="298" operator="containsText" text="Extremo">
      <formula>NOT(ISERROR(SEARCH("Extremo",M45)))</formula>
    </cfRule>
    <cfRule type="colorScale" priority="299">
      <colorScale>
        <cfvo type="min"/>
        <cfvo type="max"/>
        <color rgb="FFFF7128"/>
        <color rgb="FFFFEF9C"/>
      </colorScale>
    </cfRule>
  </conditionalFormatting>
  <conditionalFormatting sqref="N45">
    <cfRule type="containsText" dxfId="2326" priority="289" operator="containsText" text="3- Moderado">
      <formula>NOT(ISERROR(SEARCH("3- Moderado",N45)))</formula>
    </cfRule>
    <cfRule type="containsText" dxfId="2325" priority="290" operator="containsText" text="6- Moderado">
      <formula>NOT(ISERROR(SEARCH("6- Moderado",N45)))</formula>
    </cfRule>
    <cfRule type="containsText" dxfId="2324" priority="291" operator="containsText" text="4- Moderado">
      <formula>NOT(ISERROR(SEARCH("4- Moderado",N45)))</formula>
    </cfRule>
    <cfRule type="containsText" dxfId="2323" priority="292" operator="containsText" text="3- Bajo">
      <formula>NOT(ISERROR(SEARCH("3- Bajo",N45)))</formula>
    </cfRule>
    <cfRule type="containsText" dxfId="2322" priority="293" operator="containsText" text="4- Bajo">
      <formula>NOT(ISERROR(SEARCH("4- Bajo",N45)))</formula>
    </cfRule>
    <cfRule type="containsText" dxfId="2321" priority="294" operator="containsText" text="1- Bajo">
      <formula>NOT(ISERROR(SEARCH("1- Bajo",N45)))</formula>
    </cfRule>
  </conditionalFormatting>
  <conditionalFormatting sqref="H45:H49">
    <cfRule type="containsText" dxfId="2320" priority="276" operator="containsText" text="Muy Alta">
      <formula>NOT(ISERROR(SEARCH("Muy Alta",H45)))</formula>
    </cfRule>
    <cfRule type="containsText" dxfId="2319" priority="277" operator="containsText" text="Alta">
      <formula>NOT(ISERROR(SEARCH("Alta",H45)))</formula>
    </cfRule>
    <cfRule type="containsText" dxfId="2318" priority="278" operator="containsText" text="Muy Alta">
      <formula>NOT(ISERROR(SEARCH("Muy Alta",H45)))</formula>
    </cfRule>
    <cfRule type="containsText" dxfId="2317" priority="283" operator="containsText" text="Muy Baja">
      <formula>NOT(ISERROR(SEARCH("Muy Baja",H45)))</formula>
    </cfRule>
    <cfRule type="containsText" dxfId="2316" priority="284" operator="containsText" text="Baja">
      <formula>NOT(ISERROR(SEARCH("Baja",H45)))</formula>
    </cfRule>
    <cfRule type="containsText" dxfId="2315" priority="285" operator="containsText" text="Media">
      <formula>NOT(ISERROR(SEARCH("Media",H45)))</formula>
    </cfRule>
    <cfRule type="containsText" dxfId="2314" priority="286" operator="containsText" text="Alta">
      <formula>NOT(ISERROR(SEARCH("Alta",H45)))</formula>
    </cfRule>
    <cfRule type="containsText" dxfId="2313" priority="288" operator="containsText" text="Muy Alta">
      <formula>NOT(ISERROR(SEARCH("Muy Alta",H45)))</formula>
    </cfRule>
  </conditionalFormatting>
  <conditionalFormatting sqref="I45:I49">
    <cfRule type="containsText" dxfId="2312" priority="279" operator="containsText" text="Catastrófico">
      <formula>NOT(ISERROR(SEARCH("Catastrófico",I45)))</formula>
    </cfRule>
    <cfRule type="containsText" dxfId="2311" priority="280" operator="containsText" text="Mayor">
      <formula>NOT(ISERROR(SEARCH("Mayor",I45)))</formula>
    </cfRule>
    <cfRule type="containsText" dxfId="2310" priority="281" operator="containsText" text="Menor">
      <formula>NOT(ISERROR(SEARCH("Menor",I45)))</formula>
    </cfRule>
    <cfRule type="containsText" dxfId="2309" priority="282" operator="containsText" text="Leve">
      <formula>NOT(ISERROR(SEARCH("Leve",I45)))</formula>
    </cfRule>
    <cfRule type="containsText" dxfId="2308" priority="287" operator="containsText" text="Moderado">
      <formula>NOT(ISERROR(SEARCH("Moderado",I45)))</formula>
    </cfRule>
  </conditionalFormatting>
  <conditionalFormatting sqref="K45:K49">
    <cfRule type="containsText" dxfId="2307" priority="274" operator="containsText" text="Media">
      <formula>NOT(ISERROR(SEARCH("Media",K45)))</formula>
    </cfRule>
  </conditionalFormatting>
  <conditionalFormatting sqref="L45:L49">
    <cfRule type="containsText" dxfId="2306" priority="273" operator="containsText" text="Moderado">
      <formula>NOT(ISERROR(SEARCH("Moderado",L45)))</formula>
    </cfRule>
  </conditionalFormatting>
  <conditionalFormatting sqref="J45:J49">
    <cfRule type="containsText" dxfId="2305" priority="272" operator="containsText" text="Moderado">
      <formula>NOT(ISERROR(SEARCH("Moderado",J45)))</formula>
    </cfRule>
  </conditionalFormatting>
  <conditionalFormatting sqref="J45:J49">
    <cfRule type="containsText" dxfId="2304" priority="270" operator="containsText" text="Bajo">
      <formula>NOT(ISERROR(SEARCH("Bajo",J45)))</formula>
    </cfRule>
    <cfRule type="containsText" dxfId="2303" priority="271" operator="containsText" text="Extremo">
      <formula>NOT(ISERROR(SEARCH("Extremo",J45)))</formula>
    </cfRule>
  </conditionalFormatting>
  <conditionalFormatting sqref="K45:K49">
    <cfRule type="containsText" dxfId="2302" priority="268" operator="containsText" text="Baja">
      <formula>NOT(ISERROR(SEARCH("Baja",K45)))</formula>
    </cfRule>
    <cfRule type="containsText" dxfId="2301" priority="269" operator="containsText" text="Muy Baja">
      <formula>NOT(ISERROR(SEARCH("Muy Baja",K45)))</formula>
    </cfRule>
  </conditionalFormatting>
  <conditionalFormatting sqref="K45:K49">
    <cfRule type="containsText" dxfId="2300" priority="266" operator="containsText" text="Muy Alta">
      <formula>NOT(ISERROR(SEARCH("Muy Alta",K45)))</formula>
    </cfRule>
    <cfRule type="containsText" dxfId="2299" priority="267" operator="containsText" text="Alta">
      <formula>NOT(ISERROR(SEARCH("Alta",K45)))</formula>
    </cfRule>
  </conditionalFormatting>
  <conditionalFormatting sqref="L45:L49">
    <cfRule type="containsText" dxfId="2298" priority="262" operator="containsText" text="Catastrófico">
      <formula>NOT(ISERROR(SEARCH("Catastrófico",L45)))</formula>
    </cfRule>
    <cfRule type="containsText" dxfId="2297" priority="263" operator="containsText" text="Mayor">
      <formula>NOT(ISERROR(SEARCH("Mayor",L45)))</formula>
    </cfRule>
    <cfRule type="containsText" dxfId="2296" priority="264" operator="containsText" text="Menor">
      <formula>NOT(ISERROR(SEARCH("Menor",L45)))</formula>
    </cfRule>
    <cfRule type="containsText" dxfId="2295" priority="265" operator="containsText" text="Leve">
      <formula>NOT(ISERROR(SEARCH("Leve",L45)))</formula>
    </cfRule>
  </conditionalFormatting>
  <conditionalFormatting sqref="K50:L50">
    <cfRule type="containsText" dxfId="2294" priority="256" operator="containsText" text="3- Moderado">
      <formula>NOT(ISERROR(SEARCH("3- Moderado",K50)))</formula>
    </cfRule>
    <cfRule type="containsText" dxfId="2293" priority="257" operator="containsText" text="6- Moderado">
      <formula>NOT(ISERROR(SEARCH("6- Moderado",K50)))</formula>
    </cfRule>
    <cfRule type="containsText" dxfId="2292" priority="258" operator="containsText" text="4- Moderado">
      <formula>NOT(ISERROR(SEARCH("4- Moderado",K50)))</formula>
    </cfRule>
    <cfRule type="containsText" dxfId="2291" priority="259" operator="containsText" text="3- Bajo">
      <formula>NOT(ISERROR(SEARCH("3- Bajo",K50)))</formula>
    </cfRule>
    <cfRule type="containsText" dxfId="2290" priority="260" operator="containsText" text="4- Bajo">
      <formula>NOT(ISERROR(SEARCH("4- Bajo",K50)))</formula>
    </cfRule>
    <cfRule type="containsText" dxfId="2289" priority="261" operator="containsText" text="1- Bajo">
      <formula>NOT(ISERROR(SEARCH("1- Bajo",K50)))</formula>
    </cfRule>
  </conditionalFormatting>
  <conditionalFormatting sqref="H50:I50">
    <cfRule type="containsText" dxfId="2288" priority="250" operator="containsText" text="3- Moderado">
      <formula>NOT(ISERROR(SEARCH("3- Moderado",H50)))</formula>
    </cfRule>
    <cfRule type="containsText" dxfId="2287" priority="251" operator="containsText" text="6- Moderado">
      <formula>NOT(ISERROR(SEARCH("6- Moderado",H50)))</formula>
    </cfRule>
    <cfRule type="containsText" dxfId="2286" priority="252" operator="containsText" text="4- Moderado">
      <formula>NOT(ISERROR(SEARCH("4- Moderado",H50)))</formula>
    </cfRule>
    <cfRule type="containsText" dxfId="2285" priority="253" operator="containsText" text="3- Bajo">
      <formula>NOT(ISERROR(SEARCH("3- Bajo",H50)))</formula>
    </cfRule>
    <cfRule type="containsText" dxfId="2284" priority="254" operator="containsText" text="4- Bajo">
      <formula>NOT(ISERROR(SEARCH("4- Bajo",H50)))</formula>
    </cfRule>
    <cfRule type="containsText" dxfId="2283" priority="255" operator="containsText" text="1- Bajo">
      <formula>NOT(ISERROR(SEARCH("1- Bajo",H50)))</formula>
    </cfRule>
  </conditionalFormatting>
  <conditionalFormatting sqref="A50 C50:E50">
    <cfRule type="containsText" dxfId="2282" priority="244" operator="containsText" text="3- Moderado">
      <formula>NOT(ISERROR(SEARCH("3- Moderado",A50)))</formula>
    </cfRule>
    <cfRule type="containsText" dxfId="2281" priority="245" operator="containsText" text="6- Moderado">
      <formula>NOT(ISERROR(SEARCH("6- Moderado",A50)))</formula>
    </cfRule>
    <cfRule type="containsText" dxfId="2280" priority="246" operator="containsText" text="4- Moderado">
      <formula>NOT(ISERROR(SEARCH("4- Moderado",A50)))</formula>
    </cfRule>
    <cfRule type="containsText" dxfId="2279" priority="247" operator="containsText" text="3- Bajo">
      <formula>NOT(ISERROR(SEARCH("3- Bajo",A50)))</formula>
    </cfRule>
    <cfRule type="containsText" dxfId="2278" priority="248" operator="containsText" text="4- Bajo">
      <formula>NOT(ISERROR(SEARCH("4- Bajo",A50)))</formula>
    </cfRule>
    <cfRule type="containsText" dxfId="2277" priority="249" operator="containsText" text="1- Bajo">
      <formula>NOT(ISERROR(SEARCH("1- Bajo",A50)))</formula>
    </cfRule>
  </conditionalFormatting>
  <conditionalFormatting sqref="F50:G50">
    <cfRule type="containsText" dxfId="2276" priority="238" operator="containsText" text="3- Moderado">
      <formula>NOT(ISERROR(SEARCH("3- Moderado",F50)))</formula>
    </cfRule>
    <cfRule type="containsText" dxfId="2275" priority="239" operator="containsText" text="6- Moderado">
      <formula>NOT(ISERROR(SEARCH("6- Moderado",F50)))</formula>
    </cfRule>
    <cfRule type="containsText" dxfId="2274" priority="240" operator="containsText" text="4- Moderado">
      <formula>NOT(ISERROR(SEARCH("4- Moderado",F50)))</formula>
    </cfRule>
    <cfRule type="containsText" dxfId="2273" priority="241" operator="containsText" text="3- Bajo">
      <formula>NOT(ISERROR(SEARCH("3- Bajo",F50)))</formula>
    </cfRule>
    <cfRule type="containsText" dxfId="2272" priority="242" operator="containsText" text="4- Bajo">
      <formula>NOT(ISERROR(SEARCH("4- Bajo",F50)))</formula>
    </cfRule>
    <cfRule type="containsText" dxfId="2271" priority="243" operator="containsText" text="1- Bajo">
      <formula>NOT(ISERROR(SEARCH("1- Bajo",F50)))</formula>
    </cfRule>
  </conditionalFormatting>
  <conditionalFormatting sqref="J50:J54">
    <cfRule type="containsText" dxfId="2270" priority="233" operator="containsText" text="Bajo">
      <formula>NOT(ISERROR(SEARCH("Bajo",J50)))</formula>
    </cfRule>
    <cfRule type="containsText" dxfId="2269" priority="234" operator="containsText" text="Moderado">
      <formula>NOT(ISERROR(SEARCH("Moderado",J50)))</formula>
    </cfRule>
    <cfRule type="containsText" dxfId="2268" priority="235" operator="containsText" text="Alto">
      <formula>NOT(ISERROR(SEARCH("Alto",J50)))</formula>
    </cfRule>
    <cfRule type="containsText" dxfId="2267" priority="236" operator="containsText" text="Extremo">
      <formula>NOT(ISERROR(SEARCH("Extremo",J50)))</formula>
    </cfRule>
    <cfRule type="colorScale" priority="237">
      <colorScale>
        <cfvo type="min"/>
        <cfvo type="max"/>
        <color rgb="FFFF7128"/>
        <color rgb="FFFFEF9C"/>
      </colorScale>
    </cfRule>
  </conditionalFormatting>
  <conditionalFormatting sqref="M50:M54">
    <cfRule type="containsText" dxfId="2266" priority="208" operator="containsText" text="Moderado">
      <formula>NOT(ISERROR(SEARCH("Moderado",M50)))</formula>
    </cfRule>
    <cfRule type="containsText" dxfId="2265" priority="228" operator="containsText" text="Bajo">
      <formula>NOT(ISERROR(SEARCH("Bajo",M50)))</formula>
    </cfRule>
    <cfRule type="containsText" dxfId="2264" priority="229" operator="containsText" text="Moderado">
      <formula>NOT(ISERROR(SEARCH("Moderado",M50)))</formula>
    </cfRule>
    <cfRule type="containsText" dxfId="2263" priority="230" operator="containsText" text="Alto">
      <formula>NOT(ISERROR(SEARCH("Alto",M50)))</formula>
    </cfRule>
    <cfRule type="containsText" dxfId="2262" priority="231" operator="containsText" text="Extremo">
      <formula>NOT(ISERROR(SEARCH("Extremo",M50)))</formula>
    </cfRule>
    <cfRule type="colorScale" priority="232">
      <colorScale>
        <cfvo type="min"/>
        <cfvo type="max"/>
        <color rgb="FFFF7128"/>
        <color rgb="FFFFEF9C"/>
      </colorScale>
    </cfRule>
  </conditionalFormatting>
  <conditionalFormatting sqref="N50">
    <cfRule type="containsText" dxfId="2261" priority="222" operator="containsText" text="3- Moderado">
      <formula>NOT(ISERROR(SEARCH("3- Moderado",N50)))</formula>
    </cfRule>
    <cfRule type="containsText" dxfId="2260" priority="223" operator="containsText" text="6- Moderado">
      <formula>NOT(ISERROR(SEARCH("6- Moderado",N50)))</formula>
    </cfRule>
    <cfRule type="containsText" dxfId="2259" priority="224" operator="containsText" text="4- Moderado">
      <formula>NOT(ISERROR(SEARCH("4- Moderado",N50)))</formula>
    </cfRule>
    <cfRule type="containsText" dxfId="2258" priority="225" operator="containsText" text="3- Bajo">
      <formula>NOT(ISERROR(SEARCH("3- Bajo",N50)))</formula>
    </cfRule>
    <cfRule type="containsText" dxfId="2257" priority="226" operator="containsText" text="4- Bajo">
      <formula>NOT(ISERROR(SEARCH("4- Bajo",N50)))</formula>
    </cfRule>
    <cfRule type="containsText" dxfId="2256" priority="227" operator="containsText" text="1- Bajo">
      <formula>NOT(ISERROR(SEARCH("1- Bajo",N50)))</formula>
    </cfRule>
  </conditionalFormatting>
  <conditionalFormatting sqref="H50:H54">
    <cfRule type="containsText" dxfId="2255" priority="209" operator="containsText" text="Muy Alta">
      <formula>NOT(ISERROR(SEARCH("Muy Alta",H50)))</formula>
    </cfRule>
    <cfRule type="containsText" dxfId="2254" priority="210" operator="containsText" text="Alta">
      <formula>NOT(ISERROR(SEARCH("Alta",H50)))</formula>
    </cfRule>
    <cfRule type="containsText" dxfId="2253" priority="211" operator="containsText" text="Muy Alta">
      <formula>NOT(ISERROR(SEARCH("Muy Alta",H50)))</formula>
    </cfRule>
    <cfRule type="containsText" dxfId="2252" priority="216" operator="containsText" text="Muy Baja">
      <formula>NOT(ISERROR(SEARCH("Muy Baja",H50)))</formula>
    </cfRule>
    <cfRule type="containsText" dxfId="2251" priority="217" operator="containsText" text="Baja">
      <formula>NOT(ISERROR(SEARCH("Baja",H50)))</formula>
    </cfRule>
    <cfRule type="containsText" dxfId="2250" priority="218" operator="containsText" text="Media">
      <formula>NOT(ISERROR(SEARCH("Media",H50)))</formula>
    </cfRule>
    <cfRule type="containsText" dxfId="2249" priority="219" operator="containsText" text="Alta">
      <formula>NOT(ISERROR(SEARCH("Alta",H50)))</formula>
    </cfRule>
    <cfRule type="containsText" dxfId="2248" priority="221" operator="containsText" text="Muy Alta">
      <formula>NOT(ISERROR(SEARCH("Muy Alta",H50)))</formula>
    </cfRule>
  </conditionalFormatting>
  <conditionalFormatting sqref="I50:I54">
    <cfRule type="containsText" dxfId="2247" priority="212" operator="containsText" text="Catastrófico">
      <formula>NOT(ISERROR(SEARCH("Catastrófico",I50)))</formula>
    </cfRule>
    <cfRule type="containsText" dxfId="2246" priority="213" operator="containsText" text="Mayor">
      <formula>NOT(ISERROR(SEARCH("Mayor",I50)))</formula>
    </cfRule>
    <cfRule type="containsText" dxfId="2245" priority="214" operator="containsText" text="Menor">
      <formula>NOT(ISERROR(SEARCH("Menor",I50)))</formula>
    </cfRule>
    <cfRule type="containsText" dxfId="2244" priority="215" operator="containsText" text="Leve">
      <formula>NOT(ISERROR(SEARCH("Leve",I50)))</formula>
    </cfRule>
    <cfRule type="containsText" dxfId="2243" priority="220" operator="containsText" text="Moderado">
      <formula>NOT(ISERROR(SEARCH("Moderado",I50)))</formula>
    </cfRule>
  </conditionalFormatting>
  <conditionalFormatting sqref="K50:K54">
    <cfRule type="containsText" dxfId="2242" priority="207" operator="containsText" text="Media">
      <formula>NOT(ISERROR(SEARCH("Media",K50)))</formula>
    </cfRule>
  </conditionalFormatting>
  <conditionalFormatting sqref="L50:L54">
    <cfRule type="containsText" dxfId="2241" priority="206" operator="containsText" text="Moderado">
      <formula>NOT(ISERROR(SEARCH("Moderado",L50)))</formula>
    </cfRule>
  </conditionalFormatting>
  <conditionalFormatting sqref="J50:J54">
    <cfRule type="containsText" dxfId="2240" priority="205" operator="containsText" text="Moderado">
      <formula>NOT(ISERROR(SEARCH("Moderado",J50)))</formula>
    </cfRule>
  </conditionalFormatting>
  <conditionalFormatting sqref="J50:J54">
    <cfRule type="containsText" dxfId="2239" priority="203" operator="containsText" text="Bajo">
      <formula>NOT(ISERROR(SEARCH("Bajo",J50)))</formula>
    </cfRule>
    <cfRule type="containsText" dxfId="2238" priority="204" operator="containsText" text="Extremo">
      <formula>NOT(ISERROR(SEARCH("Extremo",J50)))</formula>
    </cfRule>
  </conditionalFormatting>
  <conditionalFormatting sqref="K50:K54">
    <cfRule type="containsText" dxfId="2237" priority="201" operator="containsText" text="Baja">
      <formula>NOT(ISERROR(SEARCH("Baja",K50)))</formula>
    </cfRule>
    <cfRule type="containsText" dxfId="2236" priority="202" operator="containsText" text="Muy Baja">
      <formula>NOT(ISERROR(SEARCH("Muy Baja",K50)))</formula>
    </cfRule>
  </conditionalFormatting>
  <conditionalFormatting sqref="K50:K54">
    <cfRule type="containsText" dxfId="2235" priority="199" operator="containsText" text="Muy Alta">
      <formula>NOT(ISERROR(SEARCH("Muy Alta",K50)))</formula>
    </cfRule>
    <cfRule type="containsText" dxfId="2234" priority="200" operator="containsText" text="Alta">
      <formula>NOT(ISERROR(SEARCH("Alta",K50)))</formula>
    </cfRule>
  </conditionalFormatting>
  <conditionalFormatting sqref="L50:L54">
    <cfRule type="containsText" dxfId="2233" priority="195" operator="containsText" text="Catastrófico">
      <formula>NOT(ISERROR(SEARCH("Catastrófico",L50)))</formula>
    </cfRule>
    <cfRule type="containsText" dxfId="2232" priority="196" operator="containsText" text="Mayor">
      <formula>NOT(ISERROR(SEARCH("Mayor",L50)))</formula>
    </cfRule>
    <cfRule type="containsText" dxfId="2231" priority="197" operator="containsText" text="Menor">
      <formula>NOT(ISERROR(SEARCH("Menor",L50)))</formula>
    </cfRule>
    <cfRule type="containsText" dxfId="2230" priority="198" operator="containsText" text="Leve">
      <formula>NOT(ISERROR(SEARCH("Leve",L50)))</formula>
    </cfRule>
  </conditionalFormatting>
  <conditionalFormatting sqref="K55:L55">
    <cfRule type="containsText" dxfId="2229" priority="189" operator="containsText" text="3- Moderado">
      <formula>NOT(ISERROR(SEARCH("3- Moderado",K55)))</formula>
    </cfRule>
    <cfRule type="containsText" dxfId="2228" priority="190" operator="containsText" text="6- Moderado">
      <formula>NOT(ISERROR(SEARCH("6- Moderado",K55)))</formula>
    </cfRule>
    <cfRule type="containsText" dxfId="2227" priority="191" operator="containsText" text="4- Moderado">
      <formula>NOT(ISERROR(SEARCH("4- Moderado",K55)))</formula>
    </cfRule>
    <cfRule type="containsText" dxfId="2226" priority="192" operator="containsText" text="3- Bajo">
      <formula>NOT(ISERROR(SEARCH("3- Bajo",K55)))</formula>
    </cfRule>
    <cfRule type="containsText" dxfId="2225" priority="193" operator="containsText" text="4- Bajo">
      <formula>NOT(ISERROR(SEARCH("4- Bajo",K55)))</formula>
    </cfRule>
    <cfRule type="containsText" dxfId="2224" priority="194" operator="containsText" text="1- Bajo">
      <formula>NOT(ISERROR(SEARCH("1- Bajo",K55)))</formula>
    </cfRule>
  </conditionalFormatting>
  <conditionalFormatting sqref="H55:I55">
    <cfRule type="containsText" dxfId="2223" priority="183" operator="containsText" text="3- Moderado">
      <formula>NOT(ISERROR(SEARCH("3- Moderado",H55)))</formula>
    </cfRule>
    <cfRule type="containsText" dxfId="2222" priority="184" operator="containsText" text="6- Moderado">
      <formula>NOT(ISERROR(SEARCH("6- Moderado",H55)))</formula>
    </cfRule>
    <cfRule type="containsText" dxfId="2221" priority="185" operator="containsText" text="4- Moderado">
      <formula>NOT(ISERROR(SEARCH("4- Moderado",H55)))</formula>
    </cfRule>
    <cfRule type="containsText" dxfId="2220" priority="186" operator="containsText" text="3- Bajo">
      <formula>NOT(ISERROR(SEARCH("3- Bajo",H55)))</formula>
    </cfRule>
    <cfRule type="containsText" dxfId="2219" priority="187" operator="containsText" text="4- Bajo">
      <formula>NOT(ISERROR(SEARCH("4- Bajo",H55)))</formula>
    </cfRule>
    <cfRule type="containsText" dxfId="2218" priority="188" operator="containsText" text="1- Bajo">
      <formula>NOT(ISERROR(SEARCH("1- Bajo",H55)))</formula>
    </cfRule>
  </conditionalFormatting>
  <conditionalFormatting sqref="A55 C55:E55">
    <cfRule type="containsText" dxfId="2217" priority="177" operator="containsText" text="3- Moderado">
      <formula>NOT(ISERROR(SEARCH("3- Moderado",A55)))</formula>
    </cfRule>
    <cfRule type="containsText" dxfId="2216" priority="178" operator="containsText" text="6- Moderado">
      <formula>NOT(ISERROR(SEARCH("6- Moderado",A55)))</formula>
    </cfRule>
    <cfRule type="containsText" dxfId="2215" priority="179" operator="containsText" text="4- Moderado">
      <formula>NOT(ISERROR(SEARCH("4- Moderado",A55)))</formula>
    </cfRule>
    <cfRule type="containsText" dxfId="2214" priority="180" operator="containsText" text="3- Bajo">
      <formula>NOT(ISERROR(SEARCH("3- Bajo",A55)))</formula>
    </cfRule>
    <cfRule type="containsText" dxfId="2213" priority="181" operator="containsText" text="4- Bajo">
      <formula>NOT(ISERROR(SEARCH("4- Bajo",A55)))</formula>
    </cfRule>
    <cfRule type="containsText" dxfId="2212" priority="182" operator="containsText" text="1- Bajo">
      <formula>NOT(ISERROR(SEARCH("1- Bajo",A55)))</formula>
    </cfRule>
  </conditionalFormatting>
  <conditionalFormatting sqref="F55:G55">
    <cfRule type="containsText" dxfId="2211" priority="171" operator="containsText" text="3- Moderado">
      <formula>NOT(ISERROR(SEARCH("3- Moderado",F55)))</formula>
    </cfRule>
    <cfRule type="containsText" dxfId="2210" priority="172" operator="containsText" text="6- Moderado">
      <formula>NOT(ISERROR(SEARCH("6- Moderado",F55)))</formula>
    </cfRule>
    <cfRule type="containsText" dxfId="2209" priority="173" operator="containsText" text="4- Moderado">
      <formula>NOT(ISERROR(SEARCH("4- Moderado",F55)))</formula>
    </cfRule>
    <cfRule type="containsText" dxfId="2208" priority="174" operator="containsText" text="3- Bajo">
      <formula>NOT(ISERROR(SEARCH("3- Bajo",F55)))</formula>
    </cfRule>
    <cfRule type="containsText" dxfId="2207" priority="175" operator="containsText" text="4- Bajo">
      <formula>NOT(ISERROR(SEARCH("4- Bajo",F55)))</formula>
    </cfRule>
    <cfRule type="containsText" dxfId="2206" priority="176" operator="containsText" text="1- Bajo">
      <formula>NOT(ISERROR(SEARCH("1- Bajo",F55)))</formula>
    </cfRule>
  </conditionalFormatting>
  <conditionalFormatting sqref="J55:J59">
    <cfRule type="containsText" dxfId="2205" priority="166" operator="containsText" text="Bajo">
      <formula>NOT(ISERROR(SEARCH("Bajo",J55)))</formula>
    </cfRule>
    <cfRule type="containsText" dxfId="2204" priority="167" operator="containsText" text="Moderado">
      <formula>NOT(ISERROR(SEARCH("Moderado",J55)))</formula>
    </cfRule>
    <cfRule type="containsText" dxfId="2203" priority="168" operator="containsText" text="Alto">
      <formula>NOT(ISERROR(SEARCH("Alto",J55)))</formula>
    </cfRule>
    <cfRule type="containsText" dxfId="2202" priority="169" operator="containsText" text="Extremo">
      <formula>NOT(ISERROR(SEARCH("Extremo",J55)))</formula>
    </cfRule>
    <cfRule type="colorScale" priority="170">
      <colorScale>
        <cfvo type="min"/>
        <cfvo type="max"/>
        <color rgb="FFFF7128"/>
        <color rgb="FFFFEF9C"/>
      </colorScale>
    </cfRule>
  </conditionalFormatting>
  <conditionalFormatting sqref="M55:M59">
    <cfRule type="containsText" dxfId="2201" priority="141" operator="containsText" text="Moderado">
      <formula>NOT(ISERROR(SEARCH("Moderado",M55)))</formula>
    </cfRule>
    <cfRule type="containsText" dxfId="2200" priority="161" operator="containsText" text="Bajo">
      <formula>NOT(ISERROR(SEARCH("Bajo",M55)))</formula>
    </cfRule>
    <cfRule type="containsText" dxfId="2199" priority="162" operator="containsText" text="Moderado">
      <formula>NOT(ISERROR(SEARCH("Moderado",M55)))</formula>
    </cfRule>
    <cfRule type="containsText" dxfId="2198" priority="163" operator="containsText" text="Alto">
      <formula>NOT(ISERROR(SEARCH("Alto",M55)))</formula>
    </cfRule>
    <cfRule type="containsText" dxfId="2197" priority="164" operator="containsText" text="Extremo">
      <formula>NOT(ISERROR(SEARCH("Extremo",M55)))</formula>
    </cfRule>
    <cfRule type="colorScale" priority="165">
      <colorScale>
        <cfvo type="min"/>
        <cfvo type="max"/>
        <color rgb="FFFF7128"/>
        <color rgb="FFFFEF9C"/>
      </colorScale>
    </cfRule>
  </conditionalFormatting>
  <conditionalFormatting sqref="N55">
    <cfRule type="containsText" dxfId="2196" priority="155" operator="containsText" text="3- Moderado">
      <formula>NOT(ISERROR(SEARCH("3- Moderado",N55)))</formula>
    </cfRule>
    <cfRule type="containsText" dxfId="2195" priority="156" operator="containsText" text="6- Moderado">
      <formula>NOT(ISERROR(SEARCH("6- Moderado",N55)))</formula>
    </cfRule>
    <cfRule type="containsText" dxfId="2194" priority="157" operator="containsText" text="4- Moderado">
      <formula>NOT(ISERROR(SEARCH("4- Moderado",N55)))</formula>
    </cfRule>
    <cfRule type="containsText" dxfId="2193" priority="158" operator="containsText" text="3- Bajo">
      <formula>NOT(ISERROR(SEARCH("3- Bajo",N55)))</formula>
    </cfRule>
    <cfRule type="containsText" dxfId="2192" priority="159" operator="containsText" text="4- Bajo">
      <formula>NOT(ISERROR(SEARCH("4- Bajo",N55)))</formula>
    </cfRule>
    <cfRule type="containsText" dxfId="2191" priority="160" operator="containsText" text="1- Bajo">
      <formula>NOT(ISERROR(SEARCH("1- Bajo",N55)))</formula>
    </cfRule>
  </conditionalFormatting>
  <conditionalFormatting sqref="H55:H59">
    <cfRule type="containsText" dxfId="2190" priority="142" operator="containsText" text="Muy Alta">
      <formula>NOT(ISERROR(SEARCH("Muy Alta",H55)))</formula>
    </cfRule>
    <cfRule type="containsText" dxfId="2189" priority="143" operator="containsText" text="Alta">
      <formula>NOT(ISERROR(SEARCH("Alta",H55)))</formula>
    </cfRule>
    <cfRule type="containsText" dxfId="2188" priority="144" operator="containsText" text="Muy Alta">
      <formula>NOT(ISERROR(SEARCH("Muy Alta",H55)))</formula>
    </cfRule>
    <cfRule type="containsText" dxfId="2187" priority="149" operator="containsText" text="Muy Baja">
      <formula>NOT(ISERROR(SEARCH("Muy Baja",H55)))</formula>
    </cfRule>
    <cfRule type="containsText" dxfId="2186" priority="150" operator="containsText" text="Baja">
      <formula>NOT(ISERROR(SEARCH("Baja",H55)))</formula>
    </cfRule>
    <cfRule type="containsText" dxfId="2185" priority="151" operator="containsText" text="Media">
      <formula>NOT(ISERROR(SEARCH("Media",H55)))</formula>
    </cfRule>
    <cfRule type="containsText" dxfId="2184" priority="152" operator="containsText" text="Alta">
      <formula>NOT(ISERROR(SEARCH("Alta",H55)))</formula>
    </cfRule>
    <cfRule type="containsText" dxfId="2183" priority="154" operator="containsText" text="Muy Alta">
      <formula>NOT(ISERROR(SEARCH("Muy Alta",H55)))</formula>
    </cfRule>
  </conditionalFormatting>
  <conditionalFormatting sqref="I55:I59">
    <cfRule type="containsText" dxfId="2182" priority="145" operator="containsText" text="Catastrófico">
      <formula>NOT(ISERROR(SEARCH("Catastrófico",I55)))</formula>
    </cfRule>
    <cfRule type="containsText" dxfId="2181" priority="146" operator="containsText" text="Mayor">
      <formula>NOT(ISERROR(SEARCH("Mayor",I55)))</formula>
    </cfRule>
    <cfRule type="containsText" dxfId="2180" priority="147" operator="containsText" text="Menor">
      <formula>NOT(ISERROR(SEARCH("Menor",I55)))</formula>
    </cfRule>
    <cfRule type="containsText" dxfId="2179" priority="148" operator="containsText" text="Leve">
      <formula>NOT(ISERROR(SEARCH("Leve",I55)))</formula>
    </cfRule>
    <cfRule type="containsText" dxfId="2178" priority="153" operator="containsText" text="Moderado">
      <formula>NOT(ISERROR(SEARCH("Moderado",I55)))</formula>
    </cfRule>
  </conditionalFormatting>
  <conditionalFormatting sqref="K55:K59">
    <cfRule type="containsText" dxfId="2177" priority="140" operator="containsText" text="Media">
      <formula>NOT(ISERROR(SEARCH("Media",K55)))</formula>
    </cfRule>
  </conditionalFormatting>
  <conditionalFormatting sqref="L55:L59">
    <cfRule type="containsText" dxfId="2176" priority="139" operator="containsText" text="Moderado">
      <formula>NOT(ISERROR(SEARCH("Moderado",L55)))</formula>
    </cfRule>
  </conditionalFormatting>
  <conditionalFormatting sqref="J55:J59">
    <cfRule type="containsText" dxfId="2175" priority="138" operator="containsText" text="Moderado">
      <formula>NOT(ISERROR(SEARCH("Moderado",J55)))</formula>
    </cfRule>
  </conditionalFormatting>
  <conditionalFormatting sqref="J55:J59">
    <cfRule type="containsText" dxfId="2174" priority="136" operator="containsText" text="Bajo">
      <formula>NOT(ISERROR(SEARCH("Bajo",J55)))</formula>
    </cfRule>
    <cfRule type="containsText" dxfId="2173" priority="137" operator="containsText" text="Extremo">
      <formula>NOT(ISERROR(SEARCH("Extremo",J55)))</formula>
    </cfRule>
  </conditionalFormatting>
  <conditionalFormatting sqref="K55:K59">
    <cfRule type="containsText" dxfId="2172" priority="134" operator="containsText" text="Baja">
      <formula>NOT(ISERROR(SEARCH("Baja",K55)))</formula>
    </cfRule>
    <cfRule type="containsText" dxfId="2171" priority="135" operator="containsText" text="Muy Baja">
      <formula>NOT(ISERROR(SEARCH("Muy Baja",K55)))</formula>
    </cfRule>
  </conditionalFormatting>
  <conditionalFormatting sqref="K55:K59">
    <cfRule type="containsText" dxfId="2170" priority="132" operator="containsText" text="Muy Alta">
      <formula>NOT(ISERROR(SEARCH("Muy Alta",K55)))</formula>
    </cfRule>
    <cfRule type="containsText" dxfId="2169" priority="133" operator="containsText" text="Alta">
      <formula>NOT(ISERROR(SEARCH("Alta",K55)))</formula>
    </cfRule>
  </conditionalFormatting>
  <conditionalFormatting sqref="L55:L59">
    <cfRule type="containsText" dxfId="2168" priority="128" operator="containsText" text="Catastrófico">
      <formula>NOT(ISERROR(SEARCH("Catastrófico",L55)))</formula>
    </cfRule>
    <cfRule type="containsText" dxfId="2167" priority="129" operator="containsText" text="Mayor">
      <formula>NOT(ISERROR(SEARCH("Mayor",L55)))</formula>
    </cfRule>
    <cfRule type="containsText" dxfId="2166" priority="130" operator="containsText" text="Menor">
      <formula>NOT(ISERROR(SEARCH("Menor",L55)))</formula>
    </cfRule>
    <cfRule type="containsText" dxfId="2165" priority="131" operator="containsText" text="Leve">
      <formula>NOT(ISERROR(SEARCH("Leve",L55)))</formula>
    </cfRule>
  </conditionalFormatting>
  <conditionalFormatting sqref="K25:L25">
    <cfRule type="containsText" dxfId="2164" priority="122" operator="containsText" text="3- Moderado">
      <formula>NOT(ISERROR(SEARCH("3- Moderado",K25)))</formula>
    </cfRule>
    <cfRule type="containsText" dxfId="2163" priority="123" operator="containsText" text="6- Moderado">
      <formula>NOT(ISERROR(SEARCH("6- Moderado",K25)))</formula>
    </cfRule>
    <cfRule type="containsText" dxfId="2162" priority="124" operator="containsText" text="4- Moderado">
      <formula>NOT(ISERROR(SEARCH("4- Moderado",K25)))</formula>
    </cfRule>
    <cfRule type="containsText" dxfId="2161" priority="125" operator="containsText" text="3- Bajo">
      <formula>NOT(ISERROR(SEARCH("3- Bajo",K25)))</formula>
    </cfRule>
    <cfRule type="containsText" dxfId="2160" priority="126" operator="containsText" text="4- Bajo">
      <formula>NOT(ISERROR(SEARCH("4- Bajo",K25)))</formula>
    </cfRule>
    <cfRule type="containsText" dxfId="2159" priority="127" operator="containsText" text="1- Bajo">
      <formula>NOT(ISERROR(SEARCH("1- Bajo",K25)))</formula>
    </cfRule>
  </conditionalFormatting>
  <conditionalFormatting sqref="H25:I25">
    <cfRule type="containsText" dxfId="2158" priority="116" operator="containsText" text="3- Moderado">
      <formula>NOT(ISERROR(SEARCH("3- Moderado",H25)))</formula>
    </cfRule>
    <cfRule type="containsText" dxfId="2157" priority="117" operator="containsText" text="6- Moderado">
      <formula>NOT(ISERROR(SEARCH("6- Moderado",H25)))</formula>
    </cfRule>
    <cfRule type="containsText" dxfId="2156" priority="118" operator="containsText" text="4- Moderado">
      <formula>NOT(ISERROR(SEARCH("4- Moderado",H25)))</formula>
    </cfRule>
    <cfRule type="containsText" dxfId="2155" priority="119" operator="containsText" text="3- Bajo">
      <formula>NOT(ISERROR(SEARCH("3- Bajo",H25)))</formula>
    </cfRule>
    <cfRule type="containsText" dxfId="2154" priority="120" operator="containsText" text="4- Bajo">
      <formula>NOT(ISERROR(SEARCH("4- Bajo",H25)))</formula>
    </cfRule>
    <cfRule type="containsText" dxfId="2153" priority="121" operator="containsText" text="1- Bajo">
      <formula>NOT(ISERROR(SEARCH("1- Bajo",H25)))</formula>
    </cfRule>
  </conditionalFormatting>
  <conditionalFormatting sqref="A25 C25:E25">
    <cfRule type="containsText" dxfId="2152" priority="110" operator="containsText" text="3- Moderado">
      <formula>NOT(ISERROR(SEARCH("3- Moderado",A25)))</formula>
    </cfRule>
    <cfRule type="containsText" dxfId="2151" priority="111" operator="containsText" text="6- Moderado">
      <formula>NOT(ISERROR(SEARCH("6- Moderado",A25)))</formula>
    </cfRule>
    <cfRule type="containsText" dxfId="2150" priority="112" operator="containsText" text="4- Moderado">
      <formula>NOT(ISERROR(SEARCH("4- Moderado",A25)))</formula>
    </cfRule>
    <cfRule type="containsText" dxfId="2149" priority="113" operator="containsText" text="3- Bajo">
      <formula>NOT(ISERROR(SEARCH("3- Bajo",A25)))</formula>
    </cfRule>
    <cfRule type="containsText" dxfId="2148" priority="114" operator="containsText" text="4- Bajo">
      <formula>NOT(ISERROR(SEARCH("4- Bajo",A25)))</formula>
    </cfRule>
    <cfRule type="containsText" dxfId="2147" priority="115" operator="containsText" text="1- Bajo">
      <formula>NOT(ISERROR(SEARCH("1- Bajo",A25)))</formula>
    </cfRule>
  </conditionalFormatting>
  <conditionalFormatting sqref="F25:G25">
    <cfRule type="containsText" dxfId="2146" priority="104" operator="containsText" text="3- Moderado">
      <formula>NOT(ISERROR(SEARCH("3- Moderado",F25)))</formula>
    </cfRule>
    <cfRule type="containsText" dxfId="2145" priority="105" operator="containsText" text="6- Moderado">
      <formula>NOT(ISERROR(SEARCH("6- Moderado",F25)))</formula>
    </cfRule>
    <cfRule type="containsText" dxfId="2144" priority="106" operator="containsText" text="4- Moderado">
      <formula>NOT(ISERROR(SEARCH("4- Moderado",F25)))</formula>
    </cfRule>
    <cfRule type="containsText" dxfId="2143" priority="107" operator="containsText" text="3- Bajo">
      <formula>NOT(ISERROR(SEARCH("3- Bajo",F25)))</formula>
    </cfRule>
    <cfRule type="containsText" dxfId="2142" priority="108" operator="containsText" text="4- Bajo">
      <formula>NOT(ISERROR(SEARCH("4- Bajo",F25)))</formula>
    </cfRule>
    <cfRule type="containsText" dxfId="2141" priority="109" operator="containsText" text="1- Bajo">
      <formula>NOT(ISERROR(SEARCH("1- Bajo",F25)))</formula>
    </cfRule>
  </conditionalFormatting>
  <conditionalFormatting sqref="J25:J29">
    <cfRule type="containsText" dxfId="2140" priority="99" operator="containsText" text="Bajo">
      <formula>NOT(ISERROR(SEARCH("Bajo",J25)))</formula>
    </cfRule>
    <cfRule type="containsText" dxfId="2139" priority="100" operator="containsText" text="Moderado">
      <formula>NOT(ISERROR(SEARCH("Moderado",J25)))</formula>
    </cfRule>
    <cfRule type="containsText" dxfId="2138" priority="101" operator="containsText" text="Alto">
      <formula>NOT(ISERROR(SEARCH("Alto",J25)))</formula>
    </cfRule>
    <cfRule type="containsText" dxfId="2137" priority="102" operator="containsText" text="Extremo">
      <formula>NOT(ISERROR(SEARCH("Extremo",J25)))</formula>
    </cfRule>
    <cfRule type="colorScale" priority="103">
      <colorScale>
        <cfvo type="min"/>
        <cfvo type="max"/>
        <color rgb="FFFF7128"/>
        <color rgb="FFFFEF9C"/>
      </colorScale>
    </cfRule>
  </conditionalFormatting>
  <conditionalFormatting sqref="M25:M29">
    <cfRule type="containsText" dxfId="2136" priority="74" operator="containsText" text="Moderado">
      <formula>NOT(ISERROR(SEARCH("Moderado",M25)))</formula>
    </cfRule>
    <cfRule type="containsText" dxfId="2135" priority="94" operator="containsText" text="Bajo">
      <formula>NOT(ISERROR(SEARCH("Bajo",M25)))</formula>
    </cfRule>
    <cfRule type="containsText" dxfId="2134" priority="95" operator="containsText" text="Moderado">
      <formula>NOT(ISERROR(SEARCH("Moderado",M25)))</formula>
    </cfRule>
    <cfRule type="containsText" dxfId="2133" priority="96" operator="containsText" text="Alto">
      <formula>NOT(ISERROR(SEARCH("Alto",M25)))</formula>
    </cfRule>
    <cfRule type="containsText" dxfId="2132" priority="97" operator="containsText" text="Extremo">
      <formula>NOT(ISERROR(SEARCH("Extremo",M25)))</formula>
    </cfRule>
    <cfRule type="colorScale" priority="98">
      <colorScale>
        <cfvo type="min"/>
        <cfvo type="max"/>
        <color rgb="FFFF7128"/>
        <color rgb="FFFFEF9C"/>
      </colorScale>
    </cfRule>
  </conditionalFormatting>
  <conditionalFormatting sqref="N25">
    <cfRule type="containsText" dxfId="2131" priority="88" operator="containsText" text="3- Moderado">
      <formula>NOT(ISERROR(SEARCH("3- Moderado",N25)))</formula>
    </cfRule>
    <cfRule type="containsText" dxfId="2130" priority="89" operator="containsText" text="6- Moderado">
      <formula>NOT(ISERROR(SEARCH("6- Moderado",N25)))</formula>
    </cfRule>
    <cfRule type="containsText" dxfId="2129" priority="90" operator="containsText" text="4- Moderado">
      <formula>NOT(ISERROR(SEARCH("4- Moderado",N25)))</formula>
    </cfRule>
    <cfRule type="containsText" dxfId="2128" priority="91" operator="containsText" text="3- Bajo">
      <formula>NOT(ISERROR(SEARCH("3- Bajo",N25)))</formula>
    </cfRule>
    <cfRule type="containsText" dxfId="2127" priority="92" operator="containsText" text="4- Bajo">
      <formula>NOT(ISERROR(SEARCH("4- Bajo",N25)))</formula>
    </cfRule>
    <cfRule type="containsText" dxfId="2126" priority="93" operator="containsText" text="1- Bajo">
      <formula>NOT(ISERROR(SEARCH("1- Bajo",N25)))</formula>
    </cfRule>
  </conditionalFormatting>
  <conditionalFormatting sqref="H25:H29">
    <cfRule type="containsText" dxfId="2125" priority="75" operator="containsText" text="Muy Alta">
      <formula>NOT(ISERROR(SEARCH("Muy Alta",H25)))</formula>
    </cfRule>
    <cfRule type="containsText" dxfId="2124" priority="76" operator="containsText" text="Alta">
      <formula>NOT(ISERROR(SEARCH("Alta",H25)))</formula>
    </cfRule>
    <cfRule type="containsText" dxfId="2123" priority="77" operator="containsText" text="Muy Alta">
      <formula>NOT(ISERROR(SEARCH("Muy Alta",H25)))</formula>
    </cfRule>
    <cfRule type="containsText" dxfId="2122" priority="82" operator="containsText" text="Muy Baja">
      <formula>NOT(ISERROR(SEARCH("Muy Baja",H25)))</formula>
    </cfRule>
    <cfRule type="containsText" dxfId="2121" priority="83" operator="containsText" text="Baja">
      <formula>NOT(ISERROR(SEARCH("Baja",H25)))</formula>
    </cfRule>
    <cfRule type="containsText" dxfId="2120" priority="84" operator="containsText" text="Media">
      <formula>NOT(ISERROR(SEARCH("Media",H25)))</formula>
    </cfRule>
    <cfRule type="containsText" dxfId="2119" priority="85" operator="containsText" text="Alta">
      <formula>NOT(ISERROR(SEARCH("Alta",H25)))</formula>
    </cfRule>
    <cfRule type="containsText" dxfId="2118" priority="87" operator="containsText" text="Muy Alta">
      <formula>NOT(ISERROR(SEARCH("Muy Alta",H25)))</formula>
    </cfRule>
  </conditionalFormatting>
  <conditionalFormatting sqref="I25:I29">
    <cfRule type="containsText" dxfId="2117" priority="78" operator="containsText" text="Catastrófico">
      <formula>NOT(ISERROR(SEARCH("Catastrófico",I25)))</formula>
    </cfRule>
    <cfRule type="containsText" dxfId="2116" priority="79" operator="containsText" text="Mayor">
      <formula>NOT(ISERROR(SEARCH("Mayor",I25)))</formula>
    </cfRule>
    <cfRule type="containsText" dxfId="2115" priority="80" operator="containsText" text="Menor">
      <formula>NOT(ISERROR(SEARCH("Menor",I25)))</formula>
    </cfRule>
    <cfRule type="containsText" dxfId="2114" priority="81" operator="containsText" text="Leve">
      <formula>NOT(ISERROR(SEARCH("Leve",I25)))</formula>
    </cfRule>
    <cfRule type="containsText" dxfId="2113" priority="86" operator="containsText" text="Moderado">
      <formula>NOT(ISERROR(SEARCH("Moderado",I25)))</formula>
    </cfRule>
  </conditionalFormatting>
  <conditionalFormatting sqref="K25:K29">
    <cfRule type="containsText" dxfId="2112" priority="73" operator="containsText" text="Media">
      <formula>NOT(ISERROR(SEARCH("Media",K25)))</formula>
    </cfRule>
  </conditionalFormatting>
  <conditionalFormatting sqref="L25:L29">
    <cfRule type="containsText" dxfId="2111" priority="72" operator="containsText" text="Moderado">
      <formula>NOT(ISERROR(SEARCH("Moderado",L25)))</formula>
    </cfRule>
  </conditionalFormatting>
  <conditionalFormatting sqref="J25:J29">
    <cfRule type="containsText" dxfId="2110" priority="71" operator="containsText" text="Moderado">
      <formula>NOT(ISERROR(SEARCH("Moderado",J25)))</formula>
    </cfRule>
  </conditionalFormatting>
  <conditionalFormatting sqref="J25:J29">
    <cfRule type="containsText" dxfId="2109" priority="69" operator="containsText" text="Bajo">
      <formula>NOT(ISERROR(SEARCH("Bajo",J25)))</formula>
    </cfRule>
    <cfRule type="containsText" dxfId="2108" priority="70" operator="containsText" text="Extremo">
      <formula>NOT(ISERROR(SEARCH("Extremo",J25)))</formula>
    </cfRule>
  </conditionalFormatting>
  <conditionalFormatting sqref="K25:K29">
    <cfRule type="containsText" dxfId="2107" priority="67" operator="containsText" text="Baja">
      <formula>NOT(ISERROR(SEARCH("Baja",K25)))</formula>
    </cfRule>
    <cfRule type="containsText" dxfId="2106" priority="68" operator="containsText" text="Muy Baja">
      <formula>NOT(ISERROR(SEARCH("Muy Baja",K25)))</formula>
    </cfRule>
  </conditionalFormatting>
  <conditionalFormatting sqref="K25:K29">
    <cfRule type="containsText" dxfId="2105" priority="65" operator="containsText" text="Muy Alta">
      <formula>NOT(ISERROR(SEARCH("Muy Alta",K25)))</formula>
    </cfRule>
    <cfRule type="containsText" dxfId="2104" priority="66" operator="containsText" text="Alta">
      <formula>NOT(ISERROR(SEARCH("Alta",K25)))</formula>
    </cfRule>
  </conditionalFormatting>
  <conditionalFormatting sqref="L25:L29">
    <cfRule type="containsText" dxfId="2103" priority="61" operator="containsText" text="Catastrófico">
      <formula>NOT(ISERROR(SEARCH("Catastrófico",L25)))</formula>
    </cfRule>
    <cfRule type="containsText" dxfId="2102" priority="62" operator="containsText" text="Mayor">
      <formula>NOT(ISERROR(SEARCH("Mayor",L25)))</formula>
    </cfRule>
    <cfRule type="containsText" dxfId="2101" priority="63" operator="containsText" text="Menor">
      <formula>NOT(ISERROR(SEARCH("Menor",L25)))</formula>
    </cfRule>
    <cfRule type="containsText" dxfId="2100" priority="64" operator="containsText" text="Leve">
      <formula>NOT(ISERROR(SEARCH("Leve",L25)))</formula>
    </cfRule>
  </conditionalFormatting>
  <conditionalFormatting sqref="B10 B15 B20 B25 B30 B35 B40 B45 B50 B55">
    <cfRule type="containsText" dxfId="2099" priority="1" operator="containsText" text="3- Moderado">
      <formula>NOT(ISERROR(SEARCH("3- Moderado",B10)))</formula>
    </cfRule>
    <cfRule type="containsText" dxfId="2098" priority="2" operator="containsText" text="6- Moderado">
      <formula>NOT(ISERROR(SEARCH("6- Moderado",B10)))</formula>
    </cfRule>
    <cfRule type="containsText" dxfId="2097" priority="3" operator="containsText" text="4- Moderado">
      <formula>NOT(ISERROR(SEARCH("4- Moderado",B10)))</formula>
    </cfRule>
    <cfRule type="containsText" dxfId="2096" priority="4" operator="containsText" text="3- Bajo">
      <formula>NOT(ISERROR(SEARCH("3- Bajo",B10)))</formula>
    </cfRule>
    <cfRule type="containsText" dxfId="2095" priority="5" operator="containsText" text="4- Bajo">
      <formula>NOT(ISERROR(SEARCH("4- Bajo",B10)))</formula>
    </cfRule>
    <cfRule type="containsText" dxfId="2094" priority="6" operator="containsText" text="1- Bajo">
      <formula>NOT(ISERROR(SEARCH("1- Bajo",B10)))</formula>
    </cfRule>
  </conditionalFormatting>
  <dataValidations count="7">
    <dataValidation allowBlank="1" showInputMessage="1" showErrorMessage="1" prompt="Seleccionar el tipo de riesgo teniendo en cuenta que  factor organizaconal afecta. Ver explicacion en hoja " sqref="E8" xr:uid="{00000000-0002-0000-0C00-000000000000}"/>
    <dataValidation allowBlank="1" showInputMessage="1" showErrorMessage="1" prompt="Registrar qué factor  que ocasina el riesgo: un facot identtficado el contexto._x000a_O  personas, recursos, estilo de direccion , factores externos, , codiciones ambientales" sqref="F8:G8" xr:uid="{00000000-0002-0000-0C00-000001000000}"/>
    <dataValidation allowBlank="1" showInputMessage="1" showErrorMessage="1" prompt="Que tan factible es que materialize el riesgo?" sqref="H8" xr:uid="{00000000-0002-0000-0C00-000002000000}"/>
    <dataValidation allowBlank="1" showInputMessage="1" showErrorMessage="1" prompt="El grado de afectación puede ser " sqref="I8" xr:uid="{00000000-0002-0000-0C00-000003000000}"/>
    <dataValidation allowBlank="1" showInputMessage="1" showErrorMessage="1" prompt="Describir las actividades que se van a desarrollar para el proyecto" sqref="O7" xr:uid="{00000000-0002-0000-0C00-000004000000}"/>
    <dataValidation allowBlank="1" showInputMessage="1" showErrorMessage="1" prompt="Seleccionar si el responsable es el responsable de las acciones es el nivel central" sqref="P7:P8" xr:uid="{00000000-0002-0000-0C00-000005000000}"/>
    <dataValidation allowBlank="1" showInputMessage="1" showErrorMessage="1" prompt="seleccionar si el responsable de ejecutar las acciones es el nivel central" sqref="Q8:R8" xr:uid="{00000000-0002-0000-0C00-000006000000}"/>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JS59"/>
  <sheetViews>
    <sheetView topLeftCell="A46" zoomScale="71" zoomScaleNormal="71" workbookViewId="0">
      <selection activeCell="B10" sqref="B10:B14"/>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178" customWidth="1"/>
    <col min="6" max="6" width="40.140625" customWidth="1"/>
    <col min="7" max="7" width="20.42578125" customWidth="1"/>
    <col min="8" max="8" width="10.42578125" style="179" customWidth="1"/>
    <col min="9" max="9" width="11.42578125" style="179" customWidth="1"/>
    <col min="10" max="10" width="10.140625" style="180" customWidth="1"/>
    <col min="11" max="11" width="11.42578125" style="179" customWidth="1"/>
    <col min="12" max="12" width="10.85546875" style="179" customWidth="1"/>
    <col min="13" max="13" width="18.28515625" style="179"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162" customFormat="1" ht="16.5" customHeight="1" x14ac:dyDescent="0.3">
      <c r="A1" s="424"/>
      <c r="B1" s="425"/>
      <c r="C1" s="425"/>
      <c r="D1" s="511" t="s">
        <v>423</v>
      </c>
      <c r="E1" s="511"/>
      <c r="F1" s="511"/>
      <c r="G1" s="511"/>
      <c r="H1" s="511"/>
      <c r="I1" s="511"/>
      <c r="J1" s="511"/>
      <c r="K1" s="511"/>
      <c r="L1" s="511"/>
      <c r="M1" s="511"/>
      <c r="N1" s="511"/>
      <c r="O1" s="511"/>
      <c r="P1" s="511"/>
      <c r="Q1" s="512"/>
      <c r="R1" s="183"/>
      <c r="S1" s="416" t="s">
        <v>67</v>
      </c>
      <c r="T1" s="416"/>
      <c r="U1" s="416"/>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c r="FF1" s="161"/>
      <c r="FG1" s="161"/>
      <c r="FH1" s="161"/>
      <c r="FI1" s="161"/>
      <c r="FJ1" s="161"/>
      <c r="FK1" s="161"/>
      <c r="FL1" s="161"/>
      <c r="FM1" s="161"/>
      <c r="FN1" s="161"/>
      <c r="FO1" s="161"/>
      <c r="FP1" s="161"/>
      <c r="FQ1" s="161"/>
      <c r="FR1" s="161"/>
      <c r="FS1" s="161"/>
      <c r="FT1" s="161"/>
      <c r="FU1" s="161"/>
      <c r="FV1" s="161"/>
      <c r="FW1" s="161"/>
      <c r="FX1" s="161"/>
      <c r="FY1" s="161"/>
      <c r="FZ1" s="161"/>
      <c r="GA1" s="161"/>
      <c r="GB1" s="161"/>
      <c r="GC1" s="161"/>
      <c r="GD1" s="161"/>
      <c r="GE1" s="161"/>
      <c r="GF1" s="161"/>
      <c r="GG1" s="161"/>
      <c r="GH1" s="161"/>
      <c r="GI1" s="161"/>
      <c r="GJ1" s="161"/>
      <c r="GK1" s="161"/>
      <c r="GL1" s="161"/>
      <c r="GM1" s="161"/>
      <c r="GN1" s="161"/>
      <c r="GO1" s="161"/>
      <c r="GP1" s="161"/>
      <c r="GQ1" s="161"/>
      <c r="GR1" s="161"/>
      <c r="GS1" s="161"/>
      <c r="GT1" s="161"/>
      <c r="GU1" s="161"/>
      <c r="GV1" s="161"/>
      <c r="GW1" s="161"/>
      <c r="GX1" s="161"/>
      <c r="GY1" s="161"/>
      <c r="GZ1" s="161"/>
      <c r="HA1" s="161"/>
      <c r="HB1" s="161"/>
      <c r="HC1" s="161"/>
      <c r="HD1" s="161"/>
      <c r="HE1" s="161"/>
      <c r="HF1" s="161"/>
      <c r="HG1" s="161"/>
      <c r="HH1" s="161"/>
      <c r="HI1" s="161"/>
      <c r="HJ1" s="161"/>
      <c r="HK1" s="161"/>
      <c r="HL1" s="161"/>
      <c r="HM1" s="161"/>
      <c r="HN1" s="161"/>
      <c r="HO1" s="161"/>
      <c r="HP1" s="161"/>
      <c r="HQ1" s="161"/>
      <c r="HR1" s="161"/>
      <c r="HS1" s="161"/>
      <c r="HT1" s="161"/>
      <c r="HU1" s="161"/>
      <c r="HV1" s="161"/>
      <c r="HW1" s="161"/>
      <c r="HX1" s="161"/>
      <c r="HY1" s="161"/>
      <c r="HZ1" s="161"/>
      <c r="IA1" s="161"/>
      <c r="IB1" s="161"/>
      <c r="IC1" s="161"/>
      <c r="ID1" s="161"/>
      <c r="IE1" s="161"/>
      <c r="IF1" s="161"/>
      <c r="IG1" s="161"/>
      <c r="IH1" s="161"/>
      <c r="II1" s="161"/>
      <c r="IJ1" s="161"/>
      <c r="IK1" s="161"/>
      <c r="IL1" s="161"/>
      <c r="IM1" s="161"/>
      <c r="IN1" s="161"/>
      <c r="IO1" s="161"/>
      <c r="IP1" s="161"/>
      <c r="IQ1" s="161"/>
      <c r="IR1" s="161"/>
      <c r="IS1" s="161"/>
      <c r="IT1" s="161"/>
      <c r="IU1" s="161"/>
      <c r="IV1" s="161"/>
      <c r="IW1" s="161"/>
      <c r="IX1" s="161"/>
      <c r="IY1" s="161"/>
      <c r="IZ1" s="161"/>
      <c r="JA1" s="161"/>
      <c r="JB1" s="161"/>
      <c r="JC1" s="161"/>
      <c r="JD1" s="161"/>
      <c r="JE1" s="161"/>
      <c r="JF1" s="161"/>
      <c r="JG1" s="161"/>
      <c r="JH1" s="161"/>
      <c r="JI1" s="161"/>
      <c r="JJ1" s="161"/>
      <c r="JK1" s="161"/>
      <c r="JL1" s="161"/>
      <c r="JM1" s="161"/>
      <c r="JN1" s="161"/>
      <c r="JO1" s="161"/>
      <c r="JP1" s="161"/>
      <c r="JQ1" s="161"/>
      <c r="JR1" s="161"/>
      <c r="JS1" s="161"/>
    </row>
    <row r="2" spans="1:279" s="162" customFormat="1" ht="39.75" customHeight="1" x14ac:dyDescent="0.3">
      <c r="A2" s="426"/>
      <c r="B2" s="427"/>
      <c r="C2" s="427"/>
      <c r="D2" s="513"/>
      <c r="E2" s="513"/>
      <c r="F2" s="513"/>
      <c r="G2" s="513"/>
      <c r="H2" s="513"/>
      <c r="I2" s="513"/>
      <c r="J2" s="513"/>
      <c r="K2" s="513"/>
      <c r="L2" s="513"/>
      <c r="M2" s="513"/>
      <c r="N2" s="513"/>
      <c r="O2" s="513"/>
      <c r="P2" s="513"/>
      <c r="Q2" s="514"/>
      <c r="R2" s="183"/>
      <c r="S2" s="416"/>
      <c r="T2" s="416"/>
      <c r="U2" s="416"/>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c r="HD2" s="161"/>
      <c r="HE2" s="161"/>
      <c r="HF2" s="161"/>
      <c r="HG2" s="161"/>
      <c r="HH2" s="161"/>
      <c r="HI2" s="161"/>
      <c r="HJ2" s="161"/>
      <c r="HK2" s="161"/>
      <c r="HL2" s="161"/>
      <c r="HM2" s="161"/>
      <c r="HN2" s="161"/>
      <c r="HO2" s="161"/>
      <c r="HP2" s="161"/>
      <c r="HQ2" s="161"/>
      <c r="HR2" s="161"/>
      <c r="HS2" s="161"/>
      <c r="HT2" s="161"/>
      <c r="HU2" s="161"/>
      <c r="HV2" s="161"/>
      <c r="HW2" s="161"/>
      <c r="HX2" s="161"/>
      <c r="HY2" s="161"/>
      <c r="HZ2" s="161"/>
      <c r="IA2" s="161"/>
      <c r="IB2" s="161"/>
      <c r="IC2" s="161"/>
      <c r="ID2" s="161"/>
      <c r="IE2" s="161"/>
      <c r="IF2" s="161"/>
      <c r="IG2" s="161"/>
      <c r="IH2" s="161"/>
      <c r="II2" s="161"/>
      <c r="IJ2" s="161"/>
      <c r="IK2" s="161"/>
      <c r="IL2" s="161"/>
      <c r="IM2" s="161"/>
      <c r="IN2" s="161"/>
      <c r="IO2" s="161"/>
      <c r="IP2" s="161"/>
      <c r="IQ2" s="161"/>
      <c r="IR2" s="161"/>
      <c r="IS2" s="161"/>
      <c r="IT2" s="161"/>
      <c r="IU2" s="161"/>
      <c r="IV2" s="161"/>
      <c r="IW2" s="161"/>
      <c r="IX2" s="161"/>
      <c r="IY2" s="161"/>
      <c r="IZ2" s="161"/>
      <c r="JA2" s="161"/>
      <c r="JB2" s="161"/>
      <c r="JC2" s="161"/>
      <c r="JD2" s="161"/>
      <c r="JE2" s="161"/>
      <c r="JF2" s="161"/>
      <c r="JG2" s="161"/>
      <c r="JH2" s="161"/>
      <c r="JI2" s="161"/>
      <c r="JJ2" s="161"/>
      <c r="JK2" s="161"/>
      <c r="JL2" s="161"/>
      <c r="JM2" s="161"/>
      <c r="JN2" s="161"/>
      <c r="JO2" s="161"/>
      <c r="JP2" s="161"/>
      <c r="JQ2" s="161"/>
      <c r="JR2" s="161"/>
      <c r="JS2" s="161"/>
    </row>
    <row r="3" spans="1:279" s="162" customFormat="1" ht="3" customHeight="1" x14ac:dyDescent="0.3">
      <c r="A3" s="2"/>
      <c r="B3" s="2"/>
      <c r="C3" s="181"/>
      <c r="D3" s="513"/>
      <c r="E3" s="513"/>
      <c r="F3" s="513"/>
      <c r="G3" s="513"/>
      <c r="H3" s="513"/>
      <c r="I3" s="513"/>
      <c r="J3" s="513"/>
      <c r="K3" s="513"/>
      <c r="L3" s="513"/>
      <c r="M3" s="513"/>
      <c r="N3" s="513"/>
      <c r="O3" s="513"/>
      <c r="P3" s="513"/>
      <c r="Q3" s="514"/>
      <c r="R3" s="183"/>
      <c r="S3" s="416"/>
      <c r="T3" s="416"/>
      <c r="U3" s="416"/>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c r="GX3" s="161"/>
      <c r="GY3" s="161"/>
      <c r="GZ3" s="161"/>
      <c r="HA3" s="161"/>
      <c r="HB3" s="161"/>
      <c r="HC3" s="161"/>
      <c r="HD3" s="161"/>
      <c r="HE3" s="161"/>
      <c r="HF3" s="161"/>
      <c r="HG3" s="161"/>
      <c r="HH3" s="161"/>
      <c r="HI3" s="161"/>
      <c r="HJ3" s="161"/>
      <c r="HK3" s="161"/>
      <c r="HL3" s="161"/>
      <c r="HM3" s="161"/>
      <c r="HN3" s="161"/>
      <c r="HO3" s="161"/>
      <c r="HP3" s="161"/>
      <c r="HQ3" s="161"/>
      <c r="HR3" s="161"/>
      <c r="HS3" s="161"/>
      <c r="HT3" s="161"/>
      <c r="HU3" s="161"/>
      <c r="HV3" s="161"/>
      <c r="HW3" s="161"/>
      <c r="HX3" s="161"/>
      <c r="HY3" s="161"/>
      <c r="HZ3" s="161"/>
      <c r="IA3" s="161"/>
      <c r="IB3" s="161"/>
      <c r="IC3" s="161"/>
      <c r="ID3" s="161"/>
      <c r="IE3" s="161"/>
      <c r="IF3" s="161"/>
      <c r="IG3" s="161"/>
      <c r="IH3" s="161"/>
      <c r="II3" s="161"/>
      <c r="IJ3" s="161"/>
      <c r="IK3" s="161"/>
      <c r="IL3" s="161"/>
      <c r="IM3" s="161"/>
      <c r="IN3" s="161"/>
      <c r="IO3" s="161"/>
      <c r="IP3" s="161"/>
      <c r="IQ3" s="161"/>
      <c r="IR3" s="161"/>
      <c r="IS3" s="161"/>
      <c r="IT3" s="161"/>
      <c r="IU3" s="161"/>
      <c r="IV3" s="161"/>
      <c r="IW3" s="161"/>
      <c r="IX3" s="161"/>
      <c r="IY3" s="161"/>
      <c r="IZ3" s="161"/>
      <c r="JA3" s="161"/>
      <c r="JB3" s="161"/>
      <c r="JC3" s="161"/>
      <c r="JD3" s="161"/>
      <c r="JE3" s="161"/>
      <c r="JF3" s="161"/>
      <c r="JG3" s="161"/>
      <c r="JH3" s="161"/>
      <c r="JI3" s="161"/>
      <c r="JJ3" s="161"/>
      <c r="JK3" s="161"/>
      <c r="JL3" s="161"/>
      <c r="JM3" s="161"/>
      <c r="JN3" s="161"/>
      <c r="JO3" s="161"/>
      <c r="JP3" s="161"/>
      <c r="JQ3" s="161"/>
      <c r="JR3" s="161"/>
      <c r="JS3" s="161"/>
    </row>
    <row r="4" spans="1:279" s="162" customFormat="1" ht="41.25" customHeight="1" x14ac:dyDescent="0.3">
      <c r="A4" s="417" t="s">
        <v>0</v>
      </c>
      <c r="B4" s="418"/>
      <c r="C4" s="419"/>
      <c r="D4" s="420" t="str">
        <f>'Mapa Final'!D4</f>
        <v xml:space="preserve">Administración de Justicia Jurisdcion de lo contencioso Administrativo de la Guajira Riohacha </v>
      </c>
      <c r="E4" s="421"/>
      <c r="F4" s="421"/>
      <c r="G4" s="421"/>
      <c r="H4" s="421"/>
      <c r="I4" s="421"/>
      <c r="J4" s="421"/>
      <c r="K4" s="421"/>
      <c r="L4" s="421"/>
      <c r="M4" s="421"/>
      <c r="N4" s="422"/>
      <c r="O4" s="423"/>
      <c r="P4" s="423"/>
      <c r="Q4" s="423"/>
      <c r="R4" s="181"/>
      <c r="S4" s="1"/>
      <c r="T4" s="1"/>
      <c r="U4" s="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c r="HC4" s="161"/>
      <c r="HD4" s="161"/>
      <c r="HE4" s="161"/>
      <c r="HF4" s="161"/>
      <c r="HG4" s="161"/>
      <c r="HH4" s="161"/>
      <c r="HI4" s="161"/>
      <c r="HJ4" s="161"/>
      <c r="HK4" s="161"/>
      <c r="HL4" s="161"/>
      <c r="HM4" s="161"/>
      <c r="HN4" s="161"/>
      <c r="HO4" s="161"/>
      <c r="HP4" s="161"/>
      <c r="HQ4" s="161"/>
      <c r="HR4" s="161"/>
      <c r="HS4" s="161"/>
      <c r="HT4" s="161"/>
      <c r="HU4" s="161"/>
      <c r="HV4" s="161"/>
      <c r="HW4" s="161"/>
      <c r="HX4" s="161"/>
      <c r="HY4" s="161"/>
      <c r="HZ4" s="161"/>
      <c r="IA4" s="161"/>
      <c r="IB4" s="161"/>
      <c r="IC4" s="161"/>
      <c r="ID4" s="161"/>
      <c r="IE4" s="161"/>
      <c r="IF4" s="161"/>
      <c r="IG4" s="161"/>
      <c r="IH4" s="161"/>
      <c r="II4" s="161"/>
      <c r="IJ4" s="161"/>
      <c r="IK4" s="161"/>
      <c r="IL4" s="161"/>
      <c r="IM4" s="161"/>
      <c r="IN4" s="161"/>
      <c r="IO4" s="161"/>
      <c r="IP4" s="161"/>
      <c r="IQ4" s="161"/>
      <c r="IR4" s="161"/>
      <c r="IS4" s="161"/>
      <c r="IT4" s="161"/>
      <c r="IU4" s="161"/>
      <c r="IV4" s="161"/>
      <c r="IW4" s="161"/>
      <c r="IX4" s="161"/>
      <c r="IY4" s="161"/>
      <c r="IZ4" s="161"/>
      <c r="JA4" s="161"/>
      <c r="JB4" s="161"/>
      <c r="JC4" s="161"/>
      <c r="JD4" s="161"/>
      <c r="JE4" s="161"/>
      <c r="JF4" s="161"/>
      <c r="JG4" s="161"/>
      <c r="JH4" s="161"/>
      <c r="JI4" s="161"/>
      <c r="JJ4" s="161"/>
      <c r="JK4" s="161"/>
      <c r="JL4" s="161"/>
      <c r="JM4" s="161"/>
      <c r="JN4" s="161"/>
      <c r="JO4" s="161"/>
      <c r="JP4" s="161"/>
      <c r="JQ4" s="161"/>
      <c r="JR4" s="161"/>
      <c r="JS4" s="161"/>
    </row>
    <row r="5" spans="1:279" s="162" customFormat="1" ht="52.5" customHeight="1" x14ac:dyDescent="0.3">
      <c r="A5" s="417" t="s">
        <v>1</v>
      </c>
      <c r="B5" s="418"/>
      <c r="C5" s="419"/>
      <c r="D5" s="428" t="str">
        <f>'Mapa Final'!D5</f>
        <v>Administrar justicia dirigiendo la actuación procesal, hacia la emisión de una decisión de carácter definitivo mediante la aplicación de la normatividad vigente.</v>
      </c>
      <c r="E5" s="429"/>
      <c r="F5" s="429"/>
      <c r="G5" s="429"/>
      <c r="H5" s="429"/>
      <c r="I5" s="429"/>
      <c r="J5" s="429"/>
      <c r="K5" s="429"/>
      <c r="L5" s="429"/>
      <c r="M5" s="429"/>
      <c r="N5" s="430"/>
      <c r="O5" s="1"/>
      <c r="P5" s="1"/>
      <c r="Q5" s="1"/>
      <c r="R5" s="1"/>
      <c r="S5" s="1"/>
      <c r="T5" s="1"/>
      <c r="U5" s="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c r="FY5" s="161"/>
      <c r="FZ5" s="161"/>
      <c r="GA5" s="161"/>
      <c r="GB5" s="161"/>
      <c r="GC5" s="161"/>
      <c r="GD5" s="161"/>
      <c r="GE5" s="161"/>
      <c r="GF5" s="161"/>
      <c r="GG5" s="161"/>
      <c r="GH5" s="161"/>
      <c r="GI5" s="161"/>
      <c r="GJ5" s="161"/>
      <c r="GK5" s="161"/>
      <c r="GL5" s="161"/>
      <c r="GM5" s="161"/>
      <c r="GN5" s="161"/>
      <c r="GO5" s="161"/>
      <c r="GP5" s="161"/>
      <c r="GQ5" s="161"/>
      <c r="GR5" s="161"/>
      <c r="GS5" s="161"/>
      <c r="GT5" s="161"/>
      <c r="GU5" s="161"/>
      <c r="GV5" s="161"/>
      <c r="GW5" s="161"/>
      <c r="GX5" s="161"/>
      <c r="GY5" s="161"/>
      <c r="GZ5" s="161"/>
      <c r="HA5" s="161"/>
      <c r="HB5" s="161"/>
      <c r="HC5" s="161"/>
      <c r="HD5" s="161"/>
      <c r="HE5" s="161"/>
      <c r="HF5" s="161"/>
      <c r="HG5" s="161"/>
      <c r="HH5" s="161"/>
      <c r="HI5" s="161"/>
      <c r="HJ5" s="161"/>
      <c r="HK5" s="161"/>
      <c r="HL5" s="161"/>
      <c r="HM5" s="161"/>
      <c r="HN5" s="161"/>
      <c r="HO5" s="161"/>
      <c r="HP5" s="161"/>
      <c r="HQ5" s="161"/>
      <c r="HR5" s="161"/>
      <c r="HS5" s="161"/>
      <c r="HT5" s="161"/>
      <c r="HU5" s="161"/>
      <c r="HV5" s="161"/>
      <c r="HW5" s="161"/>
      <c r="HX5" s="161"/>
      <c r="HY5" s="161"/>
      <c r="HZ5" s="161"/>
      <c r="IA5" s="161"/>
      <c r="IB5" s="161"/>
      <c r="IC5" s="161"/>
      <c r="ID5" s="161"/>
      <c r="IE5" s="161"/>
      <c r="IF5" s="161"/>
      <c r="IG5" s="161"/>
      <c r="IH5" s="161"/>
      <c r="II5" s="161"/>
      <c r="IJ5" s="161"/>
      <c r="IK5" s="161"/>
      <c r="IL5" s="161"/>
      <c r="IM5" s="161"/>
      <c r="IN5" s="161"/>
      <c r="IO5" s="161"/>
      <c r="IP5" s="161"/>
      <c r="IQ5" s="161"/>
      <c r="IR5" s="161"/>
      <c r="IS5" s="161"/>
      <c r="IT5" s="161"/>
      <c r="IU5" s="161"/>
      <c r="IV5" s="161"/>
      <c r="IW5" s="161"/>
      <c r="IX5" s="161"/>
      <c r="IY5" s="161"/>
      <c r="IZ5" s="161"/>
      <c r="JA5" s="161"/>
      <c r="JB5" s="161"/>
      <c r="JC5" s="161"/>
      <c r="JD5" s="161"/>
      <c r="JE5" s="161"/>
      <c r="JF5" s="161"/>
      <c r="JG5" s="161"/>
      <c r="JH5" s="161"/>
      <c r="JI5" s="161"/>
      <c r="JJ5" s="161"/>
      <c r="JK5" s="161"/>
      <c r="JL5" s="161"/>
      <c r="JM5" s="161"/>
      <c r="JN5" s="161"/>
      <c r="JO5" s="161"/>
      <c r="JP5" s="161"/>
      <c r="JQ5" s="161"/>
      <c r="JR5" s="161"/>
      <c r="JS5" s="161"/>
    </row>
    <row r="6" spans="1:279" s="162" customFormat="1" ht="32.25" customHeight="1" thickBot="1" x14ac:dyDescent="0.35">
      <c r="A6" s="417" t="s">
        <v>2</v>
      </c>
      <c r="B6" s="418"/>
      <c r="C6" s="419"/>
      <c r="D6" s="428" t="str">
        <f>'Mapa Final'!D6</f>
        <v xml:space="preserve">Jurisdiccion de lo contencioso Administrativo de la Guajira Riohacha </v>
      </c>
      <c r="E6" s="429"/>
      <c r="F6" s="429"/>
      <c r="G6" s="429"/>
      <c r="H6" s="429"/>
      <c r="I6" s="429"/>
      <c r="J6" s="429"/>
      <c r="K6" s="429"/>
      <c r="L6" s="429"/>
      <c r="M6" s="429"/>
      <c r="N6" s="430"/>
      <c r="O6" s="1"/>
      <c r="P6" s="1"/>
      <c r="Q6" s="1"/>
      <c r="R6" s="1"/>
      <c r="S6" s="1"/>
      <c r="T6" s="1"/>
      <c r="U6" s="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c r="HG6" s="161"/>
      <c r="HH6" s="161"/>
      <c r="HI6" s="161"/>
      <c r="HJ6" s="161"/>
      <c r="HK6" s="161"/>
      <c r="HL6" s="161"/>
      <c r="HM6" s="161"/>
      <c r="HN6" s="161"/>
      <c r="HO6" s="161"/>
      <c r="HP6" s="161"/>
      <c r="HQ6" s="161"/>
      <c r="HR6" s="161"/>
      <c r="HS6" s="161"/>
      <c r="HT6" s="161"/>
      <c r="HU6" s="161"/>
      <c r="HV6" s="161"/>
      <c r="HW6" s="161"/>
      <c r="HX6" s="161"/>
      <c r="HY6" s="161"/>
      <c r="HZ6" s="161"/>
      <c r="IA6" s="161"/>
      <c r="IB6" s="161"/>
      <c r="IC6" s="161"/>
      <c r="ID6" s="161"/>
      <c r="IE6" s="161"/>
      <c r="IF6" s="161"/>
      <c r="IG6" s="161"/>
      <c r="IH6" s="161"/>
      <c r="II6" s="161"/>
      <c r="IJ6" s="161"/>
      <c r="IK6" s="161"/>
      <c r="IL6" s="161"/>
      <c r="IM6" s="161"/>
      <c r="IN6" s="161"/>
      <c r="IO6" s="161"/>
      <c r="IP6" s="161"/>
      <c r="IQ6" s="161"/>
      <c r="IR6" s="161"/>
      <c r="IS6" s="161"/>
      <c r="IT6" s="161"/>
      <c r="IU6" s="161"/>
      <c r="IV6" s="161"/>
      <c r="IW6" s="161"/>
      <c r="IX6" s="161"/>
      <c r="IY6" s="161"/>
      <c r="IZ6" s="161"/>
      <c r="JA6" s="161"/>
      <c r="JB6" s="161"/>
      <c r="JC6" s="161"/>
      <c r="JD6" s="161"/>
      <c r="JE6" s="161"/>
      <c r="JF6" s="161"/>
      <c r="JG6" s="161"/>
      <c r="JH6" s="161"/>
      <c r="JI6" s="161"/>
      <c r="JJ6" s="161"/>
      <c r="JK6" s="161"/>
      <c r="JL6" s="161"/>
      <c r="JM6" s="161"/>
      <c r="JN6" s="161"/>
      <c r="JO6" s="161"/>
      <c r="JP6" s="161"/>
      <c r="JQ6" s="161"/>
      <c r="JR6" s="161"/>
      <c r="JS6" s="161"/>
    </row>
    <row r="7" spans="1:279" s="165" customFormat="1" ht="38.25" customHeight="1" thickTop="1" thickBot="1" x14ac:dyDescent="0.3">
      <c r="A7" s="506" t="s">
        <v>408</v>
      </c>
      <c r="B7" s="507"/>
      <c r="C7" s="507"/>
      <c r="D7" s="507"/>
      <c r="E7" s="507"/>
      <c r="F7" s="508"/>
      <c r="G7" s="163"/>
      <c r="H7" s="509" t="s">
        <v>409</v>
      </c>
      <c r="I7" s="509"/>
      <c r="J7" s="509"/>
      <c r="K7" s="509" t="s">
        <v>410</v>
      </c>
      <c r="L7" s="509"/>
      <c r="M7" s="509"/>
      <c r="N7" s="510" t="s">
        <v>317</v>
      </c>
      <c r="O7" s="515" t="s">
        <v>411</v>
      </c>
      <c r="P7" s="517" t="s">
        <v>412</v>
      </c>
      <c r="Q7" s="520"/>
      <c r="R7" s="518"/>
      <c r="S7" s="517" t="s">
        <v>413</v>
      </c>
      <c r="T7" s="518"/>
      <c r="U7" s="519" t="s">
        <v>424</v>
      </c>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164"/>
      <c r="BV7" s="164"/>
      <c r="BW7" s="164"/>
      <c r="BX7" s="164"/>
      <c r="BY7" s="164"/>
      <c r="BZ7" s="164"/>
      <c r="CA7" s="164"/>
      <c r="CB7" s="164"/>
      <c r="CC7" s="164"/>
      <c r="CD7" s="164"/>
      <c r="CE7" s="164"/>
      <c r="CF7" s="164"/>
      <c r="CG7" s="164"/>
      <c r="CH7" s="164"/>
      <c r="CI7" s="164"/>
      <c r="CJ7" s="164"/>
      <c r="CK7" s="164"/>
      <c r="CL7" s="164"/>
      <c r="CM7" s="164"/>
      <c r="CN7" s="164"/>
      <c r="CO7" s="164"/>
      <c r="CP7" s="164"/>
      <c r="CQ7" s="164"/>
      <c r="CR7" s="164"/>
      <c r="CS7" s="164"/>
      <c r="CT7" s="164"/>
      <c r="CU7" s="164"/>
      <c r="CV7" s="164"/>
      <c r="CW7" s="164"/>
      <c r="CX7" s="164"/>
      <c r="CY7" s="164"/>
      <c r="CZ7" s="164"/>
      <c r="DA7" s="164"/>
      <c r="DB7" s="164"/>
      <c r="DC7" s="164"/>
      <c r="DD7" s="164"/>
      <c r="DE7" s="164"/>
      <c r="DF7" s="164"/>
      <c r="DG7" s="164"/>
      <c r="DH7" s="164"/>
      <c r="DI7" s="164"/>
      <c r="DJ7" s="164"/>
      <c r="DK7" s="164"/>
      <c r="DL7" s="164"/>
      <c r="DM7" s="164"/>
      <c r="DN7" s="164"/>
      <c r="DO7" s="164"/>
      <c r="DP7" s="164"/>
      <c r="DQ7" s="164"/>
      <c r="DR7" s="164"/>
      <c r="DS7" s="164"/>
      <c r="DT7" s="164"/>
      <c r="DU7" s="164"/>
      <c r="DV7" s="164"/>
      <c r="DW7" s="164"/>
      <c r="DX7" s="164"/>
      <c r="DY7" s="164"/>
      <c r="DZ7" s="164"/>
      <c r="EA7" s="164"/>
      <c r="EB7" s="164"/>
      <c r="EC7" s="164"/>
      <c r="ED7" s="164"/>
      <c r="EE7" s="164"/>
      <c r="EF7" s="164"/>
      <c r="EG7" s="164"/>
      <c r="EH7" s="164"/>
      <c r="EI7" s="164"/>
      <c r="EJ7" s="164"/>
      <c r="EK7" s="164"/>
      <c r="EL7" s="164"/>
      <c r="EM7" s="164"/>
      <c r="EN7" s="164"/>
      <c r="EO7" s="164"/>
      <c r="EP7" s="164"/>
      <c r="EQ7" s="164"/>
      <c r="ER7" s="164"/>
      <c r="ES7" s="164"/>
      <c r="ET7" s="164"/>
      <c r="EU7" s="164"/>
      <c r="EV7" s="164"/>
      <c r="EW7" s="164"/>
      <c r="EX7" s="164"/>
      <c r="EY7" s="164"/>
      <c r="EZ7" s="164"/>
      <c r="FA7" s="164"/>
      <c r="FB7" s="164"/>
      <c r="FC7" s="164"/>
      <c r="FD7" s="164"/>
      <c r="FE7" s="164"/>
      <c r="FF7" s="164"/>
      <c r="FG7" s="164"/>
      <c r="FH7" s="164"/>
      <c r="FI7" s="164"/>
      <c r="FJ7" s="164"/>
      <c r="FK7" s="164"/>
      <c r="FL7" s="164"/>
      <c r="FM7" s="164"/>
      <c r="FN7" s="164"/>
      <c r="FO7" s="164"/>
      <c r="FP7" s="164"/>
      <c r="FQ7" s="164"/>
      <c r="FR7" s="164"/>
      <c r="FS7" s="164"/>
      <c r="FT7" s="164"/>
      <c r="FU7" s="164"/>
    </row>
    <row r="8" spans="1:279" s="173" customFormat="1" ht="81" customHeight="1" thickTop="1" thickBot="1" x14ac:dyDescent="0.3">
      <c r="A8" s="166" t="s">
        <v>224</v>
      </c>
      <c r="B8" s="166" t="s">
        <v>429</v>
      </c>
      <c r="C8" s="167" t="s">
        <v>8</v>
      </c>
      <c r="D8" s="168" t="s">
        <v>415</v>
      </c>
      <c r="E8" s="182" t="s">
        <v>10</v>
      </c>
      <c r="F8" s="182" t="s">
        <v>11</v>
      </c>
      <c r="G8" s="182" t="s">
        <v>12</v>
      </c>
      <c r="H8" s="170" t="s">
        <v>416</v>
      </c>
      <c r="I8" s="170" t="s">
        <v>38</v>
      </c>
      <c r="J8" s="170" t="s">
        <v>417</v>
      </c>
      <c r="K8" s="170" t="s">
        <v>416</v>
      </c>
      <c r="L8" s="170" t="s">
        <v>418</v>
      </c>
      <c r="M8" s="170" t="s">
        <v>417</v>
      </c>
      <c r="N8" s="510"/>
      <c r="O8" s="516"/>
      <c r="P8" s="171" t="s">
        <v>419</v>
      </c>
      <c r="Q8" s="171" t="s">
        <v>420</v>
      </c>
      <c r="R8" s="171" t="s">
        <v>466</v>
      </c>
      <c r="S8" s="171" t="s">
        <v>421</v>
      </c>
      <c r="T8" s="171" t="s">
        <v>422</v>
      </c>
      <c r="U8" s="519"/>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72"/>
      <c r="CO8" s="172"/>
      <c r="CP8" s="172"/>
      <c r="CQ8" s="172"/>
      <c r="CR8" s="172"/>
      <c r="CS8" s="172"/>
      <c r="CT8" s="172"/>
      <c r="CU8" s="172"/>
      <c r="CV8" s="172"/>
      <c r="CW8" s="172"/>
      <c r="CX8" s="172"/>
      <c r="CY8" s="172"/>
      <c r="CZ8" s="172"/>
      <c r="DA8" s="172"/>
      <c r="DB8" s="172"/>
      <c r="DC8" s="172"/>
      <c r="DD8" s="172"/>
      <c r="DE8" s="172"/>
      <c r="DF8" s="172"/>
      <c r="DG8" s="172"/>
      <c r="DH8" s="172"/>
      <c r="DI8" s="172"/>
      <c r="DJ8" s="172"/>
      <c r="DK8" s="172"/>
      <c r="DL8" s="172"/>
      <c r="DM8" s="172"/>
      <c r="DN8" s="172"/>
      <c r="DO8" s="172"/>
      <c r="DP8" s="172"/>
      <c r="DQ8" s="172"/>
      <c r="DR8" s="172"/>
      <c r="DS8" s="172"/>
      <c r="DT8" s="172"/>
      <c r="DU8" s="172"/>
      <c r="DV8" s="172"/>
      <c r="DW8" s="172"/>
      <c r="DX8" s="172"/>
      <c r="DY8" s="172"/>
      <c r="DZ8" s="172"/>
      <c r="EA8" s="172"/>
      <c r="EB8" s="172"/>
      <c r="EC8" s="172"/>
      <c r="ED8" s="172"/>
      <c r="EE8" s="172"/>
      <c r="EF8" s="172"/>
      <c r="EG8" s="172"/>
      <c r="EH8" s="172"/>
      <c r="EI8" s="172"/>
      <c r="EJ8" s="172"/>
      <c r="EK8" s="172"/>
      <c r="EL8" s="172"/>
      <c r="EM8" s="172"/>
      <c r="EN8" s="172"/>
      <c r="EO8" s="172"/>
      <c r="EP8" s="172"/>
      <c r="EQ8" s="172"/>
      <c r="ER8" s="172"/>
      <c r="ES8" s="172"/>
      <c r="ET8" s="172"/>
      <c r="EU8" s="172"/>
      <c r="EV8" s="172"/>
      <c r="EW8" s="172"/>
      <c r="EX8" s="172"/>
      <c r="EY8" s="172"/>
      <c r="EZ8" s="172"/>
      <c r="FA8" s="172"/>
      <c r="FB8" s="172"/>
      <c r="FC8" s="172"/>
      <c r="FD8" s="172"/>
      <c r="FE8" s="172"/>
      <c r="FF8" s="172"/>
      <c r="FG8" s="172"/>
      <c r="FH8" s="172"/>
      <c r="FI8" s="172"/>
      <c r="FJ8" s="172"/>
      <c r="FK8" s="172"/>
      <c r="FL8" s="172"/>
      <c r="FM8" s="172"/>
      <c r="FN8" s="172"/>
      <c r="FO8" s="172"/>
      <c r="FP8" s="172"/>
      <c r="FQ8" s="172"/>
      <c r="FR8" s="172"/>
      <c r="FS8" s="172"/>
      <c r="FT8" s="172"/>
      <c r="FU8" s="172"/>
    </row>
    <row r="9" spans="1:279" s="174" customFormat="1" ht="10.5" customHeight="1" thickTop="1" thickBot="1" x14ac:dyDescent="0.3">
      <c r="A9" s="521"/>
      <c r="B9" s="522"/>
      <c r="C9" s="522"/>
      <c r="D9" s="522"/>
      <c r="E9" s="522"/>
      <c r="F9" s="522"/>
      <c r="G9" s="522"/>
      <c r="H9" s="522"/>
      <c r="I9" s="522"/>
      <c r="J9" s="522"/>
      <c r="K9" s="522"/>
      <c r="L9" s="522"/>
      <c r="M9" s="522"/>
      <c r="N9" s="522"/>
      <c r="U9" s="175"/>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c r="BD9" s="176"/>
      <c r="BE9" s="176"/>
      <c r="BF9" s="176"/>
      <c r="BG9" s="176"/>
      <c r="BH9" s="176"/>
      <c r="BI9" s="176"/>
      <c r="BJ9" s="176"/>
      <c r="BK9" s="176"/>
      <c r="BL9" s="176"/>
      <c r="BM9" s="176"/>
      <c r="BN9" s="176"/>
      <c r="BO9" s="176"/>
      <c r="BP9" s="176"/>
      <c r="BQ9" s="176"/>
      <c r="BR9" s="176"/>
      <c r="BS9" s="176"/>
      <c r="BT9" s="176"/>
      <c r="BU9" s="176"/>
      <c r="BV9" s="176"/>
      <c r="BW9" s="176"/>
      <c r="BX9" s="176"/>
      <c r="BY9" s="176"/>
      <c r="BZ9" s="176"/>
      <c r="CA9" s="176"/>
      <c r="CB9" s="176"/>
      <c r="CC9" s="176"/>
      <c r="CD9" s="176"/>
      <c r="CE9" s="176"/>
      <c r="CF9" s="176"/>
      <c r="CG9" s="176"/>
      <c r="CH9" s="176"/>
      <c r="CI9" s="176"/>
      <c r="CJ9" s="176"/>
      <c r="CK9" s="176"/>
      <c r="CL9" s="176"/>
      <c r="CM9" s="176"/>
      <c r="CN9" s="176"/>
      <c r="CO9" s="176"/>
      <c r="CP9" s="176"/>
      <c r="CQ9" s="176"/>
      <c r="CR9" s="176"/>
      <c r="CS9" s="176"/>
      <c r="CT9" s="176"/>
      <c r="CU9" s="176"/>
      <c r="CV9" s="176"/>
      <c r="CW9" s="176"/>
      <c r="CX9" s="176"/>
      <c r="CY9" s="176"/>
      <c r="CZ9" s="176"/>
      <c r="DA9" s="176"/>
      <c r="DB9" s="176"/>
      <c r="DC9" s="176"/>
      <c r="DD9" s="176"/>
      <c r="DE9" s="176"/>
      <c r="DF9" s="176"/>
      <c r="DG9" s="176"/>
      <c r="DH9" s="176"/>
      <c r="DI9" s="176"/>
      <c r="DJ9" s="176"/>
      <c r="DK9" s="176"/>
      <c r="DL9" s="176"/>
      <c r="DM9" s="176"/>
      <c r="DN9" s="176"/>
      <c r="DO9" s="176"/>
      <c r="DP9" s="176"/>
      <c r="DQ9" s="176"/>
      <c r="DR9" s="176"/>
      <c r="DS9" s="176"/>
      <c r="DT9" s="176"/>
      <c r="DU9" s="176"/>
      <c r="DV9" s="176"/>
      <c r="DW9" s="176"/>
      <c r="DX9" s="176"/>
      <c r="DY9" s="176"/>
      <c r="DZ9" s="176"/>
      <c r="EA9" s="176"/>
      <c r="EB9" s="176"/>
      <c r="EC9" s="176"/>
      <c r="ED9" s="176"/>
      <c r="EE9" s="176"/>
      <c r="EF9" s="176"/>
      <c r="EG9" s="176"/>
      <c r="EH9" s="176"/>
      <c r="EI9" s="176"/>
      <c r="EJ9" s="176"/>
      <c r="EK9" s="176"/>
      <c r="EL9" s="176"/>
      <c r="EM9" s="176"/>
      <c r="EN9" s="176"/>
      <c r="EO9" s="176"/>
      <c r="EP9" s="176"/>
      <c r="EQ9" s="176"/>
      <c r="ER9" s="176"/>
      <c r="ES9" s="176"/>
      <c r="ET9" s="176"/>
      <c r="EU9" s="176"/>
      <c r="EV9" s="176"/>
      <c r="EW9" s="176"/>
      <c r="EX9" s="176"/>
      <c r="EY9" s="176"/>
      <c r="EZ9" s="176"/>
      <c r="FA9" s="176"/>
      <c r="FB9" s="176"/>
      <c r="FC9" s="176"/>
      <c r="FD9" s="176"/>
      <c r="FE9" s="176"/>
      <c r="FF9" s="176"/>
      <c r="FG9" s="176"/>
      <c r="FH9" s="176"/>
      <c r="FI9" s="176"/>
      <c r="FJ9" s="176"/>
      <c r="FK9" s="176"/>
      <c r="FL9" s="176"/>
      <c r="FM9" s="176"/>
      <c r="FN9" s="176"/>
      <c r="FO9" s="176"/>
      <c r="FP9" s="176"/>
      <c r="FQ9" s="176"/>
      <c r="FR9" s="176"/>
      <c r="FS9" s="176"/>
      <c r="FT9" s="176"/>
      <c r="FU9" s="176"/>
    </row>
    <row r="10" spans="1:279" s="177" customFormat="1" ht="15" customHeight="1" x14ac:dyDescent="0.2">
      <c r="A10" s="523">
        <f>'Mapa Final'!A10</f>
        <v>1</v>
      </c>
      <c r="B10" s="526" t="str">
        <f>'Mapa Final'!B10</f>
        <v>Vencimiento de Términos</v>
      </c>
      <c r="C10" s="526" t="str">
        <f>'Mapa Final'!C10</f>
        <v>Vulneración de los derechos fundamentales de los ciudadanos</v>
      </c>
      <c r="D10" s="526" t="str">
        <f>'Mapa Final'!D10</f>
        <v xml:space="preserve">
1.Insuficiencia de personal para la carga laboral presentada.
2.Incremento de solicitudes vía correo electrónico de solicitudes judiciales.
3.Afectación del orden público, genera mayor demanda y congestión de la justicia.
4. inuficiencia de recursos fisicos y tecgnologicos 
5. Actuaciones procesales después del vencimiento de los términos legales 
 "
</v>
      </c>
      <c r="E10" s="529" t="str">
        <f>'Mapa Final'!E10</f>
        <v xml:space="preserve">Complejidad de los procesos,  por choques  de los sistemas Normativos aplicables.    </v>
      </c>
      <c r="F10" s="529" t="str">
        <f>'Mapa Final'!F10</f>
        <v xml:space="preserve">Posibilidad de vulneración de los derechos fundamentales de los ciudadanos  debido a  la Complejidad de los procesos,  por choques  de los sistemas Normativos aplicables.   </v>
      </c>
      <c r="G10" s="529" t="str">
        <f>'Mapa Final'!G10</f>
        <v>Usuarios, productos y prácticas organizacionales</v>
      </c>
      <c r="H10" s="535" t="str">
        <f>'Mapa Final'!I10</f>
        <v>Media</v>
      </c>
      <c r="I10" s="538" t="str">
        <f>'Mapa Final'!L10</f>
        <v>Mayor</v>
      </c>
      <c r="J10" s="547" t="str">
        <f>'Mapa Final'!N10</f>
        <v xml:space="preserve">Alto </v>
      </c>
      <c r="K10" s="544" t="str">
        <f>'Mapa Final'!AA10</f>
        <v>Baja</v>
      </c>
      <c r="L10" s="544" t="str">
        <f>'Mapa Final'!AE10</f>
        <v>Mayor</v>
      </c>
      <c r="M10" s="541" t="str">
        <f>'Mapa Final'!AG10</f>
        <v xml:space="preserve">Alto </v>
      </c>
      <c r="N10" s="544" t="str">
        <f>'Mapa Final'!AH10</f>
        <v>Evitar</v>
      </c>
      <c r="O10" s="532"/>
      <c r="P10" s="532"/>
      <c r="Q10" s="532"/>
      <c r="R10" s="532"/>
      <c r="S10" s="532" t="s">
        <v>467</v>
      </c>
      <c r="T10" s="532"/>
      <c r="U10" s="532"/>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177" customFormat="1" ht="13.5" customHeight="1" x14ac:dyDescent="0.2">
      <c r="A11" s="524"/>
      <c r="B11" s="527"/>
      <c r="C11" s="527"/>
      <c r="D11" s="527"/>
      <c r="E11" s="530"/>
      <c r="F11" s="530"/>
      <c r="G11" s="530"/>
      <c r="H11" s="536"/>
      <c r="I11" s="539"/>
      <c r="J11" s="548"/>
      <c r="K11" s="545"/>
      <c r="L11" s="545"/>
      <c r="M11" s="542"/>
      <c r="N11" s="545"/>
      <c r="O11" s="533"/>
      <c r="P11" s="533"/>
      <c r="Q11" s="533"/>
      <c r="R11" s="533"/>
      <c r="S11" s="533"/>
      <c r="T11" s="533"/>
      <c r="U11" s="533"/>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177" customFormat="1" ht="13.5" customHeight="1" x14ac:dyDescent="0.2">
      <c r="A12" s="524"/>
      <c r="B12" s="527"/>
      <c r="C12" s="527"/>
      <c r="D12" s="527"/>
      <c r="E12" s="530"/>
      <c r="F12" s="530"/>
      <c r="G12" s="530"/>
      <c r="H12" s="536"/>
      <c r="I12" s="539"/>
      <c r="J12" s="548"/>
      <c r="K12" s="545"/>
      <c r="L12" s="545"/>
      <c r="M12" s="542"/>
      <c r="N12" s="545"/>
      <c r="O12" s="533"/>
      <c r="P12" s="533"/>
      <c r="Q12" s="533"/>
      <c r="R12" s="533"/>
      <c r="S12" s="533"/>
      <c r="T12" s="533"/>
      <c r="U12" s="533"/>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177" customFormat="1" ht="13.5" customHeight="1" x14ac:dyDescent="0.2">
      <c r="A13" s="524"/>
      <c r="B13" s="527"/>
      <c r="C13" s="527"/>
      <c r="D13" s="527"/>
      <c r="E13" s="530"/>
      <c r="F13" s="530"/>
      <c r="G13" s="530"/>
      <c r="H13" s="536"/>
      <c r="I13" s="539"/>
      <c r="J13" s="548"/>
      <c r="K13" s="545"/>
      <c r="L13" s="545"/>
      <c r="M13" s="542"/>
      <c r="N13" s="545"/>
      <c r="O13" s="533"/>
      <c r="P13" s="533"/>
      <c r="Q13" s="533"/>
      <c r="R13" s="533"/>
      <c r="S13" s="533"/>
      <c r="T13" s="533"/>
      <c r="U13" s="533"/>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177" customFormat="1" ht="238.5" customHeight="1" thickBot="1" x14ac:dyDescent="0.25">
      <c r="A14" s="525"/>
      <c r="B14" s="528"/>
      <c r="C14" s="528"/>
      <c r="D14" s="528"/>
      <c r="E14" s="531"/>
      <c r="F14" s="531"/>
      <c r="G14" s="531"/>
      <c r="H14" s="537"/>
      <c r="I14" s="540"/>
      <c r="J14" s="549"/>
      <c r="K14" s="546"/>
      <c r="L14" s="546"/>
      <c r="M14" s="543"/>
      <c r="N14" s="546"/>
      <c r="O14" s="534"/>
      <c r="P14" s="534"/>
      <c r="Q14" s="534"/>
      <c r="R14" s="534"/>
      <c r="S14" s="534"/>
      <c r="T14" s="534"/>
      <c r="U14" s="534"/>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177" customFormat="1" ht="15" customHeight="1" x14ac:dyDescent="0.2">
      <c r="A15" s="523">
        <f>'Mapa Final'!A15</f>
        <v>2</v>
      </c>
      <c r="B15" s="526" t="str">
        <f>'Mapa Final'!B15</f>
        <v>Suspensión o no realización de las Audiencias Programadas</v>
      </c>
      <c r="C15" s="526" t="str">
        <f>'Mapa Final'!C15</f>
        <v>Afectación en la Prestación del Servicio de Justicia</v>
      </c>
      <c r="D15" s="526" t="str">
        <f>'Mapa Final'!D15</f>
        <v xml:space="preserve">1.Debilidad en la conectividad de internet( y la disponibilidad de informacion en One Drive  que permitan el buen desarrollo de la audiencia.
2.Programación de audiencias sin tener en cuenta tiempos de duración para su realización.
3.Falta de comunicación oportuna o errores en la notificación a las partes interesadas externas
4.Carencia de internet y  conectividad adecuada para los equipos de las salas de audiencias.
5.Desactualización de la información suministrada por el usuario para la debida citación.
</v>
      </c>
      <c r="E15" s="529" t="str">
        <f>'Mapa Final'!E15</f>
        <v xml:space="preserve">Solicitud de aplazamiento por las partes interesadas </v>
      </c>
      <c r="F15" s="529" t="str">
        <f>'Mapa Final'!F15</f>
        <v xml:space="preserve">Posibilidad de Afectación en la Prestación del Servicio de Justicia  debido a la Solicitud de aplazamiento por las partes interesadas </v>
      </c>
      <c r="G15" s="529" t="str">
        <f>'Mapa Final'!G15</f>
        <v>Usuarios, productos y prácticas organizacionales</v>
      </c>
      <c r="H15" s="535" t="str">
        <f>'Mapa Final'!I15</f>
        <v>Alta</v>
      </c>
      <c r="I15" s="538" t="str">
        <f>'Mapa Final'!L15</f>
        <v>Moderado</v>
      </c>
      <c r="J15" s="547" t="str">
        <f>'Mapa Final'!N15</f>
        <v xml:space="preserve">Alto </v>
      </c>
      <c r="K15" s="544" t="str">
        <f>'Mapa Final'!AA15</f>
        <v>Media</v>
      </c>
      <c r="L15" s="544" t="str">
        <f>'Mapa Final'!AE15</f>
        <v>Moderado</v>
      </c>
      <c r="M15" s="541" t="str">
        <f>'Mapa Final'!AG15</f>
        <v>Moderado</v>
      </c>
      <c r="N15" s="544" t="str">
        <f>'Mapa Final'!AH15</f>
        <v>Aceptar</v>
      </c>
      <c r="O15" s="532"/>
      <c r="P15" s="532"/>
      <c r="Q15" s="532"/>
      <c r="R15" s="532"/>
      <c r="S15" s="532"/>
      <c r="T15" s="532"/>
      <c r="U15" s="532"/>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177" customFormat="1" ht="13.5" customHeight="1" x14ac:dyDescent="0.2">
      <c r="A16" s="524"/>
      <c r="B16" s="527"/>
      <c r="C16" s="527"/>
      <c r="D16" s="527"/>
      <c r="E16" s="530"/>
      <c r="F16" s="530"/>
      <c r="G16" s="530"/>
      <c r="H16" s="536"/>
      <c r="I16" s="539"/>
      <c r="J16" s="548"/>
      <c r="K16" s="545"/>
      <c r="L16" s="545"/>
      <c r="M16" s="542"/>
      <c r="N16" s="545"/>
      <c r="O16" s="533"/>
      <c r="P16" s="533"/>
      <c r="Q16" s="533"/>
      <c r="R16" s="533"/>
      <c r="S16" s="533"/>
      <c r="T16" s="533"/>
      <c r="U16" s="533"/>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177" customFormat="1" ht="13.5" customHeight="1" x14ac:dyDescent="0.2">
      <c r="A17" s="524"/>
      <c r="B17" s="527"/>
      <c r="C17" s="527"/>
      <c r="D17" s="527"/>
      <c r="E17" s="530"/>
      <c r="F17" s="530"/>
      <c r="G17" s="530"/>
      <c r="H17" s="536"/>
      <c r="I17" s="539"/>
      <c r="J17" s="548"/>
      <c r="K17" s="545"/>
      <c r="L17" s="545"/>
      <c r="M17" s="542"/>
      <c r="N17" s="545"/>
      <c r="O17" s="533"/>
      <c r="P17" s="533"/>
      <c r="Q17" s="533"/>
      <c r="R17" s="533"/>
      <c r="S17" s="533"/>
      <c r="T17" s="533"/>
      <c r="U17" s="533"/>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177" customFormat="1" ht="13.5" customHeight="1" x14ac:dyDescent="0.2">
      <c r="A18" s="524"/>
      <c r="B18" s="527"/>
      <c r="C18" s="527"/>
      <c r="D18" s="527"/>
      <c r="E18" s="530"/>
      <c r="F18" s="530"/>
      <c r="G18" s="530"/>
      <c r="H18" s="536"/>
      <c r="I18" s="539"/>
      <c r="J18" s="548"/>
      <c r="K18" s="545"/>
      <c r="L18" s="545"/>
      <c r="M18" s="542"/>
      <c r="N18" s="545"/>
      <c r="O18" s="533"/>
      <c r="P18" s="533"/>
      <c r="Q18" s="533"/>
      <c r="R18" s="533"/>
      <c r="S18" s="533"/>
      <c r="T18" s="533"/>
      <c r="U18" s="533"/>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177" customFormat="1" ht="255.75" customHeight="1" thickBot="1" x14ac:dyDescent="0.25">
      <c r="A19" s="525"/>
      <c r="B19" s="528"/>
      <c r="C19" s="528"/>
      <c r="D19" s="528"/>
      <c r="E19" s="531"/>
      <c r="F19" s="531"/>
      <c r="G19" s="531"/>
      <c r="H19" s="537"/>
      <c r="I19" s="540"/>
      <c r="J19" s="549"/>
      <c r="K19" s="546"/>
      <c r="L19" s="546"/>
      <c r="M19" s="543"/>
      <c r="N19" s="546"/>
      <c r="O19" s="534"/>
      <c r="P19" s="534"/>
      <c r="Q19" s="534"/>
      <c r="R19" s="534"/>
      <c r="S19" s="534"/>
      <c r="T19" s="534"/>
      <c r="U19" s="534"/>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25">
      <c r="A20" s="523">
        <f>'Mapa Final'!A20</f>
        <v>3</v>
      </c>
      <c r="B20" s="526" t="str">
        <f>'Mapa Final'!B20</f>
        <v>Incumplimiento de los objetivos y metas trazadas para el cumplimiento de los términos legales.</v>
      </c>
      <c r="C20" s="526" t="str">
        <f>'Mapa Final'!C20</f>
        <v>Incumplimiento de las metas establecidas</v>
      </c>
      <c r="D20" s="526" t="str">
        <f>'Mapa Final'!D20</f>
        <v xml:space="preserve">1.Imprecisión al establecer lineamientos de planeaciòn  para el desarrollo de las tareas propias del despacho.
2.Deficiencia en las competencias necesarias del personal del despacho. 
3.Insuficiencia de equipos y soporte tecnológicos para el trabajo presencial y  virtual.
4.Complejidad de los procesos judiciales.
5.Insuficiencia de personal para la carga laboral presentada.
</v>
      </c>
      <c r="E20" s="529" t="str">
        <f>'Mapa Final'!E20</f>
        <v>Alto de volumen  de los trámites procesales</v>
      </c>
      <c r="F20" s="529" t="str">
        <f>'Mapa Final'!F20</f>
        <v>Posibilidad de Incumplimiento de las metas establecidas debido al alto de volumen  de trámites procesales</v>
      </c>
      <c r="G20" s="529" t="str">
        <f>'Mapa Final'!G20</f>
        <v>Ejecución y Administración de Procesos</v>
      </c>
      <c r="H20" s="535" t="str">
        <f>'Mapa Final'!I20</f>
        <v>Alta</v>
      </c>
      <c r="I20" s="538" t="str">
        <f>'Mapa Final'!L20</f>
        <v>Moderado</v>
      </c>
      <c r="J20" s="547" t="str">
        <f>'Mapa Final'!N20</f>
        <v xml:space="preserve">Alto </v>
      </c>
      <c r="K20" s="544" t="str">
        <f>'Mapa Final'!AA20</f>
        <v>Media</v>
      </c>
      <c r="L20" s="544" t="str">
        <f>'Mapa Final'!AE20</f>
        <v>Moderado</v>
      </c>
      <c r="M20" s="541" t="str">
        <f>'Mapa Final'!AG20</f>
        <v>Moderado</v>
      </c>
      <c r="N20" s="544" t="str">
        <f>'Mapa Final'!AH20</f>
        <v>Aceptar</v>
      </c>
      <c r="O20" s="532"/>
      <c r="P20" s="532"/>
      <c r="Q20" s="532"/>
      <c r="R20" s="532"/>
      <c r="S20" s="532"/>
      <c r="T20" s="532"/>
      <c r="U20" s="532"/>
      <c r="V20" s="35"/>
      <c r="W20" s="35"/>
    </row>
    <row r="21" spans="1:177" x14ac:dyDescent="0.25">
      <c r="A21" s="524"/>
      <c r="B21" s="527"/>
      <c r="C21" s="527"/>
      <c r="D21" s="527"/>
      <c r="E21" s="530"/>
      <c r="F21" s="530"/>
      <c r="G21" s="530"/>
      <c r="H21" s="536"/>
      <c r="I21" s="539"/>
      <c r="J21" s="548"/>
      <c r="K21" s="545"/>
      <c r="L21" s="545"/>
      <c r="M21" s="542"/>
      <c r="N21" s="545"/>
      <c r="O21" s="533"/>
      <c r="P21" s="533"/>
      <c r="Q21" s="533"/>
      <c r="R21" s="533"/>
      <c r="S21" s="533"/>
      <c r="T21" s="533"/>
      <c r="U21" s="533"/>
      <c r="V21" s="35"/>
      <c r="W21" s="35"/>
    </row>
    <row r="22" spans="1:177" x14ac:dyDescent="0.25">
      <c r="A22" s="524"/>
      <c r="B22" s="527"/>
      <c r="C22" s="527"/>
      <c r="D22" s="527"/>
      <c r="E22" s="530"/>
      <c r="F22" s="530"/>
      <c r="G22" s="530"/>
      <c r="H22" s="536"/>
      <c r="I22" s="539"/>
      <c r="J22" s="548"/>
      <c r="K22" s="545"/>
      <c r="L22" s="545"/>
      <c r="M22" s="542"/>
      <c r="N22" s="545"/>
      <c r="O22" s="533"/>
      <c r="P22" s="533"/>
      <c r="Q22" s="533"/>
      <c r="R22" s="533"/>
      <c r="S22" s="533"/>
      <c r="T22" s="533"/>
      <c r="U22" s="533"/>
      <c r="V22" s="35"/>
      <c r="W22" s="35"/>
    </row>
    <row r="23" spans="1:177" x14ac:dyDescent="0.25">
      <c r="A23" s="524"/>
      <c r="B23" s="527"/>
      <c r="C23" s="527"/>
      <c r="D23" s="527"/>
      <c r="E23" s="530"/>
      <c r="F23" s="530"/>
      <c r="G23" s="530"/>
      <c r="H23" s="536"/>
      <c r="I23" s="539"/>
      <c r="J23" s="548"/>
      <c r="K23" s="545"/>
      <c r="L23" s="545"/>
      <c r="M23" s="542"/>
      <c r="N23" s="545"/>
      <c r="O23" s="533"/>
      <c r="P23" s="533"/>
      <c r="Q23" s="533"/>
      <c r="R23" s="533"/>
      <c r="S23" s="533"/>
      <c r="T23" s="533"/>
      <c r="U23" s="533"/>
      <c r="V23" s="35"/>
      <c r="W23" s="35"/>
    </row>
    <row r="24" spans="1:177" ht="307.5" customHeight="1" thickBot="1" x14ac:dyDescent="0.3">
      <c r="A24" s="525"/>
      <c r="B24" s="528"/>
      <c r="C24" s="528"/>
      <c r="D24" s="528"/>
      <c r="E24" s="531"/>
      <c r="F24" s="531"/>
      <c r="G24" s="531"/>
      <c r="H24" s="537"/>
      <c r="I24" s="540"/>
      <c r="J24" s="549"/>
      <c r="K24" s="546"/>
      <c r="L24" s="546"/>
      <c r="M24" s="543"/>
      <c r="N24" s="546"/>
      <c r="O24" s="534"/>
      <c r="P24" s="534"/>
      <c r="Q24" s="534"/>
      <c r="R24" s="534"/>
      <c r="S24" s="534"/>
      <c r="T24" s="534"/>
      <c r="U24" s="534"/>
      <c r="V24" s="35"/>
      <c r="W24" s="35"/>
    </row>
    <row r="25" spans="1:177" ht="15" customHeight="1" x14ac:dyDescent="0.25">
      <c r="A25" s="523">
        <f>'Mapa Final'!A25</f>
        <v>4</v>
      </c>
      <c r="B25" s="526" t="str">
        <f>'Mapa Final'!B25</f>
        <v>Inexactitud en el registro de la gestion de los procesos misionales y actuaciones administrativas</v>
      </c>
      <c r="C25" s="526" t="str">
        <f>'Mapa Final'!C25</f>
        <v>Afectación en la Prestación del Servicio de Justicia</v>
      </c>
      <c r="D25" s="526" t="str">
        <f>'Mapa Final'!D25</f>
        <v>1. Errores en la información registrada en los aplicativos Justicia XXI WEB y SIERJU-BI, TYBA y SAMAI.
2.Insuficiencia de personal para la carga laboral presentada. 
3.Fallas en la funcionalidad de los aplicativos    
4.Incremento de solicitudes  por la  alta demanda judicial.
5.Inadecuado control de verificación del registro de la información                           6. Inadecuado registro de las acciones constitucionales, medios de control y procesos ejecutivos</v>
      </c>
      <c r="E25" s="529" t="str">
        <f>'Mapa Final'!E25</f>
        <v>Inadecuado registro de la gestion de los procesos misionales y actuaciones administrativas</v>
      </c>
      <c r="F25" s="529" t="str">
        <f>'Mapa Final'!F25</f>
        <v>Posibilidad de afectacion en la prestacion del servicio de justicia debido al inadecuado registro  de los procesos misionales y actuaciones administrativas</v>
      </c>
      <c r="G25" s="529" t="str">
        <f>'Mapa Final'!G25</f>
        <v>Ejecución y Administración de Procesos</v>
      </c>
      <c r="H25" s="535" t="str">
        <f>'Mapa Final'!I25</f>
        <v>Alta</v>
      </c>
      <c r="I25" s="538" t="str">
        <f>'Mapa Final'!L25</f>
        <v>Moderado</v>
      </c>
      <c r="J25" s="547" t="str">
        <f>'Mapa Final'!N25</f>
        <v xml:space="preserve">Alto </v>
      </c>
      <c r="K25" s="544" t="str">
        <f>'Mapa Final'!AA25</f>
        <v>Media</v>
      </c>
      <c r="L25" s="544" t="str">
        <f>'Mapa Final'!AE25</f>
        <v>Moderado</v>
      </c>
      <c r="M25" s="541" t="str">
        <f>'Mapa Final'!AG25</f>
        <v>Moderado</v>
      </c>
      <c r="N25" s="544" t="str">
        <f>'Mapa Final'!AH25</f>
        <v>Aceptar</v>
      </c>
      <c r="O25" s="532"/>
      <c r="P25" s="532"/>
      <c r="Q25" s="532"/>
      <c r="R25" s="532"/>
      <c r="S25" s="532"/>
      <c r="T25" s="532"/>
      <c r="U25" s="532"/>
    </row>
    <row r="26" spans="1:177" x14ac:dyDescent="0.25">
      <c r="A26" s="524"/>
      <c r="B26" s="527"/>
      <c r="C26" s="527"/>
      <c r="D26" s="527"/>
      <c r="E26" s="530"/>
      <c r="F26" s="530"/>
      <c r="G26" s="530"/>
      <c r="H26" s="536"/>
      <c r="I26" s="539"/>
      <c r="J26" s="548"/>
      <c r="K26" s="545"/>
      <c r="L26" s="545"/>
      <c r="M26" s="542"/>
      <c r="N26" s="545"/>
      <c r="O26" s="533"/>
      <c r="P26" s="533"/>
      <c r="Q26" s="533"/>
      <c r="R26" s="533"/>
      <c r="S26" s="533"/>
      <c r="T26" s="533"/>
      <c r="U26" s="533"/>
    </row>
    <row r="27" spans="1:177" x14ac:dyDescent="0.25">
      <c r="A27" s="524"/>
      <c r="B27" s="527"/>
      <c r="C27" s="527"/>
      <c r="D27" s="527"/>
      <c r="E27" s="530"/>
      <c r="F27" s="530"/>
      <c r="G27" s="530"/>
      <c r="H27" s="536"/>
      <c r="I27" s="539"/>
      <c r="J27" s="548"/>
      <c r="K27" s="545"/>
      <c r="L27" s="545"/>
      <c r="M27" s="542"/>
      <c r="N27" s="545"/>
      <c r="O27" s="533"/>
      <c r="P27" s="533"/>
      <c r="Q27" s="533"/>
      <c r="R27" s="533"/>
      <c r="S27" s="533"/>
      <c r="T27" s="533"/>
      <c r="U27" s="533"/>
    </row>
    <row r="28" spans="1:177" x14ac:dyDescent="0.25">
      <c r="A28" s="524"/>
      <c r="B28" s="527"/>
      <c r="C28" s="527"/>
      <c r="D28" s="527"/>
      <c r="E28" s="530"/>
      <c r="F28" s="530"/>
      <c r="G28" s="530"/>
      <c r="H28" s="536"/>
      <c r="I28" s="539"/>
      <c r="J28" s="548"/>
      <c r="K28" s="545"/>
      <c r="L28" s="545"/>
      <c r="M28" s="542"/>
      <c r="N28" s="545"/>
      <c r="O28" s="533"/>
      <c r="P28" s="533"/>
      <c r="Q28" s="533"/>
      <c r="R28" s="533"/>
      <c r="S28" s="533"/>
      <c r="T28" s="533"/>
      <c r="U28" s="533"/>
    </row>
    <row r="29" spans="1:177" ht="254.25" customHeight="1" thickBot="1" x14ac:dyDescent="0.3">
      <c r="A29" s="525"/>
      <c r="B29" s="528"/>
      <c r="C29" s="528"/>
      <c r="D29" s="528"/>
      <c r="E29" s="531"/>
      <c r="F29" s="531"/>
      <c r="G29" s="531"/>
      <c r="H29" s="537"/>
      <c r="I29" s="540"/>
      <c r="J29" s="549"/>
      <c r="K29" s="546"/>
      <c r="L29" s="546"/>
      <c r="M29" s="543"/>
      <c r="N29" s="546"/>
      <c r="O29" s="534"/>
      <c r="P29" s="534"/>
      <c r="Q29" s="534"/>
      <c r="R29" s="534"/>
      <c r="S29" s="534"/>
      <c r="T29" s="534"/>
      <c r="U29" s="534"/>
    </row>
    <row r="30" spans="1:177" ht="15" customHeight="1" x14ac:dyDescent="0.25">
      <c r="A30" s="523">
        <f>'Mapa Final'!A30</f>
        <v>5</v>
      </c>
      <c r="B30" s="526" t="str">
        <f>'Mapa Final'!B30</f>
        <v>Inconsistencias en el reparto</v>
      </c>
      <c r="C30" s="526" t="str">
        <f>'Mapa Final'!C30</f>
        <v>Afectación en la Prestación del Servicio de Justicia</v>
      </c>
      <c r="D30" s="526" t="str">
        <f>'Mapa Final'!D30</f>
        <v xml:space="preserve">           
1. La debilidad conocimiento técnico del manejo de la naturaleza de los asuntos y  del manejo que debe darse a cada uno.
2, Inconsistencias entre el órden establecido por el administrador del sistema y el órden previsto en los Acuerdos que norman el reparto.              
3.Falta de traslado de escritos de acusación via web, al área encargada de efectuar el reparto
4. duplicidad de radicados por parte de los usuarios.
5.  fallas tecgnologias 
</v>
      </c>
      <c r="E30" s="529" t="str">
        <f>'Mapa Final'!E30</f>
        <v>debilidad de la capacidad instalada para atender el alto volúmen  de expedientes que se recepcionan</v>
      </c>
      <c r="F30" s="529" t="str">
        <f>'Mapa Final'!F30</f>
        <v>posibilidad de afectacion en la prestacion del servicio de justicia debido a la debilidad de capacidad instalada para atender el alto volúmen de  expedientes que se recepcionan.</v>
      </c>
      <c r="G30" s="529" t="str">
        <f>'Mapa Final'!G30</f>
        <v>Ejecución y Administración de Procesos</v>
      </c>
      <c r="H30" s="535" t="str">
        <f>'Mapa Final'!I30</f>
        <v>Alta</v>
      </c>
      <c r="I30" s="538" t="str">
        <f>'Mapa Final'!L30</f>
        <v>Mayor</v>
      </c>
      <c r="J30" s="547" t="str">
        <f>'Mapa Final'!N30</f>
        <v xml:space="preserve">Alto </v>
      </c>
      <c r="K30" s="544" t="str">
        <f>'Mapa Final'!AA30</f>
        <v>Media</v>
      </c>
      <c r="L30" s="544" t="str">
        <f>'Mapa Final'!AE30</f>
        <v>Mayor</v>
      </c>
      <c r="M30" s="541" t="str">
        <f>'Mapa Final'!AG30</f>
        <v xml:space="preserve">Alto </v>
      </c>
      <c r="N30" s="544" t="str">
        <f>'Mapa Final'!AH30</f>
        <v>Evitar</v>
      </c>
      <c r="O30" s="532"/>
      <c r="P30" s="532"/>
      <c r="Q30" s="532"/>
      <c r="R30" s="532"/>
      <c r="S30" s="532"/>
      <c r="T30" s="532"/>
      <c r="U30" s="532"/>
    </row>
    <row r="31" spans="1:177" x14ac:dyDescent="0.25">
      <c r="A31" s="524"/>
      <c r="B31" s="527"/>
      <c r="C31" s="527"/>
      <c r="D31" s="527"/>
      <c r="E31" s="530"/>
      <c r="F31" s="530"/>
      <c r="G31" s="530"/>
      <c r="H31" s="536"/>
      <c r="I31" s="539"/>
      <c r="J31" s="548"/>
      <c r="K31" s="545"/>
      <c r="L31" s="545"/>
      <c r="M31" s="542"/>
      <c r="N31" s="545"/>
      <c r="O31" s="533"/>
      <c r="P31" s="533"/>
      <c r="Q31" s="533"/>
      <c r="R31" s="533"/>
      <c r="S31" s="533"/>
      <c r="T31" s="533"/>
      <c r="U31" s="533"/>
    </row>
    <row r="32" spans="1:177" x14ac:dyDescent="0.25">
      <c r="A32" s="524"/>
      <c r="B32" s="527"/>
      <c r="C32" s="527"/>
      <c r="D32" s="527"/>
      <c r="E32" s="530"/>
      <c r="F32" s="530"/>
      <c r="G32" s="530"/>
      <c r="H32" s="536"/>
      <c r="I32" s="539"/>
      <c r="J32" s="548"/>
      <c r="K32" s="545"/>
      <c r="L32" s="545"/>
      <c r="M32" s="542"/>
      <c r="N32" s="545"/>
      <c r="O32" s="533"/>
      <c r="P32" s="533"/>
      <c r="Q32" s="533"/>
      <c r="R32" s="533"/>
      <c r="S32" s="533"/>
      <c r="T32" s="533"/>
      <c r="U32" s="533"/>
    </row>
    <row r="33" spans="1:21" x14ac:dyDescent="0.25">
      <c r="A33" s="524"/>
      <c r="B33" s="527"/>
      <c r="C33" s="527"/>
      <c r="D33" s="527"/>
      <c r="E33" s="530"/>
      <c r="F33" s="530"/>
      <c r="G33" s="530"/>
      <c r="H33" s="536"/>
      <c r="I33" s="539"/>
      <c r="J33" s="548"/>
      <c r="K33" s="545"/>
      <c r="L33" s="545"/>
      <c r="M33" s="542"/>
      <c r="N33" s="545"/>
      <c r="O33" s="533"/>
      <c r="P33" s="533"/>
      <c r="Q33" s="533"/>
      <c r="R33" s="533"/>
      <c r="S33" s="533"/>
      <c r="T33" s="533"/>
      <c r="U33" s="533"/>
    </row>
    <row r="34" spans="1:21" ht="230.25" customHeight="1" thickBot="1" x14ac:dyDescent="0.3">
      <c r="A34" s="525"/>
      <c r="B34" s="528"/>
      <c r="C34" s="528"/>
      <c r="D34" s="528"/>
      <c r="E34" s="531"/>
      <c r="F34" s="531"/>
      <c r="G34" s="531"/>
      <c r="H34" s="537"/>
      <c r="I34" s="540"/>
      <c r="J34" s="549"/>
      <c r="K34" s="546"/>
      <c r="L34" s="546"/>
      <c r="M34" s="543"/>
      <c r="N34" s="546"/>
      <c r="O34" s="534"/>
      <c r="P34" s="534"/>
      <c r="Q34" s="534"/>
      <c r="R34" s="534"/>
      <c r="S34" s="534"/>
      <c r="T34" s="534"/>
      <c r="U34" s="534"/>
    </row>
    <row r="35" spans="1:21" ht="15" customHeight="1" x14ac:dyDescent="0.25">
      <c r="A35" s="523">
        <f>'Mapa Final'!A35</f>
        <v>6</v>
      </c>
      <c r="B35" s="526" t="str">
        <f>'Mapa Final'!B35</f>
        <v>Error en las notificaciones judiicales</v>
      </c>
      <c r="C35" s="526" t="str">
        <f>'Mapa Final'!C35</f>
        <v>Afectación en la Prestación del Servicio de Justicia</v>
      </c>
      <c r="D35" s="526" t="str">
        <f>'Mapa Final'!D35</f>
        <v xml:space="preserve">1. debilidad de seguimiento y control del cumplimiento efectivo de la actividad asignada. 
2. debilidad de recursos, medios electrònicos y tecnològicos para el cumplimiento de la actividad.  
3.Carencia de vinculaciòn de las partes y terceros que genera nulidades, demoras en el proceso.
4. incompatibilidad de los archivos adjuntos con los sistemas disponibles. 
5. debilidad en la disponibilidad de informacion de Notificaciones fisicas  y electronicas </v>
      </c>
      <c r="E35" s="529" t="str">
        <f>'Mapa Final'!E35</f>
        <v>Ausencia de informaciòn pertinente para realizar la actividad (correos errados, direcciones erradas de las partes).</v>
      </c>
      <c r="F35" s="529" t="str">
        <f>'Mapa Final'!F35</f>
        <v>Posibilidad de  afectacion en la prestacion del servicio de justicia  debido a la ausencia de informacion pertinente paravrealizar la actividad (correos  y direcciones  herradas  de las partes interesadas)</v>
      </c>
      <c r="G35" s="529" t="str">
        <f>'Mapa Final'!G35</f>
        <v>Ejecución y Administración de Procesos</v>
      </c>
      <c r="H35" s="535" t="str">
        <f>'Mapa Final'!I35</f>
        <v>Alta</v>
      </c>
      <c r="I35" s="538" t="str">
        <f>'Mapa Final'!L35</f>
        <v>Moderado</v>
      </c>
      <c r="J35" s="547" t="str">
        <f>'Mapa Final'!N35</f>
        <v xml:space="preserve">Alto </v>
      </c>
      <c r="K35" s="544" t="str">
        <f>'Mapa Final'!AA35</f>
        <v>Media</v>
      </c>
      <c r="L35" s="544" t="str">
        <f>'Mapa Final'!AE35</f>
        <v>Mayor</v>
      </c>
      <c r="M35" s="541" t="str">
        <f>'Mapa Final'!AG35</f>
        <v xml:space="preserve">Alto </v>
      </c>
      <c r="N35" s="544" t="str">
        <f>'Mapa Final'!AH35</f>
        <v>Evitar</v>
      </c>
      <c r="O35" s="532"/>
      <c r="P35" s="532"/>
      <c r="Q35" s="532"/>
      <c r="R35" s="532"/>
      <c r="S35" s="532"/>
      <c r="T35" s="532"/>
      <c r="U35" s="532"/>
    </row>
    <row r="36" spans="1:21" x14ac:dyDescent="0.25">
      <c r="A36" s="524"/>
      <c r="B36" s="527"/>
      <c r="C36" s="527"/>
      <c r="D36" s="527"/>
      <c r="E36" s="530"/>
      <c r="F36" s="530"/>
      <c r="G36" s="530"/>
      <c r="H36" s="536"/>
      <c r="I36" s="539"/>
      <c r="J36" s="548"/>
      <c r="K36" s="545"/>
      <c r="L36" s="545"/>
      <c r="M36" s="542"/>
      <c r="N36" s="545"/>
      <c r="O36" s="533"/>
      <c r="P36" s="533"/>
      <c r="Q36" s="533"/>
      <c r="R36" s="533"/>
      <c r="S36" s="533"/>
      <c r="T36" s="533"/>
      <c r="U36" s="533"/>
    </row>
    <row r="37" spans="1:21" x14ac:dyDescent="0.25">
      <c r="A37" s="524"/>
      <c r="B37" s="527"/>
      <c r="C37" s="527"/>
      <c r="D37" s="527"/>
      <c r="E37" s="530"/>
      <c r="F37" s="530"/>
      <c r="G37" s="530"/>
      <c r="H37" s="536"/>
      <c r="I37" s="539"/>
      <c r="J37" s="548"/>
      <c r="K37" s="545"/>
      <c r="L37" s="545"/>
      <c r="M37" s="542"/>
      <c r="N37" s="545"/>
      <c r="O37" s="533"/>
      <c r="P37" s="533"/>
      <c r="Q37" s="533"/>
      <c r="R37" s="533"/>
      <c r="S37" s="533"/>
      <c r="T37" s="533"/>
      <c r="U37" s="533"/>
    </row>
    <row r="38" spans="1:21" x14ac:dyDescent="0.25">
      <c r="A38" s="524"/>
      <c r="B38" s="527"/>
      <c r="C38" s="527"/>
      <c r="D38" s="527"/>
      <c r="E38" s="530"/>
      <c r="F38" s="530"/>
      <c r="G38" s="530"/>
      <c r="H38" s="536"/>
      <c r="I38" s="539"/>
      <c r="J38" s="548"/>
      <c r="K38" s="545"/>
      <c r="L38" s="545"/>
      <c r="M38" s="542"/>
      <c r="N38" s="545"/>
      <c r="O38" s="533"/>
      <c r="P38" s="533"/>
      <c r="Q38" s="533"/>
      <c r="R38" s="533"/>
      <c r="S38" s="533"/>
      <c r="T38" s="533"/>
      <c r="U38" s="533"/>
    </row>
    <row r="39" spans="1:21" ht="234.75" customHeight="1" thickBot="1" x14ac:dyDescent="0.3">
      <c r="A39" s="525"/>
      <c r="B39" s="528"/>
      <c r="C39" s="528"/>
      <c r="D39" s="528"/>
      <c r="E39" s="531"/>
      <c r="F39" s="531"/>
      <c r="G39" s="531"/>
      <c r="H39" s="537"/>
      <c r="I39" s="540"/>
      <c r="J39" s="549"/>
      <c r="K39" s="546"/>
      <c r="L39" s="546"/>
      <c r="M39" s="543"/>
      <c r="N39" s="546"/>
      <c r="O39" s="534"/>
      <c r="P39" s="534"/>
      <c r="Q39" s="534"/>
      <c r="R39" s="534"/>
      <c r="S39" s="534"/>
      <c r="T39" s="534"/>
      <c r="U39" s="534"/>
    </row>
    <row r="40" spans="1:21" x14ac:dyDescent="0.25">
      <c r="A40" s="523">
        <f>'Mapa Final'!A40</f>
        <v>7</v>
      </c>
      <c r="B40" s="526" t="str">
        <f>'Mapa Final'!B40</f>
        <v>Pérdida de documentos</v>
      </c>
      <c r="C40" s="526" t="str">
        <f>'Mapa Final'!C40</f>
        <v>Afectación en la Prestación del Servicio de Justicia</v>
      </c>
      <c r="D40" s="526" t="str">
        <f>'Mapa Final'!D40</f>
        <v>1. debilidad en la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Carencia de organización documental</v>
      </c>
      <c r="E40" s="529" t="str">
        <f>'Mapa Final'!E40</f>
        <v>Ausencia de la integracion de sistemas para el registro, control y salvaguardia de los registros.</v>
      </c>
      <c r="F40" s="529" t="str">
        <f>'Mapa Final'!F40</f>
        <v>Posibilidad de  afectación en la Prestación del Servicio de Justicia debido a  la ausencia de la integracion de sistemas para el registro, control y salvaguardia de los registros.</v>
      </c>
      <c r="G40" s="529" t="str">
        <f>'Mapa Final'!G40</f>
        <v>Ejecución y Administración de Procesos</v>
      </c>
      <c r="H40" s="535" t="str">
        <f>'Mapa Final'!I40</f>
        <v>Alta</v>
      </c>
      <c r="I40" s="538" t="str">
        <f>'Mapa Final'!L40</f>
        <v>Mayor</v>
      </c>
      <c r="J40" s="547" t="str">
        <f>'Mapa Final'!N40</f>
        <v xml:space="preserve">Alto </v>
      </c>
      <c r="K40" s="544" t="str">
        <f>'Mapa Final'!AA40</f>
        <v>Media</v>
      </c>
      <c r="L40" s="544" t="str">
        <f>'Mapa Final'!AE40</f>
        <v>Mayor</v>
      </c>
      <c r="M40" s="541" t="str">
        <f>'Mapa Final'!AG40</f>
        <v xml:space="preserve">Alto </v>
      </c>
      <c r="N40" s="544" t="str">
        <f>'Mapa Final'!AH40</f>
        <v>Evitar</v>
      </c>
      <c r="O40" s="532"/>
      <c r="P40" s="532"/>
      <c r="Q40" s="532"/>
      <c r="R40" s="532"/>
      <c r="S40" s="532"/>
      <c r="T40" s="532"/>
      <c r="U40" s="532"/>
    </row>
    <row r="41" spans="1:21" x14ac:dyDescent="0.25">
      <c r="A41" s="524"/>
      <c r="B41" s="527"/>
      <c r="C41" s="527"/>
      <c r="D41" s="527"/>
      <c r="E41" s="530"/>
      <c r="F41" s="530"/>
      <c r="G41" s="530"/>
      <c r="H41" s="536"/>
      <c r="I41" s="539"/>
      <c r="J41" s="548"/>
      <c r="K41" s="545"/>
      <c r="L41" s="545"/>
      <c r="M41" s="542"/>
      <c r="N41" s="545"/>
      <c r="O41" s="533"/>
      <c r="P41" s="533"/>
      <c r="Q41" s="533"/>
      <c r="R41" s="533"/>
      <c r="S41" s="533"/>
      <c r="T41" s="533"/>
      <c r="U41" s="533"/>
    </row>
    <row r="42" spans="1:21" x14ac:dyDescent="0.25">
      <c r="A42" s="524"/>
      <c r="B42" s="527"/>
      <c r="C42" s="527"/>
      <c r="D42" s="527"/>
      <c r="E42" s="530"/>
      <c r="F42" s="530"/>
      <c r="G42" s="530"/>
      <c r="H42" s="536"/>
      <c r="I42" s="539"/>
      <c r="J42" s="548"/>
      <c r="K42" s="545"/>
      <c r="L42" s="545"/>
      <c r="M42" s="542"/>
      <c r="N42" s="545"/>
      <c r="O42" s="533"/>
      <c r="P42" s="533"/>
      <c r="Q42" s="533"/>
      <c r="R42" s="533"/>
      <c r="S42" s="533"/>
      <c r="T42" s="533"/>
      <c r="U42" s="533"/>
    </row>
    <row r="43" spans="1:21" x14ac:dyDescent="0.25">
      <c r="A43" s="524"/>
      <c r="B43" s="527"/>
      <c r="C43" s="527"/>
      <c r="D43" s="527"/>
      <c r="E43" s="530"/>
      <c r="F43" s="530"/>
      <c r="G43" s="530"/>
      <c r="H43" s="536"/>
      <c r="I43" s="539"/>
      <c r="J43" s="548"/>
      <c r="K43" s="545"/>
      <c r="L43" s="545"/>
      <c r="M43" s="542"/>
      <c r="N43" s="545"/>
      <c r="O43" s="533"/>
      <c r="P43" s="533"/>
      <c r="Q43" s="533"/>
      <c r="R43" s="533"/>
      <c r="S43" s="533"/>
      <c r="T43" s="533"/>
      <c r="U43" s="533"/>
    </row>
    <row r="44" spans="1:21" ht="194.25" customHeight="1" thickBot="1" x14ac:dyDescent="0.3">
      <c r="A44" s="525"/>
      <c r="B44" s="528"/>
      <c r="C44" s="528"/>
      <c r="D44" s="528"/>
      <c r="E44" s="531"/>
      <c r="F44" s="531"/>
      <c r="G44" s="531"/>
      <c r="H44" s="537"/>
      <c r="I44" s="540"/>
      <c r="J44" s="549"/>
      <c r="K44" s="546"/>
      <c r="L44" s="546"/>
      <c r="M44" s="543"/>
      <c r="N44" s="546"/>
      <c r="O44" s="534"/>
      <c r="P44" s="534"/>
      <c r="Q44" s="534"/>
      <c r="R44" s="534"/>
      <c r="S44" s="534"/>
      <c r="T44" s="534"/>
      <c r="U44" s="534"/>
    </row>
    <row r="45" spans="1:21" x14ac:dyDescent="0.25">
      <c r="A45" s="523">
        <f>'Mapa Final'!A45</f>
        <v>8</v>
      </c>
      <c r="B45" s="526" t="str">
        <f>'Mapa Final'!B45</f>
        <v>Corrupción</v>
      </c>
      <c r="C45" s="526" t="str">
        <f>'Mapa Final'!C45</f>
        <v>Reputacional (Corrupción)</v>
      </c>
      <c r="D45" s="526" t="str">
        <f>'Mapa Final'!D45</f>
        <v>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6. alteracion y/o falsificacion  de los contenidos de las decisiones judiciales.
7. fallas  en la seguridad informatica que crea vulnerabilidad  en la informacion disponible.</v>
      </c>
      <c r="E45" s="529" t="str">
        <f>'Mapa Final'!E45</f>
        <v xml:space="preserve">Carencia en transparencia, etica y valores . </v>
      </c>
      <c r="F45" s="529" t="str">
        <f>'Mapa Final'!F45</f>
        <v>Posibilidad de afectacion reputacional (corrupcion) debido a la carencia de transparencia, etica y valores</v>
      </c>
      <c r="G45" s="529" t="str">
        <f>'Mapa Final'!G45</f>
        <v>Fraude Interno</v>
      </c>
      <c r="H45" s="535" t="str">
        <f>'Mapa Final'!I45</f>
        <v>Media</v>
      </c>
      <c r="I45" s="538" t="str">
        <f>'Mapa Final'!L45</f>
        <v>Mayor</v>
      </c>
      <c r="J45" s="547" t="str">
        <f>'Mapa Final'!N45</f>
        <v xml:space="preserve">Alto </v>
      </c>
      <c r="K45" s="544" t="str">
        <f>'Mapa Final'!AA45</f>
        <v>Baja</v>
      </c>
      <c r="L45" s="544" t="str">
        <f>'Mapa Final'!AE45</f>
        <v>Mayor</v>
      </c>
      <c r="M45" s="541" t="str">
        <f>'Mapa Final'!AG45</f>
        <v xml:space="preserve">Alto </v>
      </c>
      <c r="N45" s="544" t="str">
        <f>'Mapa Final'!AH45</f>
        <v>Evitar</v>
      </c>
      <c r="O45" s="532"/>
      <c r="P45" s="532"/>
      <c r="Q45" s="532"/>
      <c r="R45" s="532"/>
      <c r="S45" s="532"/>
      <c r="T45" s="532"/>
      <c r="U45" s="532"/>
    </row>
    <row r="46" spans="1:21" x14ac:dyDescent="0.25">
      <c r="A46" s="524"/>
      <c r="B46" s="527"/>
      <c r="C46" s="527"/>
      <c r="D46" s="527"/>
      <c r="E46" s="530"/>
      <c r="F46" s="530"/>
      <c r="G46" s="530"/>
      <c r="H46" s="536"/>
      <c r="I46" s="539"/>
      <c r="J46" s="548"/>
      <c r="K46" s="545"/>
      <c r="L46" s="545"/>
      <c r="M46" s="542"/>
      <c r="N46" s="545"/>
      <c r="O46" s="533"/>
      <c r="P46" s="533"/>
      <c r="Q46" s="533"/>
      <c r="R46" s="533"/>
      <c r="S46" s="533"/>
      <c r="T46" s="533"/>
      <c r="U46" s="533"/>
    </row>
    <row r="47" spans="1:21" x14ac:dyDescent="0.25">
      <c r="A47" s="524"/>
      <c r="B47" s="527"/>
      <c r="C47" s="527"/>
      <c r="D47" s="527"/>
      <c r="E47" s="530"/>
      <c r="F47" s="530"/>
      <c r="G47" s="530"/>
      <c r="H47" s="536"/>
      <c r="I47" s="539"/>
      <c r="J47" s="548"/>
      <c r="K47" s="545"/>
      <c r="L47" s="545"/>
      <c r="M47" s="542"/>
      <c r="N47" s="545"/>
      <c r="O47" s="533"/>
      <c r="P47" s="533"/>
      <c r="Q47" s="533"/>
      <c r="R47" s="533"/>
      <c r="S47" s="533"/>
      <c r="T47" s="533"/>
      <c r="U47" s="533"/>
    </row>
    <row r="48" spans="1:21" x14ac:dyDescent="0.25">
      <c r="A48" s="524"/>
      <c r="B48" s="527"/>
      <c r="C48" s="527"/>
      <c r="D48" s="527"/>
      <c r="E48" s="530"/>
      <c r="F48" s="530"/>
      <c r="G48" s="530"/>
      <c r="H48" s="536"/>
      <c r="I48" s="539"/>
      <c r="J48" s="548"/>
      <c r="K48" s="545"/>
      <c r="L48" s="545"/>
      <c r="M48" s="542"/>
      <c r="N48" s="545"/>
      <c r="O48" s="533"/>
      <c r="P48" s="533"/>
      <c r="Q48" s="533"/>
      <c r="R48" s="533"/>
      <c r="S48" s="533"/>
      <c r="T48" s="533"/>
      <c r="U48" s="533"/>
    </row>
    <row r="49" spans="1:21" ht="188.25" customHeight="1" thickBot="1" x14ac:dyDescent="0.3">
      <c r="A49" s="525"/>
      <c r="B49" s="528"/>
      <c r="C49" s="528"/>
      <c r="D49" s="528"/>
      <c r="E49" s="531"/>
      <c r="F49" s="531"/>
      <c r="G49" s="531"/>
      <c r="H49" s="537"/>
      <c r="I49" s="540"/>
      <c r="J49" s="549"/>
      <c r="K49" s="546"/>
      <c r="L49" s="546"/>
      <c r="M49" s="543"/>
      <c r="N49" s="546"/>
      <c r="O49" s="534"/>
      <c r="P49" s="534"/>
      <c r="Q49" s="534"/>
      <c r="R49" s="534"/>
      <c r="S49" s="534"/>
      <c r="T49" s="534"/>
      <c r="U49" s="534"/>
    </row>
    <row r="50" spans="1:21" x14ac:dyDescent="0.25">
      <c r="A50" s="523">
        <f>'Mapa Final'!A50</f>
        <v>9</v>
      </c>
      <c r="B50" s="526" t="str">
        <f>'Mapa Final'!B50</f>
        <v>Interrupción o demora en el Servicio Público de Administrar  Justicia</v>
      </c>
      <c r="C50" s="526" t="str">
        <f>'Mapa Final'!C50</f>
        <v>Afectación en la Prestación del Servicio de Justicia</v>
      </c>
      <c r="D50" s="526" t="str">
        <f>'Mapa Final'!D50</f>
        <v>1. Paro por sindicatos
2. Huelgas, protestas ciudadanas
3. Disturbios o hechos violentos
4.Pandemias o Emergencias Sanitarias 
5.Emergencias Ambientales
6. interrupcion del fluido de energia electrica.</v>
      </c>
      <c r="E50" s="529" t="str">
        <f>'Mapa Final'!E50</f>
        <v>Suceso de fuerza mayor que imposibilitan la gestión judicial</v>
      </c>
      <c r="F50" s="529" t="str">
        <f>'Mapa Final'!F50</f>
        <v>Posibilidad de  afectación en la Prestación del Servicio de Justicia debido a un suceso de fuerza mayor que imposibilite la gestión judicial</v>
      </c>
      <c r="G50" s="529" t="str">
        <f>'Mapa Final'!G50</f>
        <v>Usuarios, productos y prácticas organizacionales</v>
      </c>
      <c r="H50" s="535" t="str">
        <f>'Mapa Final'!I50</f>
        <v>Alta</v>
      </c>
      <c r="I50" s="538" t="str">
        <f>'Mapa Final'!L50</f>
        <v>Mayor</v>
      </c>
      <c r="J50" s="547" t="str">
        <f>'Mapa Final'!N50</f>
        <v xml:space="preserve">Alto </v>
      </c>
      <c r="K50" s="544" t="str">
        <f>'Mapa Final'!AA50</f>
        <v>Media</v>
      </c>
      <c r="L50" s="544" t="str">
        <f>'Mapa Final'!AE50</f>
        <v>Mayor</v>
      </c>
      <c r="M50" s="541" t="str">
        <f>'Mapa Final'!AG50</f>
        <v xml:space="preserve">Alto </v>
      </c>
      <c r="N50" s="544" t="str">
        <f>'Mapa Final'!AH50</f>
        <v>Evitar</v>
      </c>
      <c r="O50" s="532"/>
      <c r="P50" s="532"/>
      <c r="Q50" s="532"/>
      <c r="R50" s="532"/>
      <c r="S50" s="532"/>
      <c r="T50" s="532"/>
      <c r="U50" s="532"/>
    </row>
    <row r="51" spans="1:21" x14ac:dyDescent="0.25">
      <c r="A51" s="524"/>
      <c r="B51" s="527"/>
      <c r="C51" s="527"/>
      <c r="D51" s="527"/>
      <c r="E51" s="530"/>
      <c r="F51" s="530"/>
      <c r="G51" s="530"/>
      <c r="H51" s="536"/>
      <c r="I51" s="539"/>
      <c r="J51" s="548"/>
      <c r="K51" s="545"/>
      <c r="L51" s="545"/>
      <c r="M51" s="542"/>
      <c r="N51" s="545"/>
      <c r="O51" s="533"/>
      <c r="P51" s="533"/>
      <c r="Q51" s="533"/>
      <c r="R51" s="533"/>
      <c r="S51" s="533"/>
      <c r="T51" s="533"/>
      <c r="U51" s="533"/>
    </row>
    <row r="52" spans="1:21" x14ac:dyDescent="0.25">
      <c r="A52" s="524"/>
      <c r="B52" s="527"/>
      <c r="C52" s="527"/>
      <c r="D52" s="527"/>
      <c r="E52" s="530"/>
      <c r="F52" s="530"/>
      <c r="G52" s="530"/>
      <c r="H52" s="536"/>
      <c r="I52" s="539"/>
      <c r="J52" s="548"/>
      <c r="K52" s="545"/>
      <c r="L52" s="545"/>
      <c r="M52" s="542"/>
      <c r="N52" s="545"/>
      <c r="O52" s="533"/>
      <c r="P52" s="533"/>
      <c r="Q52" s="533"/>
      <c r="R52" s="533"/>
      <c r="S52" s="533"/>
      <c r="T52" s="533"/>
      <c r="U52" s="533"/>
    </row>
    <row r="53" spans="1:21" x14ac:dyDescent="0.25">
      <c r="A53" s="524"/>
      <c r="B53" s="527"/>
      <c r="C53" s="527"/>
      <c r="D53" s="527"/>
      <c r="E53" s="530"/>
      <c r="F53" s="530"/>
      <c r="G53" s="530"/>
      <c r="H53" s="536"/>
      <c r="I53" s="539"/>
      <c r="J53" s="548"/>
      <c r="K53" s="545"/>
      <c r="L53" s="545"/>
      <c r="M53" s="542"/>
      <c r="N53" s="545"/>
      <c r="O53" s="533"/>
      <c r="P53" s="533"/>
      <c r="Q53" s="533"/>
      <c r="R53" s="533"/>
      <c r="S53" s="533"/>
      <c r="T53" s="533"/>
      <c r="U53" s="533"/>
    </row>
    <row r="54" spans="1:21" ht="56.25" customHeight="1" thickBot="1" x14ac:dyDescent="0.3">
      <c r="A54" s="525"/>
      <c r="B54" s="528"/>
      <c r="C54" s="528"/>
      <c r="D54" s="528"/>
      <c r="E54" s="531"/>
      <c r="F54" s="531"/>
      <c r="G54" s="531"/>
      <c r="H54" s="537"/>
      <c r="I54" s="540"/>
      <c r="J54" s="549"/>
      <c r="K54" s="546"/>
      <c r="L54" s="546"/>
      <c r="M54" s="543"/>
      <c r="N54" s="546"/>
      <c r="O54" s="534"/>
      <c r="P54" s="534"/>
      <c r="Q54" s="534"/>
      <c r="R54" s="534"/>
      <c r="S54" s="534"/>
      <c r="T54" s="534"/>
      <c r="U54" s="534"/>
    </row>
    <row r="55" spans="1:21" x14ac:dyDescent="0.25">
      <c r="A55" s="523">
        <f>'Mapa Final'!A55</f>
        <v>10</v>
      </c>
      <c r="B55" s="526" t="str">
        <f>'Mapa Final'!B55</f>
        <v>Inaplicabilidad de la normavidad ambiental vigente</v>
      </c>
      <c r="C55" s="526" t="str">
        <f>'Mapa Final'!C55</f>
        <v>Afectación Ambiental</v>
      </c>
      <c r="D55" s="526" t="str">
        <f>'Mapa Final'!D55</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529" t="str">
        <f>'Mapa Final'!E55</f>
        <v>Desconocimiento de los lineamientos ambientales y normatividad vigente ambiental</v>
      </c>
      <c r="F55" s="529" t="str">
        <f>'Mapa Final'!F55</f>
        <v>Posibilidad de afectación ambiental debido al desconocimiento de las lineamientos ambientales y normatividad vigente ambiental</v>
      </c>
      <c r="G55" s="529" t="str">
        <f>'Mapa Final'!G55</f>
        <v>Eventos Ambientales Internos</v>
      </c>
      <c r="H55" s="535" t="str">
        <f>'Mapa Final'!I55</f>
        <v>Media</v>
      </c>
      <c r="I55" s="538" t="str">
        <f>'Mapa Final'!L55</f>
        <v>Menor</v>
      </c>
      <c r="J55" s="547" t="str">
        <f>'Mapa Final'!N55</f>
        <v>Moderado</v>
      </c>
      <c r="K55" s="544" t="str">
        <f>'Mapa Final'!AA55</f>
        <v>Baja</v>
      </c>
      <c r="L55" s="544" t="str">
        <f>'Mapa Final'!AE55</f>
        <v>Menor</v>
      </c>
      <c r="M55" s="541" t="str">
        <f>'Mapa Final'!AG55</f>
        <v>Moderado</v>
      </c>
      <c r="N55" s="544" t="str">
        <f>'Mapa Final'!AH55</f>
        <v>Aceptar</v>
      </c>
      <c r="O55" s="532"/>
      <c r="P55" s="532"/>
      <c r="Q55" s="532"/>
      <c r="R55" s="532"/>
      <c r="S55" s="532"/>
      <c r="T55" s="532"/>
      <c r="U55" s="532"/>
    </row>
    <row r="56" spans="1:21" x14ac:dyDescent="0.25">
      <c r="A56" s="524"/>
      <c r="B56" s="527"/>
      <c r="C56" s="527"/>
      <c r="D56" s="527"/>
      <c r="E56" s="530"/>
      <c r="F56" s="530"/>
      <c r="G56" s="530"/>
      <c r="H56" s="536"/>
      <c r="I56" s="539"/>
      <c r="J56" s="548"/>
      <c r="K56" s="545"/>
      <c r="L56" s="545"/>
      <c r="M56" s="542"/>
      <c r="N56" s="545"/>
      <c r="O56" s="533"/>
      <c r="P56" s="533"/>
      <c r="Q56" s="533"/>
      <c r="R56" s="533"/>
      <c r="S56" s="533"/>
      <c r="T56" s="533"/>
      <c r="U56" s="533"/>
    </row>
    <row r="57" spans="1:21" x14ac:dyDescent="0.25">
      <c r="A57" s="524"/>
      <c r="B57" s="527"/>
      <c r="C57" s="527"/>
      <c r="D57" s="527"/>
      <c r="E57" s="530"/>
      <c r="F57" s="530"/>
      <c r="G57" s="530"/>
      <c r="H57" s="536"/>
      <c r="I57" s="539"/>
      <c r="J57" s="548"/>
      <c r="K57" s="545"/>
      <c r="L57" s="545"/>
      <c r="M57" s="542"/>
      <c r="N57" s="545"/>
      <c r="O57" s="533"/>
      <c r="P57" s="533"/>
      <c r="Q57" s="533"/>
      <c r="R57" s="533"/>
      <c r="S57" s="533"/>
      <c r="T57" s="533"/>
      <c r="U57" s="533"/>
    </row>
    <row r="58" spans="1:21" x14ac:dyDescent="0.25">
      <c r="A58" s="524"/>
      <c r="B58" s="527"/>
      <c r="C58" s="527"/>
      <c r="D58" s="527"/>
      <c r="E58" s="530"/>
      <c r="F58" s="530"/>
      <c r="G58" s="530"/>
      <c r="H58" s="536"/>
      <c r="I58" s="539"/>
      <c r="J58" s="548"/>
      <c r="K58" s="545"/>
      <c r="L58" s="545"/>
      <c r="M58" s="542"/>
      <c r="N58" s="545"/>
      <c r="O58" s="533"/>
      <c r="P58" s="533"/>
      <c r="Q58" s="533"/>
      <c r="R58" s="533"/>
      <c r="S58" s="533"/>
      <c r="T58" s="533"/>
      <c r="U58" s="533"/>
    </row>
    <row r="59" spans="1:21" ht="159.75" customHeight="1" thickBot="1" x14ac:dyDescent="0.3">
      <c r="A59" s="525"/>
      <c r="B59" s="528"/>
      <c r="C59" s="528"/>
      <c r="D59" s="528"/>
      <c r="E59" s="531"/>
      <c r="F59" s="531"/>
      <c r="G59" s="531"/>
      <c r="H59" s="537"/>
      <c r="I59" s="540"/>
      <c r="J59" s="549"/>
      <c r="K59" s="546"/>
      <c r="L59" s="546"/>
      <c r="M59" s="543"/>
      <c r="N59" s="546"/>
      <c r="O59" s="534"/>
      <c r="P59" s="534"/>
      <c r="Q59" s="534"/>
      <c r="R59" s="534"/>
      <c r="S59" s="534"/>
      <c r="T59" s="534"/>
      <c r="U59" s="534"/>
    </row>
  </sheetData>
  <mergeCells count="229">
    <mergeCell ref="S55:S59"/>
    <mergeCell ref="T55:T59"/>
    <mergeCell ref="U55:U59"/>
    <mergeCell ref="M55:M59"/>
    <mergeCell ref="N55:N59"/>
    <mergeCell ref="O55:O59"/>
    <mergeCell ref="P55:P59"/>
    <mergeCell ref="Q55:Q59"/>
    <mergeCell ref="R55:R59"/>
    <mergeCell ref="G55:G59"/>
    <mergeCell ref="H55:H59"/>
    <mergeCell ref="I55:I59"/>
    <mergeCell ref="J55:J59"/>
    <mergeCell ref="K55:K59"/>
    <mergeCell ref="L55:L59"/>
    <mergeCell ref="A55:A59"/>
    <mergeCell ref="B55:B59"/>
    <mergeCell ref="C55:C59"/>
    <mergeCell ref="D55:D59"/>
    <mergeCell ref="E55:E59"/>
    <mergeCell ref="F55:F59"/>
    <mergeCell ref="R50:R54"/>
    <mergeCell ref="S50:S54"/>
    <mergeCell ref="T50:T54"/>
    <mergeCell ref="U50:U54"/>
    <mergeCell ref="J50:J54"/>
    <mergeCell ref="K50:K54"/>
    <mergeCell ref="L50:L54"/>
    <mergeCell ref="M50:M54"/>
    <mergeCell ref="N50:N54"/>
    <mergeCell ref="O50:O5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O40:O44"/>
    <mergeCell ref="P40:P44"/>
    <mergeCell ref="Q40:Q44"/>
    <mergeCell ref="R40:R44"/>
    <mergeCell ref="S40:S44"/>
    <mergeCell ref="H40:H44"/>
    <mergeCell ref="I40:I44"/>
    <mergeCell ref="J40:J44"/>
    <mergeCell ref="K40:K44"/>
    <mergeCell ref="L40:L44"/>
    <mergeCell ref="M40:M44"/>
    <mergeCell ref="A45:A49"/>
    <mergeCell ref="B45:B49"/>
    <mergeCell ref="C45:C49"/>
    <mergeCell ref="D45:D49"/>
    <mergeCell ref="E45:E49"/>
    <mergeCell ref="F45:F49"/>
    <mergeCell ref="G45:G49"/>
    <mergeCell ref="H45:H49"/>
    <mergeCell ref="N40:N44"/>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C35:C39"/>
    <mergeCell ref="D35:D39"/>
    <mergeCell ref="E35:E39"/>
    <mergeCell ref="F35:F39"/>
    <mergeCell ref="P30:P34"/>
    <mergeCell ref="Q30:Q34"/>
    <mergeCell ref="R30:R34"/>
    <mergeCell ref="S30:S34"/>
    <mergeCell ref="T30:T34"/>
    <mergeCell ref="S35:S39"/>
    <mergeCell ref="T35:T39"/>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A9:N9"/>
    <mergeCell ref="A10:A14"/>
    <mergeCell ref="B10:B14"/>
    <mergeCell ref="C10:C14"/>
    <mergeCell ref="D10:D14"/>
    <mergeCell ref="E10:E14"/>
    <mergeCell ref="L15:L19"/>
    <mergeCell ref="R10:R14"/>
    <mergeCell ref="S10:S14"/>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s>
  <conditionalFormatting sqref="D8:G8 H7 H60:J1048576 A7:B7">
    <cfRule type="containsText" dxfId="2093" priority="713" operator="containsText" text="3- Moderado">
      <formula>NOT(ISERROR(SEARCH("3- Moderado",A7)))</formula>
    </cfRule>
    <cfRule type="containsText" dxfId="2092" priority="714" operator="containsText" text="6- Moderado">
      <formula>NOT(ISERROR(SEARCH("6- Moderado",A7)))</formula>
    </cfRule>
    <cfRule type="containsText" dxfId="2091" priority="715" operator="containsText" text="4- Moderado">
      <formula>NOT(ISERROR(SEARCH("4- Moderado",A7)))</formula>
    </cfRule>
    <cfRule type="containsText" dxfId="2090" priority="716" operator="containsText" text="3- Bajo">
      <formula>NOT(ISERROR(SEARCH("3- Bajo",A7)))</formula>
    </cfRule>
    <cfRule type="containsText" dxfId="2089" priority="717" operator="containsText" text="4- Bajo">
      <formula>NOT(ISERROR(SEARCH("4- Bajo",A7)))</formula>
    </cfRule>
    <cfRule type="containsText" dxfId="2088" priority="718" operator="containsText" text="1- Bajo">
      <formula>NOT(ISERROR(SEARCH("1- Bajo",A7)))</formula>
    </cfRule>
  </conditionalFormatting>
  <conditionalFormatting sqref="H8:J8">
    <cfRule type="containsText" dxfId="2087" priority="706" operator="containsText" text="3- Moderado">
      <formula>NOT(ISERROR(SEARCH("3- Moderado",H8)))</formula>
    </cfRule>
    <cfRule type="containsText" dxfId="2086" priority="707" operator="containsText" text="6- Moderado">
      <formula>NOT(ISERROR(SEARCH("6- Moderado",H8)))</formula>
    </cfRule>
    <cfRule type="containsText" dxfId="2085" priority="708" operator="containsText" text="4- Moderado">
      <formula>NOT(ISERROR(SEARCH("4- Moderado",H8)))</formula>
    </cfRule>
    <cfRule type="containsText" dxfId="2084" priority="709" operator="containsText" text="3- Bajo">
      <formula>NOT(ISERROR(SEARCH("3- Bajo",H8)))</formula>
    </cfRule>
    <cfRule type="containsText" dxfId="2083" priority="710" operator="containsText" text="4- Bajo">
      <formula>NOT(ISERROR(SEARCH("4- Bajo",H8)))</formula>
    </cfRule>
    <cfRule type="containsText" dxfId="2082" priority="712" operator="containsText" text="1- Bajo">
      <formula>NOT(ISERROR(SEARCH("1- Bajo",H8)))</formula>
    </cfRule>
  </conditionalFormatting>
  <conditionalFormatting sqref="J8 J60:J1048576">
    <cfRule type="containsText" dxfId="2081" priority="695" operator="containsText" text="25- Extremo">
      <formula>NOT(ISERROR(SEARCH("25- Extremo",J8)))</formula>
    </cfRule>
    <cfRule type="containsText" dxfId="2080" priority="696" operator="containsText" text="20- Extremo">
      <formula>NOT(ISERROR(SEARCH("20- Extremo",J8)))</formula>
    </cfRule>
    <cfRule type="containsText" dxfId="2079" priority="697" operator="containsText" text="15- Extremo">
      <formula>NOT(ISERROR(SEARCH("15- Extremo",J8)))</formula>
    </cfRule>
    <cfRule type="containsText" dxfId="2078" priority="698" operator="containsText" text="10- Extremo">
      <formula>NOT(ISERROR(SEARCH("10- Extremo",J8)))</formula>
    </cfRule>
    <cfRule type="containsText" dxfId="2077" priority="699" operator="containsText" text="5- Extremo">
      <formula>NOT(ISERROR(SEARCH("5- Extremo",J8)))</formula>
    </cfRule>
    <cfRule type="containsText" dxfId="2076" priority="700" operator="containsText" text="12- Alto">
      <formula>NOT(ISERROR(SEARCH("12- Alto",J8)))</formula>
    </cfRule>
    <cfRule type="containsText" dxfId="2075" priority="701" operator="containsText" text="10- Alto">
      <formula>NOT(ISERROR(SEARCH("10- Alto",J8)))</formula>
    </cfRule>
    <cfRule type="containsText" dxfId="2074" priority="702" operator="containsText" text="9- Alto">
      <formula>NOT(ISERROR(SEARCH("9- Alto",J8)))</formula>
    </cfRule>
    <cfRule type="containsText" dxfId="2073" priority="703" operator="containsText" text="8- Alto">
      <formula>NOT(ISERROR(SEARCH("8- Alto",J8)))</formula>
    </cfRule>
    <cfRule type="containsText" dxfId="2072" priority="704" operator="containsText" text="5- Alto">
      <formula>NOT(ISERROR(SEARCH("5- Alto",J8)))</formula>
    </cfRule>
    <cfRule type="containsText" dxfId="2071" priority="705" operator="containsText" text="4- Alto">
      <formula>NOT(ISERROR(SEARCH("4- Alto",J8)))</formula>
    </cfRule>
    <cfRule type="containsText" dxfId="2070" priority="711" operator="containsText" text="2- Bajo">
      <formula>NOT(ISERROR(SEARCH("2- Bajo",J8)))</formula>
    </cfRule>
  </conditionalFormatting>
  <conditionalFormatting sqref="K10:L10">
    <cfRule type="containsText" dxfId="2069" priority="689" operator="containsText" text="3- Moderado">
      <formula>NOT(ISERROR(SEARCH("3- Moderado",K10)))</formula>
    </cfRule>
    <cfRule type="containsText" dxfId="2068" priority="690" operator="containsText" text="6- Moderado">
      <formula>NOT(ISERROR(SEARCH("6- Moderado",K10)))</formula>
    </cfRule>
    <cfRule type="containsText" dxfId="2067" priority="691" operator="containsText" text="4- Moderado">
      <formula>NOT(ISERROR(SEARCH("4- Moderado",K10)))</formula>
    </cfRule>
    <cfRule type="containsText" dxfId="2066" priority="692" operator="containsText" text="3- Bajo">
      <formula>NOT(ISERROR(SEARCH("3- Bajo",K10)))</formula>
    </cfRule>
    <cfRule type="containsText" dxfId="2065" priority="693" operator="containsText" text="4- Bajo">
      <formula>NOT(ISERROR(SEARCH("4- Bajo",K10)))</formula>
    </cfRule>
    <cfRule type="containsText" dxfId="2064" priority="694" operator="containsText" text="1- Bajo">
      <formula>NOT(ISERROR(SEARCH("1- Bajo",K10)))</formula>
    </cfRule>
  </conditionalFormatting>
  <conditionalFormatting sqref="H10:I10">
    <cfRule type="containsText" dxfId="2063" priority="683" operator="containsText" text="3- Moderado">
      <formula>NOT(ISERROR(SEARCH("3- Moderado",H10)))</formula>
    </cfRule>
    <cfRule type="containsText" dxfId="2062" priority="684" operator="containsText" text="6- Moderado">
      <formula>NOT(ISERROR(SEARCH("6- Moderado",H10)))</formula>
    </cfRule>
    <cfRule type="containsText" dxfId="2061" priority="685" operator="containsText" text="4- Moderado">
      <formula>NOT(ISERROR(SEARCH("4- Moderado",H10)))</formula>
    </cfRule>
    <cfRule type="containsText" dxfId="2060" priority="686" operator="containsText" text="3- Bajo">
      <formula>NOT(ISERROR(SEARCH("3- Bajo",H10)))</formula>
    </cfRule>
    <cfRule type="containsText" dxfId="2059" priority="687" operator="containsText" text="4- Bajo">
      <formula>NOT(ISERROR(SEARCH("4- Bajo",H10)))</formula>
    </cfRule>
    <cfRule type="containsText" dxfId="2058" priority="688" operator="containsText" text="1- Bajo">
      <formula>NOT(ISERROR(SEARCH("1- Bajo",H10)))</formula>
    </cfRule>
  </conditionalFormatting>
  <conditionalFormatting sqref="A10 C10:E10">
    <cfRule type="containsText" dxfId="2057" priority="677" operator="containsText" text="3- Moderado">
      <formula>NOT(ISERROR(SEARCH("3- Moderado",A10)))</formula>
    </cfRule>
    <cfRule type="containsText" dxfId="2056" priority="678" operator="containsText" text="6- Moderado">
      <formula>NOT(ISERROR(SEARCH("6- Moderado",A10)))</formula>
    </cfRule>
    <cfRule type="containsText" dxfId="2055" priority="679" operator="containsText" text="4- Moderado">
      <formula>NOT(ISERROR(SEARCH("4- Moderado",A10)))</formula>
    </cfRule>
    <cfRule type="containsText" dxfId="2054" priority="680" operator="containsText" text="3- Bajo">
      <formula>NOT(ISERROR(SEARCH("3- Bajo",A10)))</formula>
    </cfRule>
    <cfRule type="containsText" dxfId="2053" priority="681" operator="containsText" text="4- Bajo">
      <formula>NOT(ISERROR(SEARCH("4- Bajo",A10)))</formula>
    </cfRule>
    <cfRule type="containsText" dxfId="2052" priority="682" operator="containsText" text="1- Bajo">
      <formula>NOT(ISERROR(SEARCH("1- Bajo",A10)))</formula>
    </cfRule>
  </conditionalFormatting>
  <conditionalFormatting sqref="F10:G10">
    <cfRule type="containsText" dxfId="2051" priority="671" operator="containsText" text="3- Moderado">
      <formula>NOT(ISERROR(SEARCH("3- Moderado",F10)))</formula>
    </cfRule>
    <cfRule type="containsText" dxfId="2050" priority="672" operator="containsText" text="6- Moderado">
      <formula>NOT(ISERROR(SEARCH("6- Moderado",F10)))</formula>
    </cfRule>
    <cfRule type="containsText" dxfId="2049" priority="673" operator="containsText" text="4- Moderado">
      <formula>NOT(ISERROR(SEARCH("4- Moderado",F10)))</formula>
    </cfRule>
    <cfRule type="containsText" dxfId="2048" priority="674" operator="containsText" text="3- Bajo">
      <formula>NOT(ISERROR(SEARCH("3- Bajo",F10)))</formula>
    </cfRule>
    <cfRule type="containsText" dxfId="2047" priority="675" operator="containsText" text="4- Bajo">
      <formula>NOT(ISERROR(SEARCH("4- Bajo",F10)))</formula>
    </cfRule>
    <cfRule type="containsText" dxfId="2046" priority="676" operator="containsText" text="1- Bajo">
      <formula>NOT(ISERROR(SEARCH("1- Bajo",F10)))</formula>
    </cfRule>
  </conditionalFormatting>
  <conditionalFormatting sqref="K8">
    <cfRule type="containsText" dxfId="2045" priority="665" operator="containsText" text="3- Moderado">
      <formula>NOT(ISERROR(SEARCH("3- Moderado",K8)))</formula>
    </cfRule>
    <cfRule type="containsText" dxfId="2044" priority="666" operator="containsText" text="6- Moderado">
      <formula>NOT(ISERROR(SEARCH("6- Moderado",K8)))</formula>
    </cfRule>
    <cfRule type="containsText" dxfId="2043" priority="667" operator="containsText" text="4- Moderado">
      <formula>NOT(ISERROR(SEARCH("4- Moderado",K8)))</formula>
    </cfRule>
    <cfRule type="containsText" dxfId="2042" priority="668" operator="containsText" text="3- Bajo">
      <formula>NOT(ISERROR(SEARCH("3- Bajo",K8)))</formula>
    </cfRule>
    <cfRule type="containsText" dxfId="2041" priority="669" operator="containsText" text="4- Bajo">
      <formula>NOT(ISERROR(SEARCH("4- Bajo",K8)))</formula>
    </cfRule>
    <cfRule type="containsText" dxfId="2040" priority="670" operator="containsText" text="1- Bajo">
      <formula>NOT(ISERROR(SEARCH("1- Bajo",K8)))</formula>
    </cfRule>
  </conditionalFormatting>
  <conditionalFormatting sqref="L8">
    <cfRule type="containsText" dxfId="2039" priority="659" operator="containsText" text="3- Moderado">
      <formula>NOT(ISERROR(SEARCH("3- Moderado",L8)))</formula>
    </cfRule>
    <cfRule type="containsText" dxfId="2038" priority="660" operator="containsText" text="6- Moderado">
      <formula>NOT(ISERROR(SEARCH("6- Moderado",L8)))</formula>
    </cfRule>
    <cfRule type="containsText" dxfId="2037" priority="661" operator="containsText" text="4- Moderado">
      <formula>NOT(ISERROR(SEARCH("4- Moderado",L8)))</formula>
    </cfRule>
    <cfRule type="containsText" dxfId="2036" priority="662" operator="containsText" text="3- Bajo">
      <formula>NOT(ISERROR(SEARCH("3- Bajo",L8)))</formula>
    </cfRule>
    <cfRule type="containsText" dxfId="2035" priority="663" operator="containsText" text="4- Bajo">
      <formula>NOT(ISERROR(SEARCH("4- Bajo",L8)))</formula>
    </cfRule>
    <cfRule type="containsText" dxfId="2034" priority="664" operator="containsText" text="1- Bajo">
      <formula>NOT(ISERROR(SEARCH("1- Bajo",L8)))</formula>
    </cfRule>
  </conditionalFormatting>
  <conditionalFormatting sqref="M8">
    <cfRule type="containsText" dxfId="2033" priority="653" operator="containsText" text="3- Moderado">
      <formula>NOT(ISERROR(SEARCH("3- Moderado",M8)))</formula>
    </cfRule>
    <cfRule type="containsText" dxfId="2032" priority="654" operator="containsText" text="6- Moderado">
      <formula>NOT(ISERROR(SEARCH("6- Moderado",M8)))</formula>
    </cfRule>
    <cfRule type="containsText" dxfId="2031" priority="655" operator="containsText" text="4- Moderado">
      <formula>NOT(ISERROR(SEARCH("4- Moderado",M8)))</formula>
    </cfRule>
    <cfRule type="containsText" dxfId="2030" priority="656" operator="containsText" text="3- Bajo">
      <formula>NOT(ISERROR(SEARCH("3- Bajo",M8)))</formula>
    </cfRule>
    <cfRule type="containsText" dxfId="2029" priority="657" operator="containsText" text="4- Bajo">
      <formula>NOT(ISERROR(SEARCH("4- Bajo",M8)))</formula>
    </cfRule>
    <cfRule type="containsText" dxfId="2028" priority="658" operator="containsText" text="1- Bajo">
      <formula>NOT(ISERROR(SEARCH("1- Bajo",M8)))</formula>
    </cfRule>
  </conditionalFormatting>
  <conditionalFormatting sqref="J10:J14">
    <cfRule type="containsText" dxfId="2027" priority="648" operator="containsText" text="Bajo">
      <formula>NOT(ISERROR(SEARCH("Bajo",J10)))</formula>
    </cfRule>
    <cfRule type="containsText" dxfId="2026" priority="649" operator="containsText" text="Moderado">
      <formula>NOT(ISERROR(SEARCH("Moderado",J10)))</formula>
    </cfRule>
    <cfRule type="containsText" dxfId="2025" priority="650" operator="containsText" text="Alto">
      <formula>NOT(ISERROR(SEARCH("Alto",J10)))</formula>
    </cfRule>
    <cfRule type="containsText" dxfId="2024"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2023" priority="623" operator="containsText" text="Moderado">
      <formula>NOT(ISERROR(SEARCH("Moderado",M10)))</formula>
    </cfRule>
    <cfRule type="containsText" dxfId="2022" priority="643" operator="containsText" text="Bajo">
      <formula>NOT(ISERROR(SEARCH("Bajo",M10)))</formula>
    </cfRule>
    <cfRule type="containsText" dxfId="2021" priority="644" operator="containsText" text="Moderado">
      <formula>NOT(ISERROR(SEARCH("Moderado",M10)))</formula>
    </cfRule>
    <cfRule type="containsText" dxfId="2020" priority="645" operator="containsText" text="Alto">
      <formula>NOT(ISERROR(SEARCH("Alto",M10)))</formula>
    </cfRule>
    <cfRule type="containsText" dxfId="2019"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2018" priority="637" operator="containsText" text="3- Moderado">
      <formula>NOT(ISERROR(SEARCH("3- Moderado",N10)))</formula>
    </cfRule>
    <cfRule type="containsText" dxfId="2017" priority="638" operator="containsText" text="6- Moderado">
      <formula>NOT(ISERROR(SEARCH("6- Moderado",N10)))</formula>
    </cfRule>
    <cfRule type="containsText" dxfId="2016" priority="639" operator="containsText" text="4- Moderado">
      <formula>NOT(ISERROR(SEARCH("4- Moderado",N10)))</formula>
    </cfRule>
    <cfRule type="containsText" dxfId="2015" priority="640" operator="containsText" text="3- Bajo">
      <formula>NOT(ISERROR(SEARCH("3- Bajo",N10)))</formula>
    </cfRule>
    <cfRule type="containsText" dxfId="2014" priority="641" operator="containsText" text="4- Bajo">
      <formula>NOT(ISERROR(SEARCH("4- Bajo",N10)))</formula>
    </cfRule>
    <cfRule type="containsText" dxfId="2013" priority="642" operator="containsText" text="1- Bajo">
      <formula>NOT(ISERROR(SEARCH("1- Bajo",N10)))</formula>
    </cfRule>
  </conditionalFormatting>
  <conditionalFormatting sqref="H10:H14">
    <cfRule type="containsText" dxfId="2012" priority="624" operator="containsText" text="Muy Alta">
      <formula>NOT(ISERROR(SEARCH("Muy Alta",H10)))</formula>
    </cfRule>
    <cfRule type="containsText" dxfId="2011" priority="625" operator="containsText" text="Alta">
      <formula>NOT(ISERROR(SEARCH("Alta",H10)))</formula>
    </cfRule>
    <cfRule type="containsText" dxfId="2010" priority="626" operator="containsText" text="Muy Alta">
      <formula>NOT(ISERROR(SEARCH("Muy Alta",H10)))</formula>
    </cfRule>
    <cfRule type="containsText" dxfId="2009" priority="631" operator="containsText" text="Muy Baja">
      <formula>NOT(ISERROR(SEARCH("Muy Baja",H10)))</formula>
    </cfRule>
    <cfRule type="containsText" dxfId="2008" priority="632" operator="containsText" text="Baja">
      <formula>NOT(ISERROR(SEARCH("Baja",H10)))</formula>
    </cfRule>
    <cfRule type="containsText" dxfId="2007" priority="633" operator="containsText" text="Media">
      <formula>NOT(ISERROR(SEARCH("Media",H10)))</formula>
    </cfRule>
    <cfRule type="containsText" dxfId="2006" priority="634" operator="containsText" text="Alta">
      <formula>NOT(ISERROR(SEARCH("Alta",H10)))</formula>
    </cfRule>
    <cfRule type="containsText" dxfId="2005" priority="636" operator="containsText" text="Muy Alta">
      <formula>NOT(ISERROR(SEARCH("Muy Alta",H10)))</formula>
    </cfRule>
  </conditionalFormatting>
  <conditionalFormatting sqref="I10:I14">
    <cfRule type="containsText" dxfId="2004" priority="627" operator="containsText" text="Catastrófico">
      <formula>NOT(ISERROR(SEARCH("Catastrófico",I10)))</formula>
    </cfRule>
    <cfRule type="containsText" dxfId="2003" priority="628" operator="containsText" text="Mayor">
      <formula>NOT(ISERROR(SEARCH("Mayor",I10)))</formula>
    </cfRule>
    <cfRule type="containsText" dxfId="2002" priority="629" operator="containsText" text="Menor">
      <formula>NOT(ISERROR(SEARCH("Menor",I10)))</formula>
    </cfRule>
    <cfRule type="containsText" dxfId="2001" priority="630" operator="containsText" text="Leve">
      <formula>NOT(ISERROR(SEARCH("Leve",I10)))</formula>
    </cfRule>
    <cfRule type="containsText" dxfId="2000" priority="635" operator="containsText" text="Moderado">
      <formula>NOT(ISERROR(SEARCH("Moderado",I10)))</formula>
    </cfRule>
  </conditionalFormatting>
  <conditionalFormatting sqref="K10:K14">
    <cfRule type="containsText" dxfId="1999" priority="622" operator="containsText" text="Media">
      <formula>NOT(ISERROR(SEARCH("Media",K10)))</formula>
    </cfRule>
  </conditionalFormatting>
  <conditionalFormatting sqref="L10:L14">
    <cfRule type="containsText" dxfId="1998" priority="621" operator="containsText" text="Moderado">
      <formula>NOT(ISERROR(SEARCH("Moderado",L10)))</formula>
    </cfRule>
  </conditionalFormatting>
  <conditionalFormatting sqref="J10:J14">
    <cfRule type="containsText" dxfId="1997" priority="620" operator="containsText" text="Moderado">
      <formula>NOT(ISERROR(SEARCH("Moderado",J10)))</formula>
    </cfRule>
  </conditionalFormatting>
  <conditionalFormatting sqref="J10:J14">
    <cfRule type="containsText" dxfId="1996" priority="618" operator="containsText" text="Bajo">
      <formula>NOT(ISERROR(SEARCH("Bajo",J10)))</formula>
    </cfRule>
    <cfRule type="containsText" dxfId="1995" priority="619" operator="containsText" text="Extremo">
      <formula>NOT(ISERROR(SEARCH("Extremo",J10)))</formula>
    </cfRule>
  </conditionalFormatting>
  <conditionalFormatting sqref="K10:K14">
    <cfRule type="containsText" dxfId="1994" priority="616" operator="containsText" text="Baja">
      <formula>NOT(ISERROR(SEARCH("Baja",K10)))</formula>
    </cfRule>
    <cfRule type="containsText" dxfId="1993" priority="617" operator="containsText" text="Muy Baja">
      <formula>NOT(ISERROR(SEARCH("Muy Baja",K10)))</formula>
    </cfRule>
  </conditionalFormatting>
  <conditionalFormatting sqref="K10:K14">
    <cfRule type="containsText" dxfId="1992" priority="614" operator="containsText" text="Muy Alta">
      <formula>NOT(ISERROR(SEARCH("Muy Alta",K10)))</formula>
    </cfRule>
    <cfRule type="containsText" dxfId="1991" priority="615" operator="containsText" text="Alta">
      <formula>NOT(ISERROR(SEARCH("Alta",K10)))</formula>
    </cfRule>
  </conditionalFormatting>
  <conditionalFormatting sqref="L10:L14">
    <cfRule type="containsText" dxfId="1990" priority="610" operator="containsText" text="Catastrófico">
      <formula>NOT(ISERROR(SEARCH("Catastrófico",L10)))</formula>
    </cfRule>
    <cfRule type="containsText" dxfId="1989" priority="611" operator="containsText" text="Mayor">
      <formula>NOT(ISERROR(SEARCH("Mayor",L10)))</formula>
    </cfRule>
    <cfRule type="containsText" dxfId="1988" priority="612" operator="containsText" text="Menor">
      <formula>NOT(ISERROR(SEARCH("Menor",L10)))</formula>
    </cfRule>
    <cfRule type="containsText" dxfId="1987" priority="613" operator="containsText" text="Leve">
      <formula>NOT(ISERROR(SEARCH("Leve",L10)))</formula>
    </cfRule>
  </conditionalFormatting>
  <conditionalFormatting sqref="K15:L15">
    <cfRule type="containsText" dxfId="1986" priority="604" operator="containsText" text="3- Moderado">
      <formula>NOT(ISERROR(SEARCH("3- Moderado",K15)))</formula>
    </cfRule>
    <cfRule type="containsText" dxfId="1985" priority="605" operator="containsText" text="6- Moderado">
      <formula>NOT(ISERROR(SEARCH("6- Moderado",K15)))</formula>
    </cfRule>
    <cfRule type="containsText" dxfId="1984" priority="606" operator="containsText" text="4- Moderado">
      <formula>NOT(ISERROR(SEARCH("4- Moderado",K15)))</formula>
    </cfRule>
    <cfRule type="containsText" dxfId="1983" priority="607" operator="containsText" text="3- Bajo">
      <formula>NOT(ISERROR(SEARCH("3- Bajo",K15)))</formula>
    </cfRule>
    <cfRule type="containsText" dxfId="1982" priority="608" operator="containsText" text="4- Bajo">
      <formula>NOT(ISERROR(SEARCH("4- Bajo",K15)))</formula>
    </cfRule>
    <cfRule type="containsText" dxfId="1981" priority="609" operator="containsText" text="1- Bajo">
      <formula>NOT(ISERROR(SEARCH("1- Bajo",K15)))</formula>
    </cfRule>
  </conditionalFormatting>
  <conditionalFormatting sqref="H15:I15">
    <cfRule type="containsText" dxfId="1980" priority="598" operator="containsText" text="3- Moderado">
      <formula>NOT(ISERROR(SEARCH("3- Moderado",H15)))</formula>
    </cfRule>
    <cfRule type="containsText" dxfId="1979" priority="599" operator="containsText" text="6- Moderado">
      <formula>NOT(ISERROR(SEARCH("6- Moderado",H15)))</formula>
    </cfRule>
    <cfRule type="containsText" dxfId="1978" priority="600" operator="containsText" text="4- Moderado">
      <formula>NOT(ISERROR(SEARCH("4- Moderado",H15)))</formula>
    </cfRule>
    <cfRule type="containsText" dxfId="1977" priority="601" operator="containsText" text="3- Bajo">
      <formula>NOT(ISERROR(SEARCH("3- Bajo",H15)))</formula>
    </cfRule>
    <cfRule type="containsText" dxfId="1976" priority="602" operator="containsText" text="4- Bajo">
      <formula>NOT(ISERROR(SEARCH("4- Bajo",H15)))</formula>
    </cfRule>
    <cfRule type="containsText" dxfId="1975" priority="603" operator="containsText" text="1- Bajo">
      <formula>NOT(ISERROR(SEARCH("1- Bajo",H15)))</formula>
    </cfRule>
  </conditionalFormatting>
  <conditionalFormatting sqref="A15 C15:E15">
    <cfRule type="containsText" dxfId="1974" priority="592" operator="containsText" text="3- Moderado">
      <formula>NOT(ISERROR(SEARCH("3- Moderado",A15)))</formula>
    </cfRule>
    <cfRule type="containsText" dxfId="1973" priority="593" operator="containsText" text="6- Moderado">
      <formula>NOT(ISERROR(SEARCH("6- Moderado",A15)))</formula>
    </cfRule>
    <cfRule type="containsText" dxfId="1972" priority="594" operator="containsText" text="4- Moderado">
      <formula>NOT(ISERROR(SEARCH("4- Moderado",A15)))</formula>
    </cfRule>
    <cfRule type="containsText" dxfId="1971" priority="595" operator="containsText" text="3- Bajo">
      <formula>NOT(ISERROR(SEARCH("3- Bajo",A15)))</formula>
    </cfRule>
    <cfRule type="containsText" dxfId="1970" priority="596" operator="containsText" text="4- Bajo">
      <formula>NOT(ISERROR(SEARCH("4- Bajo",A15)))</formula>
    </cfRule>
    <cfRule type="containsText" dxfId="1969" priority="597" operator="containsText" text="1- Bajo">
      <formula>NOT(ISERROR(SEARCH("1- Bajo",A15)))</formula>
    </cfRule>
  </conditionalFormatting>
  <conditionalFormatting sqref="F15:G15">
    <cfRule type="containsText" dxfId="1968" priority="586" operator="containsText" text="3- Moderado">
      <formula>NOT(ISERROR(SEARCH("3- Moderado",F15)))</formula>
    </cfRule>
    <cfRule type="containsText" dxfId="1967" priority="587" operator="containsText" text="6- Moderado">
      <formula>NOT(ISERROR(SEARCH("6- Moderado",F15)))</formula>
    </cfRule>
    <cfRule type="containsText" dxfId="1966" priority="588" operator="containsText" text="4- Moderado">
      <formula>NOT(ISERROR(SEARCH("4- Moderado",F15)))</formula>
    </cfRule>
    <cfRule type="containsText" dxfId="1965" priority="589" operator="containsText" text="3- Bajo">
      <formula>NOT(ISERROR(SEARCH("3- Bajo",F15)))</formula>
    </cfRule>
    <cfRule type="containsText" dxfId="1964" priority="590" operator="containsText" text="4- Bajo">
      <formula>NOT(ISERROR(SEARCH("4- Bajo",F15)))</formula>
    </cfRule>
    <cfRule type="containsText" dxfId="1963" priority="591" operator="containsText" text="1- Bajo">
      <formula>NOT(ISERROR(SEARCH("1- Bajo",F15)))</formula>
    </cfRule>
  </conditionalFormatting>
  <conditionalFormatting sqref="J15:J19">
    <cfRule type="containsText" dxfId="1962" priority="581" operator="containsText" text="Bajo">
      <formula>NOT(ISERROR(SEARCH("Bajo",J15)))</formula>
    </cfRule>
    <cfRule type="containsText" dxfId="1961" priority="582" operator="containsText" text="Moderado">
      <formula>NOT(ISERROR(SEARCH("Moderado",J15)))</formula>
    </cfRule>
    <cfRule type="containsText" dxfId="1960" priority="583" operator="containsText" text="Alto">
      <formula>NOT(ISERROR(SEARCH("Alto",J15)))</formula>
    </cfRule>
    <cfRule type="containsText" dxfId="1959"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1958" priority="556" operator="containsText" text="Moderado">
      <formula>NOT(ISERROR(SEARCH("Moderado",M15)))</formula>
    </cfRule>
    <cfRule type="containsText" dxfId="1957" priority="576" operator="containsText" text="Bajo">
      <formula>NOT(ISERROR(SEARCH("Bajo",M15)))</formula>
    </cfRule>
    <cfRule type="containsText" dxfId="1956" priority="577" operator="containsText" text="Moderado">
      <formula>NOT(ISERROR(SEARCH("Moderado",M15)))</formula>
    </cfRule>
    <cfRule type="containsText" dxfId="1955" priority="578" operator="containsText" text="Alto">
      <formula>NOT(ISERROR(SEARCH("Alto",M15)))</formula>
    </cfRule>
    <cfRule type="containsText" dxfId="1954"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1953" priority="570" operator="containsText" text="3- Moderado">
      <formula>NOT(ISERROR(SEARCH("3- Moderado",N15)))</formula>
    </cfRule>
    <cfRule type="containsText" dxfId="1952" priority="571" operator="containsText" text="6- Moderado">
      <formula>NOT(ISERROR(SEARCH("6- Moderado",N15)))</formula>
    </cfRule>
    <cfRule type="containsText" dxfId="1951" priority="572" operator="containsText" text="4- Moderado">
      <formula>NOT(ISERROR(SEARCH("4- Moderado",N15)))</formula>
    </cfRule>
    <cfRule type="containsText" dxfId="1950" priority="573" operator="containsText" text="3- Bajo">
      <formula>NOT(ISERROR(SEARCH("3- Bajo",N15)))</formula>
    </cfRule>
    <cfRule type="containsText" dxfId="1949" priority="574" operator="containsText" text="4- Bajo">
      <formula>NOT(ISERROR(SEARCH("4- Bajo",N15)))</formula>
    </cfRule>
    <cfRule type="containsText" dxfId="1948" priority="575" operator="containsText" text="1- Bajo">
      <formula>NOT(ISERROR(SEARCH("1- Bajo",N15)))</formula>
    </cfRule>
  </conditionalFormatting>
  <conditionalFormatting sqref="H15:H19">
    <cfRule type="containsText" dxfId="1947" priority="557" operator="containsText" text="Muy Alta">
      <formula>NOT(ISERROR(SEARCH("Muy Alta",H15)))</formula>
    </cfRule>
    <cfRule type="containsText" dxfId="1946" priority="558" operator="containsText" text="Alta">
      <formula>NOT(ISERROR(SEARCH("Alta",H15)))</formula>
    </cfRule>
    <cfRule type="containsText" dxfId="1945" priority="559" operator="containsText" text="Muy Alta">
      <formula>NOT(ISERROR(SEARCH("Muy Alta",H15)))</formula>
    </cfRule>
    <cfRule type="containsText" dxfId="1944" priority="564" operator="containsText" text="Muy Baja">
      <formula>NOT(ISERROR(SEARCH("Muy Baja",H15)))</formula>
    </cfRule>
    <cfRule type="containsText" dxfId="1943" priority="565" operator="containsText" text="Baja">
      <formula>NOT(ISERROR(SEARCH("Baja",H15)))</formula>
    </cfRule>
    <cfRule type="containsText" dxfId="1942" priority="566" operator="containsText" text="Media">
      <formula>NOT(ISERROR(SEARCH("Media",H15)))</formula>
    </cfRule>
    <cfRule type="containsText" dxfId="1941" priority="567" operator="containsText" text="Alta">
      <formula>NOT(ISERROR(SEARCH("Alta",H15)))</formula>
    </cfRule>
    <cfRule type="containsText" dxfId="1940" priority="569" operator="containsText" text="Muy Alta">
      <formula>NOT(ISERROR(SEARCH("Muy Alta",H15)))</formula>
    </cfRule>
  </conditionalFormatting>
  <conditionalFormatting sqref="I15:I19">
    <cfRule type="containsText" dxfId="1939" priority="560" operator="containsText" text="Catastrófico">
      <formula>NOT(ISERROR(SEARCH("Catastrófico",I15)))</formula>
    </cfRule>
    <cfRule type="containsText" dxfId="1938" priority="561" operator="containsText" text="Mayor">
      <formula>NOT(ISERROR(SEARCH("Mayor",I15)))</formula>
    </cfRule>
    <cfRule type="containsText" dxfId="1937" priority="562" operator="containsText" text="Menor">
      <formula>NOT(ISERROR(SEARCH("Menor",I15)))</formula>
    </cfRule>
    <cfRule type="containsText" dxfId="1936" priority="563" operator="containsText" text="Leve">
      <formula>NOT(ISERROR(SEARCH("Leve",I15)))</formula>
    </cfRule>
    <cfRule type="containsText" dxfId="1935" priority="568" operator="containsText" text="Moderado">
      <formula>NOT(ISERROR(SEARCH("Moderado",I15)))</formula>
    </cfRule>
  </conditionalFormatting>
  <conditionalFormatting sqref="K15:K19">
    <cfRule type="containsText" dxfId="1934" priority="555" operator="containsText" text="Media">
      <formula>NOT(ISERROR(SEARCH("Media",K15)))</formula>
    </cfRule>
  </conditionalFormatting>
  <conditionalFormatting sqref="L15:L19">
    <cfRule type="containsText" dxfId="1933" priority="554" operator="containsText" text="Moderado">
      <formula>NOT(ISERROR(SEARCH("Moderado",L15)))</formula>
    </cfRule>
  </conditionalFormatting>
  <conditionalFormatting sqref="J15:J19">
    <cfRule type="containsText" dxfId="1932" priority="553" operator="containsText" text="Moderado">
      <formula>NOT(ISERROR(SEARCH("Moderado",J15)))</formula>
    </cfRule>
  </conditionalFormatting>
  <conditionalFormatting sqref="J15:J19">
    <cfRule type="containsText" dxfId="1931" priority="551" operator="containsText" text="Bajo">
      <formula>NOT(ISERROR(SEARCH("Bajo",J15)))</formula>
    </cfRule>
    <cfRule type="containsText" dxfId="1930" priority="552" operator="containsText" text="Extremo">
      <formula>NOT(ISERROR(SEARCH("Extremo",J15)))</formula>
    </cfRule>
  </conditionalFormatting>
  <conditionalFormatting sqref="K15:K19">
    <cfRule type="containsText" dxfId="1929" priority="549" operator="containsText" text="Baja">
      <formula>NOT(ISERROR(SEARCH("Baja",K15)))</formula>
    </cfRule>
    <cfRule type="containsText" dxfId="1928" priority="550" operator="containsText" text="Muy Baja">
      <formula>NOT(ISERROR(SEARCH("Muy Baja",K15)))</formula>
    </cfRule>
  </conditionalFormatting>
  <conditionalFormatting sqref="K15:K19">
    <cfRule type="containsText" dxfId="1927" priority="547" operator="containsText" text="Muy Alta">
      <formula>NOT(ISERROR(SEARCH("Muy Alta",K15)))</formula>
    </cfRule>
    <cfRule type="containsText" dxfId="1926" priority="548" operator="containsText" text="Alta">
      <formula>NOT(ISERROR(SEARCH("Alta",K15)))</formula>
    </cfRule>
  </conditionalFormatting>
  <conditionalFormatting sqref="L15:L19">
    <cfRule type="containsText" dxfId="1925" priority="543" operator="containsText" text="Catastrófico">
      <formula>NOT(ISERROR(SEARCH("Catastrófico",L15)))</formula>
    </cfRule>
    <cfRule type="containsText" dxfId="1924" priority="544" operator="containsText" text="Mayor">
      <formula>NOT(ISERROR(SEARCH("Mayor",L15)))</formula>
    </cfRule>
    <cfRule type="containsText" dxfId="1923" priority="545" operator="containsText" text="Menor">
      <formula>NOT(ISERROR(SEARCH("Menor",L15)))</formula>
    </cfRule>
    <cfRule type="containsText" dxfId="1922" priority="546" operator="containsText" text="Leve">
      <formula>NOT(ISERROR(SEARCH("Leve",L15)))</formula>
    </cfRule>
  </conditionalFormatting>
  <conditionalFormatting sqref="K20:L20">
    <cfRule type="containsText" dxfId="1921" priority="537" operator="containsText" text="3- Moderado">
      <formula>NOT(ISERROR(SEARCH("3- Moderado",K20)))</formula>
    </cfRule>
    <cfRule type="containsText" dxfId="1920" priority="538" operator="containsText" text="6- Moderado">
      <formula>NOT(ISERROR(SEARCH("6- Moderado",K20)))</formula>
    </cfRule>
    <cfRule type="containsText" dxfId="1919" priority="539" operator="containsText" text="4- Moderado">
      <formula>NOT(ISERROR(SEARCH("4- Moderado",K20)))</formula>
    </cfRule>
    <cfRule type="containsText" dxfId="1918" priority="540" operator="containsText" text="3- Bajo">
      <formula>NOT(ISERROR(SEARCH("3- Bajo",K20)))</formula>
    </cfRule>
    <cfRule type="containsText" dxfId="1917" priority="541" operator="containsText" text="4- Bajo">
      <formula>NOT(ISERROR(SEARCH("4- Bajo",K20)))</formula>
    </cfRule>
    <cfRule type="containsText" dxfId="1916" priority="542" operator="containsText" text="1- Bajo">
      <formula>NOT(ISERROR(SEARCH("1- Bajo",K20)))</formula>
    </cfRule>
  </conditionalFormatting>
  <conditionalFormatting sqref="H20:I20">
    <cfRule type="containsText" dxfId="1915" priority="531" operator="containsText" text="3- Moderado">
      <formula>NOT(ISERROR(SEARCH("3- Moderado",H20)))</formula>
    </cfRule>
    <cfRule type="containsText" dxfId="1914" priority="532" operator="containsText" text="6- Moderado">
      <formula>NOT(ISERROR(SEARCH("6- Moderado",H20)))</formula>
    </cfRule>
    <cfRule type="containsText" dxfId="1913" priority="533" operator="containsText" text="4- Moderado">
      <formula>NOT(ISERROR(SEARCH("4- Moderado",H20)))</formula>
    </cfRule>
    <cfRule type="containsText" dxfId="1912" priority="534" operator="containsText" text="3- Bajo">
      <formula>NOT(ISERROR(SEARCH("3- Bajo",H20)))</formula>
    </cfRule>
    <cfRule type="containsText" dxfId="1911" priority="535" operator="containsText" text="4- Bajo">
      <formula>NOT(ISERROR(SEARCH("4- Bajo",H20)))</formula>
    </cfRule>
    <cfRule type="containsText" dxfId="1910" priority="536" operator="containsText" text="1- Bajo">
      <formula>NOT(ISERROR(SEARCH("1- Bajo",H20)))</formula>
    </cfRule>
  </conditionalFormatting>
  <conditionalFormatting sqref="A20 C20:E20">
    <cfRule type="containsText" dxfId="1909" priority="525" operator="containsText" text="3- Moderado">
      <formula>NOT(ISERROR(SEARCH("3- Moderado",A20)))</formula>
    </cfRule>
    <cfRule type="containsText" dxfId="1908" priority="526" operator="containsText" text="6- Moderado">
      <formula>NOT(ISERROR(SEARCH("6- Moderado",A20)))</formula>
    </cfRule>
    <cfRule type="containsText" dxfId="1907" priority="527" operator="containsText" text="4- Moderado">
      <formula>NOT(ISERROR(SEARCH("4- Moderado",A20)))</formula>
    </cfRule>
    <cfRule type="containsText" dxfId="1906" priority="528" operator="containsText" text="3- Bajo">
      <formula>NOT(ISERROR(SEARCH("3- Bajo",A20)))</formula>
    </cfRule>
    <cfRule type="containsText" dxfId="1905" priority="529" operator="containsText" text="4- Bajo">
      <formula>NOT(ISERROR(SEARCH("4- Bajo",A20)))</formula>
    </cfRule>
    <cfRule type="containsText" dxfId="1904" priority="530" operator="containsText" text="1- Bajo">
      <formula>NOT(ISERROR(SEARCH("1- Bajo",A20)))</formula>
    </cfRule>
  </conditionalFormatting>
  <conditionalFormatting sqref="F20:G20">
    <cfRule type="containsText" dxfId="1903" priority="519" operator="containsText" text="3- Moderado">
      <formula>NOT(ISERROR(SEARCH("3- Moderado",F20)))</formula>
    </cfRule>
    <cfRule type="containsText" dxfId="1902" priority="520" operator="containsText" text="6- Moderado">
      <formula>NOT(ISERROR(SEARCH("6- Moderado",F20)))</formula>
    </cfRule>
    <cfRule type="containsText" dxfId="1901" priority="521" operator="containsText" text="4- Moderado">
      <formula>NOT(ISERROR(SEARCH("4- Moderado",F20)))</formula>
    </cfRule>
    <cfRule type="containsText" dxfId="1900" priority="522" operator="containsText" text="3- Bajo">
      <formula>NOT(ISERROR(SEARCH("3- Bajo",F20)))</formula>
    </cfRule>
    <cfRule type="containsText" dxfId="1899" priority="523" operator="containsText" text="4- Bajo">
      <formula>NOT(ISERROR(SEARCH("4- Bajo",F20)))</formula>
    </cfRule>
    <cfRule type="containsText" dxfId="1898" priority="524" operator="containsText" text="1- Bajo">
      <formula>NOT(ISERROR(SEARCH("1- Bajo",F20)))</formula>
    </cfRule>
  </conditionalFormatting>
  <conditionalFormatting sqref="J20:J24">
    <cfRule type="containsText" dxfId="1897" priority="514" operator="containsText" text="Bajo">
      <formula>NOT(ISERROR(SEARCH("Bajo",J20)))</formula>
    </cfRule>
    <cfRule type="containsText" dxfId="1896" priority="515" operator="containsText" text="Moderado">
      <formula>NOT(ISERROR(SEARCH("Moderado",J20)))</formula>
    </cfRule>
    <cfRule type="containsText" dxfId="1895" priority="516" operator="containsText" text="Alto">
      <formula>NOT(ISERROR(SEARCH("Alto",J20)))</formula>
    </cfRule>
    <cfRule type="containsText" dxfId="1894"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1893" priority="489" operator="containsText" text="Moderado">
      <formula>NOT(ISERROR(SEARCH("Moderado",M20)))</formula>
    </cfRule>
    <cfRule type="containsText" dxfId="1892" priority="509" operator="containsText" text="Bajo">
      <formula>NOT(ISERROR(SEARCH("Bajo",M20)))</formula>
    </cfRule>
    <cfRule type="containsText" dxfId="1891" priority="510" operator="containsText" text="Moderado">
      <formula>NOT(ISERROR(SEARCH("Moderado",M20)))</formula>
    </cfRule>
    <cfRule type="containsText" dxfId="1890" priority="511" operator="containsText" text="Alto">
      <formula>NOT(ISERROR(SEARCH("Alto",M20)))</formula>
    </cfRule>
    <cfRule type="containsText" dxfId="1889"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1888" priority="503" operator="containsText" text="3- Moderado">
      <formula>NOT(ISERROR(SEARCH("3- Moderado",N20)))</formula>
    </cfRule>
    <cfRule type="containsText" dxfId="1887" priority="504" operator="containsText" text="6- Moderado">
      <formula>NOT(ISERROR(SEARCH("6- Moderado",N20)))</formula>
    </cfRule>
    <cfRule type="containsText" dxfId="1886" priority="505" operator="containsText" text="4- Moderado">
      <formula>NOT(ISERROR(SEARCH("4- Moderado",N20)))</formula>
    </cfRule>
    <cfRule type="containsText" dxfId="1885" priority="506" operator="containsText" text="3- Bajo">
      <formula>NOT(ISERROR(SEARCH("3- Bajo",N20)))</formula>
    </cfRule>
    <cfRule type="containsText" dxfId="1884" priority="507" operator="containsText" text="4- Bajo">
      <formula>NOT(ISERROR(SEARCH("4- Bajo",N20)))</formula>
    </cfRule>
    <cfRule type="containsText" dxfId="1883" priority="508" operator="containsText" text="1- Bajo">
      <formula>NOT(ISERROR(SEARCH("1- Bajo",N20)))</formula>
    </cfRule>
  </conditionalFormatting>
  <conditionalFormatting sqref="H20:H24">
    <cfRule type="containsText" dxfId="1882" priority="490" operator="containsText" text="Muy Alta">
      <formula>NOT(ISERROR(SEARCH("Muy Alta",H20)))</formula>
    </cfRule>
    <cfRule type="containsText" dxfId="1881" priority="491" operator="containsText" text="Alta">
      <formula>NOT(ISERROR(SEARCH("Alta",H20)))</formula>
    </cfRule>
    <cfRule type="containsText" dxfId="1880" priority="492" operator="containsText" text="Muy Alta">
      <formula>NOT(ISERROR(SEARCH("Muy Alta",H20)))</formula>
    </cfRule>
    <cfRule type="containsText" dxfId="1879" priority="497" operator="containsText" text="Muy Baja">
      <formula>NOT(ISERROR(SEARCH("Muy Baja",H20)))</formula>
    </cfRule>
    <cfRule type="containsText" dxfId="1878" priority="498" operator="containsText" text="Baja">
      <formula>NOT(ISERROR(SEARCH("Baja",H20)))</formula>
    </cfRule>
    <cfRule type="containsText" dxfId="1877" priority="499" operator="containsText" text="Media">
      <formula>NOT(ISERROR(SEARCH("Media",H20)))</formula>
    </cfRule>
    <cfRule type="containsText" dxfId="1876" priority="500" operator="containsText" text="Alta">
      <formula>NOT(ISERROR(SEARCH("Alta",H20)))</formula>
    </cfRule>
    <cfRule type="containsText" dxfId="1875" priority="502" operator="containsText" text="Muy Alta">
      <formula>NOT(ISERROR(SEARCH("Muy Alta",H20)))</formula>
    </cfRule>
  </conditionalFormatting>
  <conditionalFormatting sqref="I20:I24">
    <cfRule type="containsText" dxfId="1874" priority="493" operator="containsText" text="Catastrófico">
      <formula>NOT(ISERROR(SEARCH("Catastrófico",I20)))</formula>
    </cfRule>
    <cfRule type="containsText" dxfId="1873" priority="494" operator="containsText" text="Mayor">
      <formula>NOT(ISERROR(SEARCH("Mayor",I20)))</formula>
    </cfRule>
    <cfRule type="containsText" dxfId="1872" priority="495" operator="containsText" text="Menor">
      <formula>NOT(ISERROR(SEARCH("Menor",I20)))</formula>
    </cfRule>
    <cfRule type="containsText" dxfId="1871" priority="496" operator="containsText" text="Leve">
      <formula>NOT(ISERROR(SEARCH("Leve",I20)))</formula>
    </cfRule>
    <cfRule type="containsText" dxfId="1870" priority="501" operator="containsText" text="Moderado">
      <formula>NOT(ISERROR(SEARCH("Moderado",I20)))</formula>
    </cfRule>
  </conditionalFormatting>
  <conditionalFormatting sqref="K20:K24">
    <cfRule type="containsText" dxfId="1869" priority="488" operator="containsText" text="Media">
      <formula>NOT(ISERROR(SEARCH("Media",K20)))</formula>
    </cfRule>
  </conditionalFormatting>
  <conditionalFormatting sqref="L20:L24">
    <cfRule type="containsText" dxfId="1868" priority="487" operator="containsText" text="Moderado">
      <formula>NOT(ISERROR(SEARCH("Moderado",L20)))</formula>
    </cfRule>
  </conditionalFormatting>
  <conditionalFormatting sqref="J20:J24">
    <cfRule type="containsText" dxfId="1867" priority="486" operator="containsText" text="Moderado">
      <formula>NOT(ISERROR(SEARCH("Moderado",J20)))</formula>
    </cfRule>
  </conditionalFormatting>
  <conditionalFormatting sqref="J20:J24">
    <cfRule type="containsText" dxfId="1866" priority="484" operator="containsText" text="Bajo">
      <formula>NOT(ISERROR(SEARCH("Bajo",J20)))</formula>
    </cfRule>
    <cfRule type="containsText" dxfId="1865" priority="485" operator="containsText" text="Extremo">
      <formula>NOT(ISERROR(SEARCH("Extremo",J20)))</formula>
    </cfRule>
  </conditionalFormatting>
  <conditionalFormatting sqref="K20:K24">
    <cfRule type="containsText" dxfId="1864" priority="482" operator="containsText" text="Baja">
      <formula>NOT(ISERROR(SEARCH("Baja",K20)))</formula>
    </cfRule>
    <cfRule type="containsText" dxfId="1863" priority="483" operator="containsText" text="Muy Baja">
      <formula>NOT(ISERROR(SEARCH("Muy Baja",K20)))</formula>
    </cfRule>
  </conditionalFormatting>
  <conditionalFormatting sqref="K20:K24">
    <cfRule type="containsText" dxfId="1862" priority="480" operator="containsText" text="Muy Alta">
      <formula>NOT(ISERROR(SEARCH("Muy Alta",K20)))</formula>
    </cfRule>
    <cfRule type="containsText" dxfId="1861" priority="481" operator="containsText" text="Alta">
      <formula>NOT(ISERROR(SEARCH("Alta",K20)))</formula>
    </cfRule>
  </conditionalFormatting>
  <conditionalFormatting sqref="L20:L24">
    <cfRule type="containsText" dxfId="1860" priority="476" operator="containsText" text="Catastrófico">
      <formula>NOT(ISERROR(SEARCH("Catastrófico",L20)))</formula>
    </cfRule>
    <cfRule type="containsText" dxfId="1859" priority="477" operator="containsText" text="Mayor">
      <formula>NOT(ISERROR(SEARCH("Mayor",L20)))</formula>
    </cfRule>
    <cfRule type="containsText" dxfId="1858" priority="478" operator="containsText" text="Menor">
      <formula>NOT(ISERROR(SEARCH("Menor",L20)))</formula>
    </cfRule>
    <cfRule type="containsText" dxfId="1857" priority="479" operator="containsText" text="Leve">
      <formula>NOT(ISERROR(SEARCH("Leve",L20)))</formula>
    </cfRule>
  </conditionalFormatting>
  <conditionalFormatting sqref="K30:L30">
    <cfRule type="containsText" dxfId="1856" priority="470" operator="containsText" text="3- Moderado">
      <formula>NOT(ISERROR(SEARCH("3- Moderado",K30)))</formula>
    </cfRule>
    <cfRule type="containsText" dxfId="1855" priority="471" operator="containsText" text="6- Moderado">
      <formula>NOT(ISERROR(SEARCH("6- Moderado",K30)))</formula>
    </cfRule>
    <cfRule type="containsText" dxfId="1854" priority="472" operator="containsText" text="4- Moderado">
      <formula>NOT(ISERROR(SEARCH("4- Moderado",K30)))</formula>
    </cfRule>
    <cfRule type="containsText" dxfId="1853" priority="473" operator="containsText" text="3- Bajo">
      <formula>NOT(ISERROR(SEARCH("3- Bajo",K30)))</formula>
    </cfRule>
    <cfRule type="containsText" dxfId="1852" priority="474" operator="containsText" text="4- Bajo">
      <formula>NOT(ISERROR(SEARCH("4- Bajo",K30)))</formula>
    </cfRule>
    <cfRule type="containsText" dxfId="1851" priority="475" operator="containsText" text="1- Bajo">
      <formula>NOT(ISERROR(SEARCH("1- Bajo",K30)))</formula>
    </cfRule>
  </conditionalFormatting>
  <conditionalFormatting sqref="H30:I30">
    <cfRule type="containsText" dxfId="1850" priority="464" operator="containsText" text="3- Moderado">
      <formula>NOT(ISERROR(SEARCH("3- Moderado",H30)))</formula>
    </cfRule>
    <cfRule type="containsText" dxfId="1849" priority="465" operator="containsText" text="6- Moderado">
      <formula>NOT(ISERROR(SEARCH("6- Moderado",H30)))</formula>
    </cfRule>
    <cfRule type="containsText" dxfId="1848" priority="466" operator="containsText" text="4- Moderado">
      <formula>NOT(ISERROR(SEARCH("4- Moderado",H30)))</formula>
    </cfRule>
    <cfRule type="containsText" dxfId="1847" priority="467" operator="containsText" text="3- Bajo">
      <formula>NOT(ISERROR(SEARCH("3- Bajo",H30)))</formula>
    </cfRule>
    <cfRule type="containsText" dxfId="1846" priority="468" operator="containsText" text="4- Bajo">
      <formula>NOT(ISERROR(SEARCH("4- Bajo",H30)))</formula>
    </cfRule>
    <cfRule type="containsText" dxfId="1845" priority="469" operator="containsText" text="1- Bajo">
      <formula>NOT(ISERROR(SEARCH("1- Bajo",H30)))</formula>
    </cfRule>
  </conditionalFormatting>
  <conditionalFormatting sqref="A30 C30:E30">
    <cfRule type="containsText" dxfId="1844" priority="458" operator="containsText" text="3- Moderado">
      <formula>NOT(ISERROR(SEARCH("3- Moderado",A30)))</formula>
    </cfRule>
    <cfRule type="containsText" dxfId="1843" priority="459" operator="containsText" text="6- Moderado">
      <formula>NOT(ISERROR(SEARCH("6- Moderado",A30)))</formula>
    </cfRule>
    <cfRule type="containsText" dxfId="1842" priority="460" operator="containsText" text="4- Moderado">
      <formula>NOT(ISERROR(SEARCH("4- Moderado",A30)))</formula>
    </cfRule>
    <cfRule type="containsText" dxfId="1841" priority="461" operator="containsText" text="3- Bajo">
      <formula>NOT(ISERROR(SEARCH("3- Bajo",A30)))</formula>
    </cfRule>
    <cfRule type="containsText" dxfId="1840" priority="462" operator="containsText" text="4- Bajo">
      <formula>NOT(ISERROR(SEARCH("4- Bajo",A30)))</formula>
    </cfRule>
    <cfRule type="containsText" dxfId="1839" priority="463" operator="containsText" text="1- Bajo">
      <formula>NOT(ISERROR(SEARCH("1- Bajo",A30)))</formula>
    </cfRule>
  </conditionalFormatting>
  <conditionalFormatting sqref="F30:G30">
    <cfRule type="containsText" dxfId="1838" priority="452" operator="containsText" text="3- Moderado">
      <formula>NOT(ISERROR(SEARCH("3- Moderado",F30)))</formula>
    </cfRule>
    <cfRule type="containsText" dxfId="1837" priority="453" operator="containsText" text="6- Moderado">
      <formula>NOT(ISERROR(SEARCH("6- Moderado",F30)))</formula>
    </cfRule>
    <cfRule type="containsText" dxfId="1836" priority="454" operator="containsText" text="4- Moderado">
      <formula>NOT(ISERROR(SEARCH("4- Moderado",F30)))</formula>
    </cfRule>
    <cfRule type="containsText" dxfId="1835" priority="455" operator="containsText" text="3- Bajo">
      <formula>NOT(ISERROR(SEARCH("3- Bajo",F30)))</formula>
    </cfRule>
    <cfRule type="containsText" dxfId="1834" priority="456" operator="containsText" text="4- Bajo">
      <formula>NOT(ISERROR(SEARCH("4- Bajo",F30)))</formula>
    </cfRule>
    <cfRule type="containsText" dxfId="1833" priority="457" operator="containsText" text="1- Bajo">
      <formula>NOT(ISERROR(SEARCH("1- Bajo",F30)))</formula>
    </cfRule>
  </conditionalFormatting>
  <conditionalFormatting sqref="J30:J34">
    <cfRule type="containsText" dxfId="1832" priority="447" operator="containsText" text="Bajo">
      <formula>NOT(ISERROR(SEARCH("Bajo",J30)))</formula>
    </cfRule>
    <cfRule type="containsText" dxfId="1831" priority="448" operator="containsText" text="Moderado">
      <formula>NOT(ISERROR(SEARCH("Moderado",J30)))</formula>
    </cfRule>
    <cfRule type="containsText" dxfId="1830" priority="449" operator="containsText" text="Alto">
      <formula>NOT(ISERROR(SEARCH("Alto",J30)))</formula>
    </cfRule>
    <cfRule type="containsText" dxfId="1829" priority="450" operator="containsText" text="Extremo">
      <formula>NOT(ISERROR(SEARCH("Extremo",J30)))</formula>
    </cfRule>
    <cfRule type="colorScale" priority="451">
      <colorScale>
        <cfvo type="min"/>
        <cfvo type="max"/>
        <color rgb="FFFF7128"/>
        <color rgb="FFFFEF9C"/>
      </colorScale>
    </cfRule>
  </conditionalFormatting>
  <conditionalFormatting sqref="M30:M34">
    <cfRule type="containsText" dxfId="1828" priority="422" operator="containsText" text="Moderado">
      <formula>NOT(ISERROR(SEARCH("Moderado",M30)))</formula>
    </cfRule>
    <cfRule type="containsText" dxfId="1827" priority="442" operator="containsText" text="Bajo">
      <formula>NOT(ISERROR(SEARCH("Bajo",M30)))</formula>
    </cfRule>
    <cfRule type="containsText" dxfId="1826" priority="443" operator="containsText" text="Moderado">
      <formula>NOT(ISERROR(SEARCH("Moderado",M30)))</formula>
    </cfRule>
    <cfRule type="containsText" dxfId="1825" priority="444" operator="containsText" text="Alto">
      <formula>NOT(ISERROR(SEARCH("Alto",M30)))</formula>
    </cfRule>
    <cfRule type="containsText" dxfId="1824" priority="445" operator="containsText" text="Extremo">
      <formula>NOT(ISERROR(SEARCH("Extremo",M30)))</formula>
    </cfRule>
    <cfRule type="colorScale" priority="446">
      <colorScale>
        <cfvo type="min"/>
        <cfvo type="max"/>
        <color rgb="FFFF7128"/>
        <color rgb="FFFFEF9C"/>
      </colorScale>
    </cfRule>
  </conditionalFormatting>
  <conditionalFormatting sqref="N30">
    <cfRule type="containsText" dxfId="1823" priority="436" operator="containsText" text="3- Moderado">
      <formula>NOT(ISERROR(SEARCH("3- Moderado",N30)))</formula>
    </cfRule>
    <cfRule type="containsText" dxfId="1822" priority="437" operator="containsText" text="6- Moderado">
      <formula>NOT(ISERROR(SEARCH("6- Moderado",N30)))</formula>
    </cfRule>
    <cfRule type="containsText" dxfId="1821" priority="438" operator="containsText" text="4- Moderado">
      <formula>NOT(ISERROR(SEARCH("4- Moderado",N30)))</formula>
    </cfRule>
    <cfRule type="containsText" dxfId="1820" priority="439" operator="containsText" text="3- Bajo">
      <formula>NOT(ISERROR(SEARCH("3- Bajo",N30)))</formula>
    </cfRule>
    <cfRule type="containsText" dxfId="1819" priority="440" operator="containsText" text="4- Bajo">
      <formula>NOT(ISERROR(SEARCH("4- Bajo",N30)))</formula>
    </cfRule>
    <cfRule type="containsText" dxfId="1818" priority="441" operator="containsText" text="1- Bajo">
      <formula>NOT(ISERROR(SEARCH("1- Bajo",N30)))</formula>
    </cfRule>
  </conditionalFormatting>
  <conditionalFormatting sqref="H30:H34">
    <cfRule type="containsText" dxfId="1817" priority="423" operator="containsText" text="Muy Alta">
      <formula>NOT(ISERROR(SEARCH("Muy Alta",H30)))</formula>
    </cfRule>
    <cfRule type="containsText" dxfId="1816" priority="424" operator="containsText" text="Alta">
      <formula>NOT(ISERROR(SEARCH("Alta",H30)))</formula>
    </cfRule>
    <cfRule type="containsText" dxfId="1815" priority="425" operator="containsText" text="Muy Alta">
      <formula>NOT(ISERROR(SEARCH("Muy Alta",H30)))</formula>
    </cfRule>
    <cfRule type="containsText" dxfId="1814" priority="430" operator="containsText" text="Muy Baja">
      <formula>NOT(ISERROR(SEARCH("Muy Baja",H30)))</formula>
    </cfRule>
    <cfRule type="containsText" dxfId="1813" priority="431" operator="containsText" text="Baja">
      <formula>NOT(ISERROR(SEARCH("Baja",H30)))</formula>
    </cfRule>
    <cfRule type="containsText" dxfId="1812" priority="432" operator="containsText" text="Media">
      <formula>NOT(ISERROR(SEARCH("Media",H30)))</formula>
    </cfRule>
    <cfRule type="containsText" dxfId="1811" priority="433" operator="containsText" text="Alta">
      <formula>NOT(ISERROR(SEARCH("Alta",H30)))</formula>
    </cfRule>
    <cfRule type="containsText" dxfId="1810" priority="435" operator="containsText" text="Muy Alta">
      <formula>NOT(ISERROR(SEARCH("Muy Alta",H30)))</formula>
    </cfRule>
  </conditionalFormatting>
  <conditionalFormatting sqref="I30:I34">
    <cfRule type="containsText" dxfId="1809" priority="426" operator="containsText" text="Catastrófico">
      <formula>NOT(ISERROR(SEARCH("Catastrófico",I30)))</formula>
    </cfRule>
    <cfRule type="containsText" dxfId="1808" priority="427" operator="containsText" text="Mayor">
      <formula>NOT(ISERROR(SEARCH("Mayor",I30)))</formula>
    </cfRule>
    <cfRule type="containsText" dxfId="1807" priority="428" operator="containsText" text="Menor">
      <formula>NOT(ISERROR(SEARCH("Menor",I30)))</formula>
    </cfRule>
    <cfRule type="containsText" dxfId="1806" priority="429" operator="containsText" text="Leve">
      <formula>NOT(ISERROR(SEARCH("Leve",I30)))</formula>
    </cfRule>
    <cfRule type="containsText" dxfId="1805" priority="434" operator="containsText" text="Moderado">
      <formula>NOT(ISERROR(SEARCH("Moderado",I30)))</formula>
    </cfRule>
  </conditionalFormatting>
  <conditionalFormatting sqref="K30:K34">
    <cfRule type="containsText" dxfId="1804" priority="421" operator="containsText" text="Media">
      <formula>NOT(ISERROR(SEARCH("Media",K30)))</formula>
    </cfRule>
  </conditionalFormatting>
  <conditionalFormatting sqref="L30:L34">
    <cfRule type="containsText" dxfId="1803" priority="420" operator="containsText" text="Moderado">
      <formula>NOT(ISERROR(SEARCH("Moderado",L30)))</formula>
    </cfRule>
  </conditionalFormatting>
  <conditionalFormatting sqref="J30:J34">
    <cfRule type="containsText" dxfId="1802" priority="419" operator="containsText" text="Moderado">
      <formula>NOT(ISERROR(SEARCH("Moderado",J30)))</formula>
    </cfRule>
  </conditionalFormatting>
  <conditionalFormatting sqref="J30:J34">
    <cfRule type="containsText" dxfId="1801" priority="417" operator="containsText" text="Bajo">
      <formula>NOT(ISERROR(SEARCH("Bajo",J30)))</formula>
    </cfRule>
    <cfRule type="containsText" dxfId="1800" priority="418" operator="containsText" text="Extremo">
      <formula>NOT(ISERROR(SEARCH("Extremo",J30)))</formula>
    </cfRule>
  </conditionalFormatting>
  <conditionalFormatting sqref="K30:K34">
    <cfRule type="containsText" dxfId="1799" priority="415" operator="containsText" text="Baja">
      <formula>NOT(ISERROR(SEARCH("Baja",K30)))</formula>
    </cfRule>
    <cfRule type="containsText" dxfId="1798" priority="416" operator="containsText" text="Muy Baja">
      <formula>NOT(ISERROR(SEARCH("Muy Baja",K30)))</formula>
    </cfRule>
  </conditionalFormatting>
  <conditionalFormatting sqref="K30:K34">
    <cfRule type="containsText" dxfId="1797" priority="413" operator="containsText" text="Muy Alta">
      <formula>NOT(ISERROR(SEARCH("Muy Alta",K30)))</formula>
    </cfRule>
    <cfRule type="containsText" dxfId="1796" priority="414" operator="containsText" text="Alta">
      <formula>NOT(ISERROR(SEARCH("Alta",K30)))</formula>
    </cfRule>
  </conditionalFormatting>
  <conditionalFormatting sqref="L30:L34">
    <cfRule type="containsText" dxfId="1795" priority="409" operator="containsText" text="Catastrófico">
      <formula>NOT(ISERROR(SEARCH("Catastrófico",L30)))</formula>
    </cfRule>
    <cfRule type="containsText" dxfId="1794" priority="410" operator="containsText" text="Mayor">
      <formula>NOT(ISERROR(SEARCH("Mayor",L30)))</formula>
    </cfRule>
    <cfRule type="containsText" dxfId="1793" priority="411" operator="containsText" text="Menor">
      <formula>NOT(ISERROR(SEARCH("Menor",L30)))</formula>
    </cfRule>
    <cfRule type="containsText" dxfId="1792" priority="412" operator="containsText" text="Leve">
      <formula>NOT(ISERROR(SEARCH("Leve",L30)))</formula>
    </cfRule>
  </conditionalFormatting>
  <conditionalFormatting sqref="K35:L35">
    <cfRule type="containsText" dxfId="1791" priority="403" operator="containsText" text="3- Moderado">
      <formula>NOT(ISERROR(SEARCH("3- Moderado",K35)))</formula>
    </cfRule>
    <cfRule type="containsText" dxfId="1790" priority="404" operator="containsText" text="6- Moderado">
      <formula>NOT(ISERROR(SEARCH("6- Moderado",K35)))</formula>
    </cfRule>
    <cfRule type="containsText" dxfId="1789" priority="405" operator="containsText" text="4- Moderado">
      <formula>NOT(ISERROR(SEARCH("4- Moderado",K35)))</formula>
    </cfRule>
    <cfRule type="containsText" dxfId="1788" priority="406" operator="containsText" text="3- Bajo">
      <formula>NOT(ISERROR(SEARCH("3- Bajo",K35)))</formula>
    </cfRule>
    <cfRule type="containsText" dxfId="1787" priority="407" operator="containsText" text="4- Bajo">
      <formula>NOT(ISERROR(SEARCH("4- Bajo",K35)))</formula>
    </cfRule>
    <cfRule type="containsText" dxfId="1786" priority="408" operator="containsText" text="1- Bajo">
      <formula>NOT(ISERROR(SEARCH("1- Bajo",K35)))</formula>
    </cfRule>
  </conditionalFormatting>
  <conditionalFormatting sqref="H35:I35">
    <cfRule type="containsText" dxfId="1785" priority="397" operator="containsText" text="3- Moderado">
      <formula>NOT(ISERROR(SEARCH("3- Moderado",H35)))</formula>
    </cfRule>
    <cfRule type="containsText" dxfId="1784" priority="398" operator="containsText" text="6- Moderado">
      <formula>NOT(ISERROR(SEARCH("6- Moderado",H35)))</formula>
    </cfRule>
    <cfRule type="containsText" dxfId="1783" priority="399" operator="containsText" text="4- Moderado">
      <formula>NOT(ISERROR(SEARCH("4- Moderado",H35)))</formula>
    </cfRule>
    <cfRule type="containsText" dxfId="1782" priority="400" operator="containsText" text="3- Bajo">
      <formula>NOT(ISERROR(SEARCH("3- Bajo",H35)))</formula>
    </cfRule>
    <cfRule type="containsText" dxfId="1781" priority="401" operator="containsText" text="4- Bajo">
      <formula>NOT(ISERROR(SEARCH("4- Bajo",H35)))</formula>
    </cfRule>
    <cfRule type="containsText" dxfId="1780" priority="402" operator="containsText" text="1- Bajo">
      <formula>NOT(ISERROR(SEARCH("1- Bajo",H35)))</formula>
    </cfRule>
  </conditionalFormatting>
  <conditionalFormatting sqref="A35 C35:E35">
    <cfRule type="containsText" dxfId="1779" priority="391" operator="containsText" text="3- Moderado">
      <formula>NOT(ISERROR(SEARCH("3- Moderado",A35)))</formula>
    </cfRule>
    <cfRule type="containsText" dxfId="1778" priority="392" operator="containsText" text="6- Moderado">
      <formula>NOT(ISERROR(SEARCH("6- Moderado",A35)))</formula>
    </cfRule>
    <cfRule type="containsText" dxfId="1777" priority="393" operator="containsText" text="4- Moderado">
      <formula>NOT(ISERROR(SEARCH("4- Moderado",A35)))</formula>
    </cfRule>
    <cfRule type="containsText" dxfId="1776" priority="394" operator="containsText" text="3- Bajo">
      <formula>NOT(ISERROR(SEARCH("3- Bajo",A35)))</formula>
    </cfRule>
    <cfRule type="containsText" dxfId="1775" priority="395" operator="containsText" text="4- Bajo">
      <formula>NOT(ISERROR(SEARCH("4- Bajo",A35)))</formula>
    </cfRule>
    <cfRule type="containsText" dxfId="1774" priority="396" operator="containsText" text="1- Bajo">
      <formula>NOT(ISERROR(SEARCH("1- Bajo",A35)))</formula>
    </cfRule>
  </conditionalFormatting>
  <conditionalFormatting sqref="F35:G35">
    <cfRule type="containsText" dxfId="1773" priority="385" operator="containsText" text="3- Moderado">
      <formula>NOT(ISERROR(SEARCH("3- Moderado",F35)))</formula>
    </cfRule>
    <cfRule type="containsText" dxfId="1772" priority="386" operator="containsText" text="6- Moderado">
      <formula>NOT(ISERROR(SEARCH("6- Moderado",F35)))</formula>
    </cfRule>
    <cfRule type="containsText" dxfId="1771" priority="387" operator="containsText" text="4- Moderado">
      <formula>NOT(ISERROR(SEARCH("4- Moderado",F35)))</formula>
    </cfRule>
    <cfRule type="containsText" dxfId="1770" priority="388" operator="containsText" text="3- Bajo">
      <formula>NOT(ISERROR(SEARCH("3- Bajo",F35)))</formula>
    </cfRule>
    <cfRule type="containsText" dxfId="1769" priority="389" operator="containsText" text="4- Bajo">
      <formula>NOT(ISERROR(SEARCH("4- Bajo",F35)))</formula>
    </cfRule>
    <cfRule type="containsText" dxfId="1768" priority="390" operator="containsText" text="1- Bajo">
      <formula>NOT(ISERROR(SEARCH("1- Bajo",F35)))</formula>
    </cfRule>
  </conditionalFormatting>
  <conditionalFormatting sqref="J35:J39">
    <cfRule type="containsText" dxfId="1767" priority="380" operator="containsText" text="Bajo">
      <formula>NOT(ISERROR(SEARCH("Bajo",J35)))</formula>
    </cfRule>
    <cfRule type="containsText" dxfId="1766" priority="381" operator="containsText" text="Moderado">
      <formula>NOT(ISERROR(SEARCH("Moderado",J35)))</formula>
    </cfRule>
    <cfRule type="containsText" dxfId="1765" priority="382" operator="containsText" text="Alto">
      <formula>NOT(ISERROR(SEARCH("Alto",J35)))</formula>
    </cfRule>
    <cfRule type="containsText" dxfId="1764" priority="383" operator="containsText" text="Extremo">
      <formula>NOT(ISERROR(SEARCH("Extremo",J35)))</formula>
    </cfRule>
    <cfRule type="colorScale" priority="384">
      <colorScale>
        <cfvo type="min"/>
        <cfvo type="max"/>
        <color rgb="FFFF7128"/>
        <color rgb="FFFFEF9C"/>
      </colorScale>
    </cfRule>
  </conditionalFormatting>
  <conditionalFormatting sqref="M35:M39">
    <cfRule type="containsText" dxfId="1763" priority="355" operator="containsText" text="Moderado">
      <formula>NOT(ISERROR(SEARCH("Moderado",M35)))</formula>
    </cfRule>
    <cfRule type="containsText" dxfId="1762" priority="375" operator="containsText" text="Bajo">
      <formula>NOT(ISERROR(SEARCH("Bajo",M35)))</formula>
    </cfRule>
    <cfRule type="containsText" dxfId="1761" priority="376" operator="containsText" text="Moderado">
      <formula>NOT(ISERROR(SEARCH("Moderado",M35)))</formula>
    </cfRule>
    <cfRule type="containsText" dxfId="1760" priority="377" operator="containsText" text="Alto">
      <formula>NOT(ISERROR(SEARCH("Alto",M35)))</formula>
    </cfRule>
    <cfRule type="containsText" dxfId="1759" priority="378" operator="containsText" text="Extremo">
      <formula>NOT(ISERROR(SEARCH("Extremo",M35)))</formula>
    </cfRule>
    <cfRule type="colorScale" priority="379">
      <colorScale>
        <cfvo type="min"/>
        <cfvo type="max"/>
        <color rgb="FFFF7128"/>
        <color rgb="FFFFEF9C"/>
      </colorScale>
    </cfRule>
  </conditionalFormatting>
  <conditionalFormatting sqref="N35">
    <cfRule type="containsText" dxfId="1758" priority="369" operator="containsText" text="3- Moderado">
      <formula>NOT(ISERROR(SEARCH("3- Moderado",N35)))</formula>
    </cfRule>
    <cfRule type="containsText" dxfId="1757" priority="370" operator="containsText" text="6- Moderado">
      <formula>NOT(ISERROR(SEARCH("6- Moderado",N35)))</formula>
    </cfRule>
    <cfRule type="containsText" dxfId="1756" priority="371" operator="containsText" text="4- Moderado">
      <formula>NOT(ISERROR(SEARCH("4- Moderado",N35)))</formula>
    </cfRule>
    <cfRule type="containsText" dxfId="1755" priority="372" operator="containsText" text="3- Bajo">
      <formula>NOT(ISERROR(SEARCH("3- Bajo",N35)))</formula>
    </cfRule>
    <cfRule type="containsText" dxfId="1754" priority="373" operator="containsText" text="4- Bajo">
      <formula>NOT(ISERROR(SEARCH("4- Bajo",N35)))</formula>
    </cfRule>
    <cfRule type="containsText" dxfId="1753" priority="374" operator="containsText" text="1- Bajo">
      <formula>NOT(ISERROR(SEARCH("1- Bajo",N35)))</formula>
    </cfRule>
  </conditionalFormatting>
  <conditionalFormatting sqref="H35:H39">
    <cfRule type="containsText" dxfId="1752" priority="356" operator="containsText" text="Muy Alta">
      <formula>NOT(ISERROR(SEARCH("Muy Alta",H35)))</formula>
    </cfRule>
    <cfRule type="containsText" dxfId="1751" priority="357" operator="containsText" text="Alta">
      <formula>NOT(ISERROR(SEARCH("Alta",H35)))</formula>
    </cfRule>
    <cfRule type="containsText" dxfId="1750" priority="358" operator="containsText" text="Muy Alta">
      <formula>NOT(ISERROR(SEARCH("Muy Alta",H35)))</formula>
    </cfRule>
    <cfRule type="containsText" dxfId="1749" priority="363" operator="containsText" text="Muy Baja">
      <formula>NOT(ISERROR(SEARCH("Muy Baja",H35)))</formula>
    </cfRule>
    <cfRule type="containsText" dxfId="1748" priority="364" operator="containsText" text="Baja">
      <formula>NOT(ISERROR(SEARCH("Baja",H35)))</formula>
    </cfRule>
    <cfRule type="containsText" dxfId="1747" priority="365" operator="containsText" text="Media">
      <formula>NOT(ISERROR(SEARCH("Media",H35)))</formula>
    </cfRule>
    <cfRule type="containsText" dxfId="1746" priority="366" operator="containsText" text="Alta">
      <formula>NOT(ISERROR(SEARCH("Alta",H35)))</formula>
    </cfRule>
    <cfRule type="containsText" dxfId="1745" priority="368" operator="containsText" text="Muy Alta">
      <formula>NOT(ISERROR(SEARCH("Muy Alta",H35)))</formula>
    </cfRule>
  </conditionalFormatting>
  <conditionalFormatting sqref="I35:I39">
    <cfRule type="containsText" dxfId="1744" priority="359" operator="containsText" text="Catastrófico">
      <formula>NOT(ISERROR(SEARCH("Catastrófico",I35)))</formula>
    </cfRule>
    <cfRule type="containsText" dxfId="1743" priority="360" operator="containsText" text="Mayor">
      <formula>NOT(ISERROR(SEARCH("Mayor",I35)))</formula>
    </cfRule>
    <cfRule type="containsText" dxfId="1742" priority="361" operator="containsText" text="Menor">
      <formula>NOT(ISERROR(SEARCH("Menor",I35)))</formula>
    </cfRule>
    <cfRule type="containsText" dxfId="1741" priority="362" operator="containsText" text="Leve">
      <formula>NOT(ISERROR(SEARCH("Leve",I35)))</formula>
    </cfRule>
    <cfRule type="containsText" dxfId="1740" priority="367" operator="containsText" text="Moderado">
      <formula>NOT(ISERROR(SEARCH("Moderado",I35)))</formula>
    </cfRule>
  </conditionalFormatting>
  <conditionalFormatting sqref="K35:K39">
    <cfRule type="containsText" dxfId="1739" priority="354" operator="containsText" text="Media">
      <formula>NOT(ISERROR(SEARCH("Media",K35)))</formula>
    </cfRule>
  </conditionalFormatting>
  <conditionalFormatting sqref="L35:L39">
    <cfRule type="containsText" dxfId="1738" priority="353" operator="containsText" text="Moderado">
      <formula>NOT(ISERROR(SEARCH("Moderado",L35)))</formula>
    </cfRule>
  </conditionalFormatting>
  <conditionalFormatting sqref="J35:J39">
    <cfRule type="containsText" dxfId="1737" priority="352" operator="containsText" text="Moderado">
      <formula>NOT(ISERROR(SEARCH("Moderado",J35)))</formula>
    </cfRule>
  </conditionalFormatting>
  <conditionalFormatting sqref="J35:J39">
    <cfRule type="containsText" dxfId="1736" priority="350" operator="containsText" text="Bajo">
      <formula>NOT(ISERROR(SEARCH("Bajo",J35)))</formula>
    </cfRule>
    <cfRule type="containsText" dxfId="1735" priority="351" operator="containsText" text="Extremo">
      <formula>NOT(ISERROR(SEARCH("Extremo",J35)))</formula>
    </cfRule>
  </conditionalFormatting>
  <conditionalFormatting sqref="K35:K39">
    <cfRule type="containsText" dxfId="1734" priority="348" operator="containsText" text="Baja">
      <formula>NOT(ISERROR(SEARCH("Baja",K35)))</formula>
    </cfRule>
    <cfRule type="containsText" dxfId="1733" priority="349" operator="containsText" text="Muy Baja">
      <formula>NOT(ISERROR(SEARCH("Muy Baja",K35)))</formula>
    </cfRule>
  </conditionalFormatting>
  <conditionalFormatting sqref="K35:K39">
    <cfRule type="containsText" dxfId="1732" priority="346" operator="containsText" text="Muy Alta">
      <formula>NOT(ISERROR(SEARCH("Muy Alta",K35)))</formula>
    </cfRule>
    <cfRule type="containsText" dxfId="1731" priority="347" operator="containsText" text="Alta">
      <formula>NOT(ISERROR(SEARCH("Alta",K35)))</formula>
    </cfRule>
  </conditionalFormatting>
  <conditionalFormatting sqref="L35:L39">
    <cfRule type="containsText" dxfId="1730" priority="342" operator="containsText" text="Catastrófico">
      <formula>NOT(ISERROR(SEARCH("Catastrófico",L35)))</formula>
    </cfRule>
    <cfRule type="containsText" dxfId="1729" priority="343" operator="containsText" text="Mayor">
      <formula>NOT(ISERROR(SEARCH("Mayor",L35)))</formula>
    </cfRule>
    <cfRule type="containsText" dxfId="1728" priority="344" operator="containsText" text="Menor">
      <formula>NOT(ISERROR(SEARCH("Menor",L35)))</formula>
    </cfRule>
    <cfRule type="containsText" dxfId="1727" priority="345" operator="containsText" text="Leve">
      <formula>NOT(ISERROR(SEARCH("Leve",L35)))</formula>
    </cfRule>
  </conditionalFormatting>
  <conditionalFormatting sqref="K40:L40">
    <cfRule type="containsText" dxfId="1726" priority="336" operator="containsText" text="3- Moderado">
      <formula>NOT(ISERROR(SEARCH("3- Moderado",K40)))</formula>
    </cfRule>
    <cfRule type="containsText" dxfId="1725" priority="337" operator="containsText" text="6- Moderado">
      <formula>NOT(ISERROR(SEARCH("6- Moderado",K40)))</formula>
    </cfRule>
    <cfRule type="containsText" dxfId="1724" priority="338" operator="containsText" text="4- Moderado">
      <formula>NOT(ISERROR(SEARCH("4- Moderado",K40)))</formula>
    </cfRule>
    <cfRule type="containsText" dxfId="1723" priority="339" operator="containsText" text="3- Bajo">
      <formula>NOT(ISERROR(SEARCH("3- Bajo",K40)))</formula>
    </cfRule>
    <cfRule type="containsText" dxfId="1722" priority="340" operator="containsText" text="4- Bajo">
      <formula>NOT(ISERROR(SEARCH("4- Bajo",K40)))</formula>
    </cfRule>
    <cfRule type="containsText" dxfId="1721" priority="341" operator="containsText" text="1- Bajo">
      <formula>NOT(ISERROR(SEARCH("1- Bajo",K40)))</formula>
    </cfRule>
  </conditionalFormatting>
  <conditionalFormatting sqref="H40:I40">
    <cfRule type="containsText" dxfId="1720" priority="330" operator="containsText" text="3- Moderado">
      <formula>NOT(ISERROR(SEARCH("3- Moderado",H40)))</formula>
    </cfRule>
    <cfRule type="containsText" dxfId="1719" priority="331" operator="containsText" text="6- Moderado">
      <formula>NOT(ISERROR(SEARCH("6- Moderado",H40)))</formula>
    </cfRule>
    <cfRule type="containsText" dxfId="1718" priority="332" operator="containsText" text="4- Moderado">
      <formula>NOT(ISERROR(SEARCH("4- Moderado",H40)))</formula>
    </cfRule>
    <cfRule type="containsText" dxfId="1717" priority="333" operator="containsText" text="3- Bajo">
      <formula>NOT(ISERROR(SEARCH("3- Bajo",H40)))</formula>
    </cfRule>
    <cfRule type="containsText" dxfId="1716" priority="334" operator="containsText" text="4- Bajo">
      <formula>NOT(ISERROR(SEARCH("4- Bajo",H40)))</formula>
    </cfRule>
    <cfRule type="containsText" dxfId="1715" priority="335" operator="containsText" text="1- Bajo">
      <formula>NOT(ISERROR(SEARCH("1- Bajo",H40)))</formula>
    </cfRule>
  </conditionalFormatting>
  <conditionalFormatting sqref="A40 C40:E40">
    <cfRule type="containsText" dxfId="1714" priority="324" operator="containsText" text="3- Moderado">
      <formula>NOT(ISERROR(SEARCH("3- Moderado",A40)))</formula>
    </cfRule>
    <cfRule type="containsText" dxfId="1713" priority="325" operator="containsText" text="6- Moderado">
      <formula>NOT(ISERROR(SEARCH("6- Moderado",A40)))</formula>
    </cfRule>
    <cfRule type="containsText" dxfId="1712" priority="326" operator="containsText" text="4- Moderado">
      <formula>NOT(ISERROR(SEARCH("4- Moderado",A40)))</formula>
    </cfRule>
    <cfRule type="containsText" dxfId="1711" priority="327" operator="containsText" text="3- Bajo">
      <formula>NOT(ISERROR(SEARCH("3- Bajo",A40)))</formula>
    </cfRule>
    <cfRule type="containsText" dxfId="1710" priority="328" operator="containsText" text="4- Bajo">
      <formula>NOT(ISERROR(SEARCH("4- Bajo",A40)))</formula>
    </cfRule>
    <cfRule type="containsText" dxfId="1709" priority="329" operator="containsText" text="1- Bajo">
      <formula>NOT(ISERROR(SEARCH("1- Bajo",A40)))</formula>
    </cfRule>
  </conditionalFormatting>
  <conditionalFormatting sqref="F40:G40">
    <cfRule type="containsText" dxfId="1708" priority="318" operator="containsText" text="3- Moderado">
      <formula>NOT(ISERROR(SEARCH("3- Moderado",F40)))</formula>
    </cfRule>
    <cfRule type="containsText" dxfId="1707" priority="319" operator="containsText" text="6- Moderado">
      <formula>NOT(ISERROR(SEARCH("6- Moderado",F40)))</formula>
    </cfRule>
    <cfRule type="containsText" dxfId="1706" priority="320" operator="containsText" text="4- Moderado">
      <formula>NOT(ISERROR(SEARCH("4- Moderado",F40)))</formula>
    </cfRule>
    <cfRule type="containsText" dxfId="1705" priority="321" operator="containsText" text="3- Bajo">
      <formula>NOT(ISERROR(SEARCH("3- Bajo",F40)))</formula>
    </cfRule>
    <cfRule type="containsText" dxfId="1704" priority="322" operator="containsText" text="4- Bajo">
      <formula>NOT(ISERROR(SEARCH("4- Bajo",F40)))</formula>
    </cfRule>
    <cfRule type="containsText" dxfId="1703" priority="323" operator="containsText" text="1- Bajo">
      <formula>NOT(ISERROR(SEARCH("1- Bajo",F40)))</formula>
    </cfRule>
  </conditionalFormatting>
  <conditionalFormatting sqref="J40:J44">
    <cfRule type="containsText" dxfId="1702" priority="313" operator="containsText" text="Bajo">
      <formula>NOT(ISERROR(SEARCH("Bajo",J40)))</formula>
    </cfRule>
    <cfRule type="containsText" dxfId="1701" priority="314" operator="containsText" text="Moderado">
      <formula>NOT(ISERROR(SEARCH("Moderado",J40)))</formula>
    </cfRule>
    <cfRule type="containsText" dxfId="1700" priority="315" operator="containsText" text="Alto">
      <formula>NOT(ISERROR(SEARCH("Alto",J40)))</formula>
    </cfRule>
    <cfRule type="containsText" dxfId="1699" priority="316" operator="containsText" text="Extremo">
      <formula>NOT(ISERROR(SEARCH("Extremo",J40)))</formula>
    </cfRule>
    <cfRule type="colorScale" priority="317">
      <colorScale>
        <cfvo type="min"/>
        <cfvo type="max"/>
        <color rgb="FFFF7128"/>
        <color rgb="FFFFEF9C"/>
      </colorScale>
    </cfRule>
  </conditionalFormatting>
  <conditionalFormatting sqref="M40:M44">
    <cfRule type="containsText" dxfId="1698" priority="288" operator="containsText" text="Moderado">
      <formula>NOT(ISERROR(SEARCH("Moderado",M40)))</formula>
    </cfRule>
    <cfRule type="containsText" dxfId="1697" priority="308" operator="containsText" text="Bajo">
      <formula>NOT(ISERROR(SEARCH("Bajo",M40)))</formula>
    </cfRule>
    <cfRule type="containsText" dxfId="1696" priority="309" operator="containsText" text="Moderado">
      <formula>NOT(ISERROR(SEARCH("Moderado",M40)))</formula>
    </cfRule>
    <cfRule type="containsText" dxfId="1695" priority="310" operator="containsText" text="Alto">
      <formula>NOT(ISERROR(SEARCH("Alto",M40)))</formula>
    </cfRule>
    <cfRule type="containsText" dxfId="1694" priority="311" operator="containsText" text="Extremo">
      <formula>NOT(ISERROR(SEARCH("Extremo",M40)))</formula>
    </cfRule>
    <cfRule type="colorScale" priority="312">
      <colorScale>
        <cfvo type="min"/>
        <cfvo type="max"/>
        <color rgb="FFFF7128"/>
        <color rgb="FFFFEF9C"/>
      </colorScale>
    </cfRule>
  </conditionalFormatting>
  <conditionalFormatting sqref="N40">
    <cfRule type="containsText" dxfId="1693" priority="302" operator="containsText" text="3- Moderado">
      <formula>NOT(ISERROR(SEARCH("3- Moderado",N40)))</formula>
    </cfRule>
    <cfRule type="containsText" dxfId="1692" priority="303" operator="containsText" text="6- Moderado">
      <formula>NOT(ISERROR(SEARCH("6- Moderado",N40)))</formula>
    </cfRule>
    <cfRule type="containsText" dxfId="1691" priority="304" operator="containsText" text="4- Moderado">
      <formula>NOT(ISERROR(SEARCH("4- Moderado",N40)))</formula>
    </cfRule>
    <cfRule type="containsText" dxfId="1690" priority="305" operator="containsText" text="3- Bajo">
      <formula>NOT(ISERROR(SEARCH("3- Bajo",N40)))</formula>
    </cfRule>
    <cfRule type="containsText" dxfId="1689" priority="306" operator="containsText" text="4- Bajo">
      <formula>NOT(ISERROR(SEARCH("4- Bajo",N40)))</formula>
    </cfRule>
    <cfRule type="containsText" dxfId="1688" priority="307" operator="containsText" text="1- Bajo">
      <formula>NOT(ISERROR(SEARCH("1- Bajo",N40)))</formula>
    </cfRule>
  </conditionalFormatting>
  <conditionalFormatting sqref="H40:H44">
    <cfRule type="containsText" dxfId="1687" priority="289" operator="containsText" text="Muy Alta">
      <formula>NOT(ISERROR(SEARCH("Muy Alta",H40)))</formula>
    </cfRule>
    <cfRule type="containsText" dxfId="1686" priority="290" operator="containsText" text="Alta">
      <formula>NOT(ISERROR(SEARCH("Alta",H40)))</formula>
    </cfRule>
    <cfRule type="containsText" dxfId="1685" priority="291" operator="containsText" text="Muy Alta">
      <formula>NOT(ISERROR(SEARCH("Muy Alta",H40)))</formula>
    </cfRule>
    <cfRule type="containsText" dxfId="1684" priority="296" operator="containsText" text="Muy Baja">
      <formula>NOT(ISERROR(SEARCH("Muy Baja",H40)))</formula>
    </cfRule>
    <cfRule type="containsText" dxfId="1683" priority="297" operator="containsText" text="Baja">
      <formula>NOT(ISERROR(SEARCH("Baja",H40)))</formula>
    </cfRule>
    <cfRule type="containsText" dxfId="1682" priority="298" operator="containsText" text="Media">
      <formula>NOT(ISERROR(SEARCH("Media",H40)))</formula>
    </cfRule>
    <cfRule type="containsText" dxfId="1681" priority="299" operator="containsText" text="Alta">
      <formula>NOT(ISERROR(SEARCH("Alta",H40)))</formula>
    </cfRule>
    <cfRule type="containsText" dxfId="1680" priority="301" operator="containsText" text="Muy Alta">
      <formula>NOT(ISERROR(SEARCH("Muy Alta",H40)))</formula>
    </cfRule>
  </conditionalFormatting>
  <conditionalFormatting sqref="I40:I44">
    <cfRule type="containsText" dxfId="1679" priority="292" operator="containsText" text="Catastrófico">
      <formula>NOT(ISERROR(SEARCH("Catastrófico",I40)))</formula>
    </cfRule>
    <cfRule type="containsText" dxfId="1678" priority="293" operator="containsText" text="Mayor">
      <formula>NOT(ISERROR(SEARCH("Mayor",I40)))</formula>
    </cfRule>
    <cfRule type="containsText" dxfId="1677" priority="294" operator="containsText" text="Menor">
      <formula>NOT(ISERROR(SEARCH("Menor",I40)))</formula>
    </cfRule>
    <cfRule type="containsText" dxfId="1676" priority="295" operator="containsText" text="Leve">
      <formula>NOT(ISERROR(SEARCH("Leve",I40)))</formula>
    </cfRule>
    <cfRule type="containsText" dxfId="1675" priority="300" operator="containsText" text="Moderado">
      <formula>NOT(ISERROR(SEARCH("Moderado",I40)))</formula>
    </cfRule>
  </conditionalFormatting>
  <conditionalFormatting sqref="K40:K44">
    <cfRule type="containsText" dxfId="1674" priority="287" operator="containsText" text="Media">
      <formula>NOT(ISERROR(SEARCH("Media",K40)))</formula>
    </cfRule>
  </conditionalFormatting>
  <conditionalFormatting sqref="L40:L44">
    <cfRule type="containsText" dxfId="1673" priority="286" operator="containsText" text="Moderado">
      <formula>NOT(ISERROR(SEARCH("Moderado",L40)))</formula>
    </cfRule>
  </conditionalFormatting>
  <conditionalFormatting sqref="J40:J44">
    <cfRule type="containsText" dxfId="1672" priority="285" operator="containsText" text="Moderado">
      <formula>NOT(ISERROR(SEARCH("Moderado",J40)))</formula>
    </cfRule>
  </conditionalFormatting>
  <conditionalFormatting sqref="J40:J44">
    <cfRule type="containsText" dxfId="1671" priority="283" operator="containsText" text="Bajo">
      <formula>NOT(ISERROR(SEARCH("Bajo",J40)))</formula>
    </cfRule>
    <cfRule type="containsText" dxfId="1670" priority="284" operator="containsText" text="Extremo">
      <formula>NOT(ISERROR(SEARCH("Extremo",J40)))</formula>
    </cfRule>
  </conditionalFormatting>
  <conditionalFormatting sqref="K40:K44">
    <cfRule type="containsText" dxfId="1669" priority="281" operator="containsText" text="Baja">
      <formula>NOT(ISERROR(SEARCH("Baja",K40)))</formula>
    </cfRule>
    <cfRule type="containsText" dxfId="1668" priority="282" operator="containsText" text="Muy Baja">
      <formula>NOT(ISERROR(SEARCH("Muy Baja",K40)))</formula>
    </cfRule>
  </conditionalFormatting>
  <conditionalFormatting sqref="K40:K44">
    <cfRule type="containsText" dxfId="1667" priority="279" operator="containsText" text="Muy Alta">
      <formula>NOT(ISERROR(SEARCH("Muy Alta",K40)))</formula>
    </cfRule>
    <cfRule type="containsText" dxfId="1666" priority="280" operator="containsText" text="Alta">
      <formula>NOT(ISERROR(SEARCH("Alta",K40)))</formula>
    </cfRule>
  </conditionalFormatting>
  <conditionalFormatting sqref="L40:L44">
    <cfRule type="containsText" dxfId="1665" priority="275" operator="containsText" text="Catastrófico">
      <formula>NOT(ISERROR(SEARCH("Catastrófico",L40)))</formula>
    </cfRule>
    <cfRule type="containsText" dxfId="1664" priority="276" operator="containsText" text="Mayor">
      <formula>NOT(ISERROR(SEARCH("Mayor",L40)))</formula>
    </cfRule>
    <cfRule type="containsText" dxfId="1663" priority="277" operator="containsText" text="Menor">
      <formula>NOT(ISERROR(SEARCH("Menor",L40)))</formula>
    </cfRule>
    <cfRule type="containsText" dxfId="1662" priority="278" operator="containsText" text="Leve">
      <formula>NOT(ISERROR(SEARCH("Leve",L40)))</formula>
    </cfRule>
  </conditionalFormatting>
  <conditionalFormatting sqref="K45:L45">
    <cfRule type="containsText" dxfId="1661" priority="269" operator="containsText" text="3- Moderado">
      <formula>NOT(ISERROR(SEARCH("3- Moderado",K45)))</formula>
    </cfRule>
    <cfRule type="containsText" dxfId="1660" priority="270" operator="containsText" text="6- Moderado">
      <formula>NOT(ISERROR(SEARCH("6- Moderado",K45)))</formula>
    </cfRule>
    <cfRule type="containsText" dxfId="1659" priority="271" operator="containsText" text="4- Moderado">
      <formula>NOT(ISERROR(SEARCH("4- Moderado",K45)))</formula>
    </cfRule>
    <cfRule type="containsText" dxfId="1658" priority="272" operator="containsText" text="3- Bajo">
      <formula>NOT(ISERROR(SEARCH("3- Bajo",K45)))</formula>
    </cfRule>
    <cfRule type="containsText" dxfId="1657" priority="273" operator="containsText" text="4- Bajo">
      <formula>NOT(ISERROR(SEARCH("4- Bajo",K45)))</formula>
    </cfRule>
    <cfRule type="containsText" dxfId="1656" priority="274" operator="containsText" text="1- Bajo">
      <formula>NOT(ISERROR(SEARCH("1- Bajo",K45)))</formula>
    </cfRule>
  </conditionalFormatting>
  <conditionalFormatting sqref="H45:I45">
    <cfRule type="containsText" dxfId="1655" priority="263" operator="containsText" text="3- Moderado">
      <formula>NOT(ISERROR(SEARCH("3- Moderado",H45)))</formula>
    </cfRule>
    <cfRule type="containsText" dxfId="1654" priority="264" operator="containsText" text="6- Moderado">
      <formula>NOT(ISERROR(SEARCH("6- Moderado",H45)))</formula>
    </cfRule>
    <cfRule type="containsText" dxfId="1653" priority="265" operator="containsText" text="4- Moderado">
      <formula>NOT(ISERROR(SEARCH("4- Moderado",H45)))</formula>
    </cfRule>
    <cfRule type="containsText" dxfId="1652" priority="266" operator="containsText" text="3- Bajo">
      <formula>NOT(ISERROR(SEARCH("3- Bajo",H45)))</formula>
    </cfRule>
    <cfRule type="containsText" dxfId="1651" priority="267" operator="containsText" text="4- Bajo">
      <formula>NOT(ISERROR(SEARCH("4- Bajo",H45)))</formula>
    </cfRule>
    <cfRule type="containsText" dxfId="1650" priority="268" operator="containsText" text="1- Bajo">
      <formula>NOT(ISERROR(SEARCH("1- Bajo",H45)))</formula>
    </cfRule>
  </conditionalFormatting>
  <conditionalFormatting sqref="A45 C45:E45">
    <cfRule type="containsText" dxfId="1649" priority="257" operator="containsText" text="3- Moderado">
      <formula>NOT(ISERROR(SEARCH("3- Moderado",A45)))</formula>
    </cfRule>
    <cfRule type="containsText" dxfId="1648" priority="258" operator="containsText" text="6- Moderado">
      <formula>NOT(ISERROR(SEARCH("6- Moderado",A45)))</formula>
    </cfRule>
    <cfRule type="containsText" dxfId="1647" priority="259" operator="containsText" text="4- Moderado">
      <formula>NOT(ISERROR(SEARCH("4- Moderado",A45)))</formula>
    </cfRule>
    <cfRule type="containsText" dxfId="1646" priority="260" operator="containsText" text="3- Bajo">
      <formula>NOT(ISERROR(SEARCH("3- Bajo",A45)))</formula>
    </cfRule>
    <cfRule type="containsText" dxfId="1645" priority="261" operator="containsText" text="4- Bajo">
      <formula>NOT(ISERROR(SEARCH("4- Bajo",A45)))</formula>
    </cfRule>
    <cfRule type="containsText" dxfId="1644" priority="262" operator="containsText" text="1- Bajo">
      <formula>NOT(ISERROR(SEARCH("1- Bajo",A45)))</formula>
    </cfRule>
  </conditionalFormatting>
  <conditionalFormatting sqref="F45:G45">
    <cfRule type="containsText" dxfId="1643" priority="251" operator="containsText" text="3- Moderado">
      <formula>NOT(ISERROR(SEARCH("3- Moderado",F45)))</formula>
    </cfRule>
    <cfRule type="containsText" dxfId="1642" priority="252" operator="containsText" text="6- Moderado">
      <formula>NOT(ISERROR(SEARCH("6- Moderado",F45)))</formula>
    </cfRule>
    <cfRule type="containsText" dxfId="1641" priority="253" operator="containsText" text="4- Moderado">
      <formula>NOT(ISERROR(SEARCH("4- Moderado",F45)))</formula>
    </cfRule>
    <cfRule type="containsText" dxfId="1640" priority="254" operator="containsText" text="3- Bajo">
      <formula>NOT(ISERROR(SEARCH("3- Bajo",F45)))</formula>
    </cfRule>
    <cfRule type="containsText" dxfId="1639" priority="255" operator="containsText" text="4- Bajo">
      <formula>NOT(ISERROR(SEARCH("4- Bajo",F45)))</formula>
    </cfRule>
    <cfRule type="containsText" dxfId="1638" priority="256" operator="containsText" text="1- Bajo">
      <formula>NOT(ISERROR(SEARCH("1- Bajo",F45)))</formula>
    </cfRule>
  </conditionalFormatting>
  <conditionalFormatting sqref="J45:J49">
    <cfRule type="containsText" dxfId="1637" priority="246" operator="containsText" text="Bajo">
      <formula>NOT(ISERROR(SEARCH("Bajo",J45)))</formula>
    </cfRule>
    <cfRule type="containsText" dxfId="1636" priority="247" operator="containsText" text="Moderado">
      <formula>NOT(ISERROR(SEARCH("Moderado",J45)))</formula>
    </cfRule>
    <cfRule type="containsText" dxfId="1635" priority="248" operator="containsText" text="Alto">
      <formula>NOT(ISERROR(SEARCH("Alto",J45)))</formula>
    </cfRule>
    <cfRule type="containsText" dxfId="1634" priority="249" operator="containsText" text="Extremo">
      <formula>NOT(ISERROR(SEARCH("Extremo",J45)))</formula>
    </cfRule>
    <cfRule type="colorScale" priority="250">
      <colorScale>
        <cfvo type="min"/>
        <cfvo type="max"/>
        <color rgb="FFFF7128"/>
        <color rgb="FFFFEF9C"/>
      </colorScale>
    </cfRule>
  </conditionalFormatting>
  <conditionalFormatting sqref="M45:M49">
    <cfRule type="containsText" dxfId="1633" priority="221" operator="containsText" text="Moderado">
      <formula>NOT(ISERROR(SEARCH("Moderado",M45)))</formula>
    </cfRule>
    <cfRule type="containsText" dxfId="1632" priority="241" operator="containsText" text="Bajo">
      <formula>NOT(ISERROR(SEARCH("Bajo",M45)))</formula>
    </cfRule>
    <cfRule type="containsText" dxfId="1631" priority="242" operator="containsText" text="Moderado">
      <formula>NOT(ISERROR(SEARCH("Moderado",M45)))</formula>
    </cfRule>
    <cfRule type="containsText" dxfId="1630" priority="243" operator="containsText" text="Alto">
      <formula>NOT(ISERROR(SEARCH("Alto",M45)))</formula>
    </cfRule>
    <cfRule type="containsText" dxfId="1629" priority="244" operator="containsText" text="Extremo">
      <formula>NOT(ISERROR(SEARCH("Extremo",M45)))</formula>
    </cfRule>
    <cfRule type="colorScale" priority="245">
      <colorScale>
        <cfvo type="min"/>
        <cfvo type="max"/>
        <color rgb="FFFF7128"/>
        <color rgb="FFFFEF9C"/>
      </colorScale>
    </cfRule>
  </conditionalFormatting>
  <conditionalFormatting sqref="N45">
    <cfRule type="containsText" dxfId="1628" priority="235" operator="containsText" text="3- Moderado">
      <formula>NOT(ISERROR(SEARCH("3- Moderado",N45)))</formula>
    </cfRule>
    <cfRule type="containsText" dxfId="1627" priority="236" operator="containsText" text="6- Moderado">
      <formula>NOT(ISERROR(SEARCH("6- Moderado",N45)))</formula>
    </cfRule>
    <cfRule type="containsText" dxfId="1626" priority="237" operator="containsText" text="4- Moderado">
      <formula>NOT(ISERROR(SEARCH("4- Moderado",N45)))</formula>
    </cfRule>
    <cfRule type="containsText" dxfId="1625" priority="238" operator="containsText" text="3- Bajo">
      <formula>NOT(ISERROR(SEARCH("3- Bajo",N45)))</formula>
    </cfRule>
    <cfRule type="containsText" dxfId="1624" priority="239" operator="containsText" text="4- Bajo">
      <formula>NOT(ISERROR(SEARCH("4- Bajo",N45)))</formula>
    </cfRule>
    <cfRule type="containsText" dxfId="1623" priority="240" operator="containsText" text="1- Bajo">
      <formula>NOT(ISERROR(SEARCH("1- Bajo",N45)))</formula>
    </cfRule>
  </conditionalFormatting>
  <conditionalFormatting sqref="H45:H49">
    <cfRule type="containsText" dxfId="1622" priority="222" operator="containsText" text="Muy Alta">
      <formula>NOT(ISERROR(SEARCH("Muy Alta",H45)))</formula>
    </cfRule>
    <cfRule type="containsText" dxfId="1621" priority="223" operator="containsText" text="Alta">
      <formula>NOT(ISERROR(SEARCH("Alta",H45)))</formula>
    </cfRule>
    <cfRule type="containsText" dxfId="1620" priority="224" operator="containsText" text="Muy Alta">
      <formula>NOT(ISERROR(SEARCH("Muy Alta",H45)))</formula>
    </cfRule>
    <cfRule type="containsText" dxfId="1619" priority="229" operator="containsText" text="Muy Baja">
      <formula>NOT(ISERROR(SEARCH("Muy Baja",H45)))</formula>
    </cfRule>
    <cfRule type="containsText" dxfId="1618" priority="230" operator="containsText" text="Baja">
      <formula>NOT(ISERROR(SEARCH("Baja",H45)))</formula>
    </cfRule>
    <cfRule type="containsText" dxfId="1617" priority="231" operator="containsText" text="Media">
      <formula>NOT(ISERROR(SEARCH("Media",H45)))</formula>
    </cfRule>
    <cfRule type="containsText" dxfId="1616" priority="232" operator="containsText" text="Alta">
      <formula>NOT(ISERROR(SEARCH("Alta",H45)))</formula>
    </cfRule>
    <cfRule type="containsText" dxfId="1615" priority="234" operator="containsText" text="Muy Alta">
      <formula>NOT(ISERROR(SEARCH("Muy Alta",H45)))</formula>
    </cfRule>
  </conditionalFormatting>
  <conditionalFormatting sqref="I45:I49">
    <cfRule type="containsText" dxfId="1614" priority="225" operator="containsText" text="Catastrófico">
      <formula>NOT(ISERROR(SEARCH("Catastrófico",I45)))</formula>
    </cfRule>
    <cfRule type="containsText" dxfId="1613" priority="226" operator="containsText" text="Mayor">
      <formula>NOT(ISERROR(SEARCH("Mayor",I45)))</formula>
    </cfRule>
    <cfRule type="containsText" dxfId="1612" priority="227" operator="containsText" text="Menor">
      <formula>NOT(ISERROR(SEARCH("Menor",I45)))</formula>
    </cfRule>
    <cfRule type="containsText" dxfId="1611" priority="228" operator="containsText" text="Leve">
      <formula>NOT(ISERROR(SEARCH("Leve",I45)))</formula>
    </cfRule>
    <cfRule type="containsText" dxfId="1610" priority="233" operator="containsText" text="Moderado">
      <formula>NOT(ISERROR(SEARCH("Moderado",I45)))</formula>
    </cfRule>
  </conditionalFormatting>
  <conditionalFormatting sqref="K45:K49">
    <cfRule type="containsText" dxfId="1609" priority="220" operator="containsText" text="Media">
      <formula>NOT(ISERROR(SEARCH("Media",K45)))</formula>
    </cfRule>
  </conditionalFormatting>
  <conditionalFormatting sqref="L45:L49">
    <cfRule type="containsText" dxfId="1608" priority="219" operator="containsText" text="Moderado">
      <formula>NOT(ISERROR(SEARCH("Moderado",L45)))</formula>
    </cfRule>
  </conditionalFormatting>
  <conditionalFormatting sqref="J45:J49">
    <cfRule type="containsText" dxfId="1607" priority="218" operator="containsText" text="Moderado">
      <formula>NOT(ISERROR(SEARCH("Moderado",J45)))</formula>
    </cfRule>
  </conditionalFormatting>
  <conditionalFormatting sqref="J45:J49">
    <cfRule type="containsText" dxfId="1606" priority="216" operator="containsText" text="Bajo">
      <formula>NOT(ISERROR(SEARCH("Bajo",J45)))</formula>
    </cfRule>
    <cfRule type="containsText" dxfId="1605" priority="217" operator="containsText" text="Extremo">
      <formula>NOT(ISERROR(SEARCH("Extremo",J45)))</formula>
    </cfRule>
  </conditionalFormatting>
  <conditionalFormatting sqref="K45:K49">
    <cfRule type="containsText" dxfId="1604" priority="214" operator="containsText" text="Baja">
      <formula>NOT(ISERROR(SEARCH("Baja",K45)))</formula>
    </cfRule>
    <cfRule type="containsText" dxfId="1603" priority="215" operator="containsText" text="Muy Baja">
      <formula>NOT(ISERROR(SEARCH("Muy Baja",K45)))</formula>
    </cfRule>
  </conditionalFormatting>
  <conditionalFormatting sqref="K45:K49">
    <cfRule type="containsText" dxfId="1602" priority="212" operator="containsText" text="Muy Alta">
      <formula>NOT(ISERROR(SEARCH("Muy Alta",K45)))</formula>
    </cfRule>
    <cfRule type="containsText" dxfId="1601" priority="213" operator="containsText" text="Alta">
      <formula>NOT(ISERROR(SEARCH("Alta",K45)))</formula>
    </cfRule>
  </conditionalFormatting>
  <conditionalFormatting sqref="L45:L49">
    <cfRule type="containsText" dxfId="1600" priority="208" operator="containsText" text="Catastrófico">
      <formula>NOT(ISERROR(SEARCH("Catastrófico",L45)))</formula>
    </cfRule>
    <cfRule type="containsText" dxfId="1599" priority="209" operator="containsText" text="Mayor">
      <formula>NOT(ISERROR(SEARCH("Mayor",L45)))</formula>
    </cfRule>
    <cfRule type="containsText" dxfId="1598" priority="210" operator="containsText" text="Menor">
      <formula>NOT(ISERROR(SEARCH("Menor",L45)))</formula>
    </cfRule>
    <cfRule type="containsText" dxfId="1597" priority="211" operator="containsText" text="Leve">
      <formula>NOT(ISERROR(SEARCH("Leve",L45)))</formula>
    </cfRule>
  </conditionalFormatting>
  <conditionalFormatting sqref="K50:L50">
    <cfRule type="containsText" dxfId="1596" priority="202" operator="containsText" text="3- Moderado">
      <formula>NOT(ISERROR(SEARCH("3- Moderado",K50)))</formula>
    </cfRule>
    <cfRule type="containsText" dxfId="1595" priority="203" operator="containsText" text="6- Moderado">
      <formula>NOT(ISERROR(SEARCH("6- Moderado",K50)))</formula>
    </cfRule>
    <cfRule type="containsText" dxfId="1594" priority="204" operator="containsText" text="4- Moderado">
      <formula>NOT(ISERROR(SEARCH("4- Moderado",K50)))</formula>
    </cfRule>
    <cfRule type="containsText" dxfId="1593" priority="205" operator="containsText" text="3- Bajo">
      <formula>NOT(ISERROR(SEARCH("3- Bajo",K50)))</formula>
    </cfRule>
    <cfRule type="containsText" dxfId="1592" priority="206" operator="containsText" text="4- Bajo">
      <formula>NOT(ISERROR(SEARCH("4- Bajo",K50)))</formula>
    </cfRule>
    <cfRule type="containsText" dxfId="1591" priority="207" operator="containsText" text="1- Bajo">
      <formula>NOT(ISERROR(SEARCH("1- Bajo",K50)))</formula>
    </cfRule>
  </conditionalFormatting>
  <conditionalFormatting sqref="H50:I50">
    <cfRule type="containsText" dxfId="1590" priority="196" operator="containsText" text="3- Moderado">
      <formula>NOT(ISERROR(SEARCH("3- Moderado",H50)))</formula>
    </cfRule>
    <cfRule type="containsText" dxfId="1589" priority="197" operator="containsText" text="6- Moderado">
      <formula>NOT(ISERROR(SEARCH("6- Moderado",H50)))</formula>
    </cfRule>
    <cfRule type="containsText" dxfId="1588" priority="198" operator="containsText" text="4- Moderado">
      <formula>NOT(ISERROR(SEARCH("4- Moderado",H50)))</formula>
    </cfRule>
    <cfRule type="containsText" dxfId="1587" priority="199" operator="containsText" text="3- Bajo">
      <formula>NOT(ISERROR(SEARCH("3- Bajo",H50)))</formula>
    </cfRule>
    <cfRule type="containsText" dxfId="1586" priority="200" operator="containsText" text="4- Bajo">
      <formula>NOT(ISERROR(SEARCH("4- Bajo",H50)))</formula>
    </cfRule>
    <cfRule type="containsText" dxfId="1585" priority="201" operator="containsText" text="1- Bajo">
      <formula>NOT(ISERROR(SEARCH("1- Bajo",H50)))</formula>
    </cfRule>
  </conditionalFormatting>
  <conditionalFormatting sqref="A50 C50:E50">
    <cfRule type="containsText" dxfId="1584" priority="190" operator="containsText" text="3- Moderado">
      <formula>NOT(ISERROR(SEARCH("3- Moderado",A50)))</formula>
    </cfRule>
    <cfRule type="containsText" dxfId="1583" priority="191" operator="containsText" text="6- Moderado">
      <formula>NOT(ISERROR(SEARCH("6- Moderado",A50)))</formula>
    </cfRule>
    <cfRule type="containsText" dxfId="1582" priority="192" operator="containsText" text="4- Moderado">
      <formula>NOT(ISERROR(SEARCH("4- Moderado",A50)))</formula>
    </cfRule>
    <cfRule type="containsText" dxfId="1581" priority="193" operator="containsText" text="3- Bajo">
      <formula>NOT(ISERROR(SEARCH("3- Bajo",A50)))</formula>
    </cfRule>
    <cfRule type="containsText" dxfId="1580" priority="194" operator="containsText" text="4- Bajo">
      <formula>NOT(ISERROR(SEARCH("4- Bajo",A50)))</formula>
    </cfRule>
    <cfRule type="containsText" dxfId="1579" priority="195" operator="containsText" text="1- Bajo">
      <formula>NOT(ISERROR(SEARCH("1- Bajo",A50)))</formula>
    </cfRule>
  </conditionalFormatting>
  <conditionalFormatting sqref="F50:G50">
    <cfRule type="containsText" dxfId="1578" priority="184" operator="containsText" text="3- Moderado">
      <formula>NOT(ISERROR(SEARCH("3- Moderado",F50)))</formula>
    </cfRule>
    <cfRule type="containsText" dxfId="1577" priority="185" operator="containsText" text="6- Moderado">
      <formula>NOT(ISERROR(SEARCH("6- Moderado",F50)))</formula>
    </cfRule>
    <cfRule type="containsText" dxfId="1576" priority="186" operator="containsText" text="4- Moderado">
      <formula>NOT(ISERROR(SEARCH("4- Moderado",F50)))</formula>
    </cfRule>
    <cfRule type="containsText" dxfId="1575" priority="187" operator="containsText" text="3- Bajo">
      <formula>NOT(ISERROR(SEARCH("3- Bajo",F50)))</formula>
    </cfRule>
    <cfRule type="containsText" dxfId="1574" priority="188" operator="containsText" text="4- Bajo">
      <formula>NOT(ISERROR(SEARCH("4- Bajo",F50)))</formula>
    </cfRule>
    <cfRule type="containsText" dxfId="1573" priority="189" operator="containsText" text="1- Bajo">
      <formula>NOT(ISERROR(SEARCH("1- Bajo",F50)))</formula>
    </cfRule>
  </conditionalFormatting>
  <conditionalFormatting sqref="J50:J54">
    <cfRule type="containsText" dxfId="1572" priority="179" operator="containsText" text="Bajo">
      <formula>NOT(ISERROR(SEARCH("Bajo",J50)))</formula>
    </cfRule>
    <cfRule type="containsText" dxfId="1571" priority="180" operator="containsText" text="Moderado">
      <formula>NOT(ISERROR(SEARCH("Moderado",J50)))</formula>
    </cfRule>
    <cfRule type="containsText" dxfId="1570" priority="181" operator="containsText" text="Alto">
      <formula>NOT(ISERROR(SEARCH("Alto",J50)))</formula>
    </cfRule>
    <cfRule type="containsText" dxfId="1569" priority="182" operator="containsText" text="Extremo">
      <formula>NOT(ISERROR(SEARCH("Extremo",J50)))</formula>
    </cfRule>
    <cfRule type="colorScale" priority="183">
      <colorScale>
        <cfvo type="min"/>
        <cfvo type="max"/>
        <color rgb="FFFF7128"/>
        <color rgb="FFFFEF9C"/>
      </colorScale>
    </cfRule>
  </conditionalFormatting>
  <conditionalFormatting sqref="M50:M54">
    <cfRule type="containsText" dxfId="1568" priority="154" operator="containsText" text="Moderado">
      <formula>NOT(ISERROR(SEARCH("Moderado",M50)))</formula>
    </cfRule>
    <cfRule type="containsText" dxfId="1567" priority="174" operator="containsText" text="Bajo">
      <formula>NOT(ISERROR(SEARCH("Bajo",M50)))</formula>
    </cfRule>
    <cfRule type="containsText" dxfId="1566" priority="175" operator="containsText" text="Moderado">
      <formula>NOT(ISERROR(SEARCH("Moderado",M50)))</formula>
    </cfRule>
    <cfRule type="containsText" dxfId="1565" priority="176" operator="containsText" text="Alto">
      <formula>NOT(ISERROR(SEARCH("Alto",M50)))</formula>
    </cfRule>
    <cfRule type="containsText" dxfId="1564" priority="177" operator="containsText" text="Extremo">
      <formula>NOT(ISERROR(SEARCH("Extremo",M50)))</formula>
    </cfRule>
    <cfRule type="colorScale" priority="178">
      <colorScale>
        <cfvo type="min"/>
        <cfvo type="max"/>
        <color rgb="FFFF7128"/>
        <color rgb="FFFFEF9C"/>
      </colorScale>
    </cfRule>
  </conditionalFormatting>
  <conditionalFormatting sqref="N50">
    <cfRule type="containsText" dxfId="1563" priority="168" operator="containsText" text="3- Moderado">
      <formula>NOT(ISERROR(SEARCH("3- Moderado",N50)))</formula>
    </cfRule>
    <cfRule type="containsText" dxfId="1562" priority="169" operator="containsText" text="6- Moderado">
      <formula>NOT(ISERROR(SEARCH("6- Moderado",N50)))</formula>
    </cfRule>
    <cfRule type="containsText" dxfId="1561" priority="170" operator="containsText" text="4- Moderado">
      <formula>NOT(ISERROR(SEARCH("4- Moderado",N50)))</formula>
    </cfRule>
    <cfRule type="containsText" dxfId="1560" priority="171" operator="containsText" text="3- Bajo">
      <formula>NOT(ISERROR(SEARCH("3- Bajo",N50)))</formula>
    </cfRule>
    <cfRule type="containsText" dxfId="1559" priority="172" operator="containsText" text="4- Bajo">
      <formula>NOT(ISERROR(SEARCH("4- Bajo",N50)))</formula>
    </cfRule>
    <cfRule type="containsText" dxfId="1558" priority="173" operator="containsText" text="1- Bajo">
      <formula>NOT(ISERROR(SEARCH("1- Bajo",N50)))</formula>
    </cfRule>
  </conditionalFormatting>
  <conditionalFormatting sqref="H50:H54">
    <cfRule type="containsText" dxfId="1557" priority="155" operator="containsText" text="Muy Alta">
      <formula>NOT(ISERROR(SEARCH("Muy Alta",H50)))</formula>
    </cfRule>
    <cfRule type="containsText" dxfId="1556" priority="156" operator="containsText" text="Alta">
      <formula>NOT(ISERROR(SEARCH("Alta",H50)))</formula>
    </cfRule>
    <cfRule type="containsText" dxfId="1555" priority="157" operator="containsText" text="Muy Alta">
      <formula>NOT(ISERROR(SEARCH("Muy Alta",H50)))</formula>
    </cfRule>
    <cfRule type="containsText" dxfId="1554" priority="162" operator="containsText" text="Muy Baja">
      <formula>NOT(ISERROR(SEARCH("Muy Baja",H50)))</formula>
    </cfRule>
    <cfRule type="containsText" dxfId="1553" priority="163" operator="containsText" text="Baja">
      <formula>NOT(ISERROR(SEARCH("Baja",H50)))</formula>
    </cfRule>
    <cfRule type="containsText" dxfId="1552" priority="164" operator="containsText" text="Media">
      <formula>NOT(ISERROR(SEARCH("Media",H50)))</formula>
    </cfRule>
    <cfRule type="containsText" dxfId="1551" priority="165" operator="containsText" text="Alta">
      <formula>NOT(ISERROR(SEARCH("Alta",H50)))</formula>
    </cfRule>
    <cfRule type="containsText" dxfId="1550" priority="167" operator="containsText" text="Muy Alta">
      <formula>NOT(ISERROR(SEARCH("Muy Alta",H50)))</formula>
    </cfRule>
  </conditionalFormatting>
  <conditionalFormatting sqref="I50:I54">
    <cfRule type="containsText" dxfId="1549" priority="158" operator="containsText" text="Catastrófico">
      <formula>NOT(ISERROR(SEARCH("Catastrófico",I50)))</formula>
    </cfRule>
    <cfRule type="containsText" dxfId="1548" priority="159" operator="containsText" text="Mayor">
      <formula>NOT(ISERROR(SEARCH("Mayor",I50)))</formula>
    </cfRule>
    <cfRule type="containsText" dxfId="1547" priority="160" operator="containsText" text="Menor">
      <formula>NOT(ISERROR(SEARCH("Menor",I50)))</formula>
    </cfRule>
    <cfRule type="containsText" dxfId="1546" priority="161" operator="containsText" text="Leve">
      <formula>NOT(ISERROR(SEARCH("Leve",I50)))</formula>
    </cfRule>
    <cfRule type="containsText" dxfId="1545" priority="166" operator="containsText" text="Moderado">
      <formula>NOT(ISERROR(SEARCH("Moderado",I50)))</formula>
    </cfRule>
  </conditionalFormatting>
  <conditionalFormatting sqref="K50:K54">
    <cfRule type="containsText" dxfId="1544" priority="153" operator="containsText" text="Media">
      <formula>NOT(ISERROR(SEARCH("Media",K50)))</formula>
    </cfRule>
  </conditionalFormatting>
  <conditionalFormatting sqref="L50:L54">
    <cfRule type="containsText" dxfId="1543" priority="152" operator="containsText" text="Moderado">
      <formula>NOT(ISERROR(SEARCH("Moderado",L50)))</formula>
    </cfRule>
  </conditionalFormatting>
  <conditionalFormatting sqref="J50:J54">
    <cfRule type="containsText" dxfId="1542" priority="151" operator="containsText" text="Moderado">
      <formula>NOT(ISERROR(SEARCH("Moderado",J50)))</formula>
    </cfRule>
  </conditionalFormatting>
  <conditionalFormatting sqref="J50:J54">
    <cfRule type="containsText" dxfId="1541" priority="149" operator="containsText" text="Bajo">
      <formula>NOT(ISERROR(SEARCH("Bajo",J50)))</formula>
    </cfRule>
    <cfRule type="containsText" dxfId="1540" priority="150" operator="containsText" text="Extremo">
      <formula>NOT(ISERROR(SEARCH("Extremo",J50)))</formula>
    </cfRule>
  </conditionalFormatting>
  <conditionalFormatting sqref="K50:K54">
    <cfRule type="containsText" dxfId="1539" priority="147" operator="containsText" text="Baja">
      <formula>NOT(ISERROR(SEARCH("Baja",K50)))</formula>
    </cfRule>
    <cfRule type="containsText" dxfId="1538" priority="148" operator="containsText" text="Muy Baja">
      <formula>NOT(ISERROR(SEARCH("Muy Baja",K50)))</formula>
    </cfRule>
  </conditionalFormatting>
  <conditionalFormatting sqref="K50:K54">
    <cfRule type="containsText" dxfId="1537" priority="145" operator="containsText" text="Muy Alta">
      <formula>NOT(ISERROR(SEARCH("Muy Alta",K50)))</formula>
    </cfRule>
    <cfRule type="containsText" dxfId="1536" priority="146" operator="containsText" text="Alta">
      <formula>NOT(ISERROR(SEARCH("Alta",K50)))</formula>
    </cfRule>
  </conditionalFormatting>
  <conditionalFormatting sqref="L50:L54">
    <cfRule type="containsText" dxfId="1535" priority="141" operator="containsText" text="Catastrófico">
      <formula>NOT(ISERROR(SEARCH("Catastrófico",L50)))</formula>
    </cfRule>
    <cfRule type="containsText" dxfId="1534" priority="142" operator="containsText" text="Mayor">
      <formula>NOT(ISERROR(SEARCH("Mayor",L50)))</formula>
    </cfRule>
    <cfRule type="containsText" dxfId="1533" priority="143" operator="containsText" text="Menor">
      <formula>NOT(ISERROR(SEARCH("Menor",L50)))</formula>
    </cfRule>
    <cfRule type="containsText" dxfId="1532" priority="144" operator="containsText" text="Leve">
      <formula>NOT(ISERROR(SEARCH("Leve",L50)))</formula>
    </cfRule>
  </conditionalFormatting>
  <conditionalFormatting sqref="K55:L55">
    <cfRule type="containsText" dxfId="1531" priority="135" operator="containsText" text="3- Moderado">
      <formula>NOT(ISERROR(SEARCH("3- Moderado",K55)))</formula>
    </cfRule>
    <cfRule type="containsText" dxfId="1530" priority="136" operator="containsText" text="6- Moderado">
      <formula>NOT(ISERROR(SEARCH("6- Moderado",K55)))</formula>
    </cfRule>
    <cfRule type="containsText" dxfId="1529" priority="137" operator="containsText" text="4- Moderado">
      <formula>NOT(ISERROR(SEARCH("4- Moderado",K55)))</formula>
    </cfRule>
    <cfRule type="containsText" dxfId="1528" priority="138" operator="containsText" text="3- Bajo">
      <formula>NOT(ISERROR(SEARCH("3- Bajo",K55)))</formula>
    </cfRule>
    <cfRule type="containsText" dxfId="1527" priority="139" operator="containsText" text="4- Bajo">
      <formula>NOT(ISERROR(SEARCH("4- Bajo",K55)))</formula>
    </cfRule>
    <cfRule type="containsText" dxfId="1526" priority="140" operator="containsText" text="1- Bajo">
      <formula>NOT(ISERROR(SEARCH("1- Bajo",K55)))</formula>
    </cfRule>
  </conditionalFormatting>
  <conditionalFormatting sqref="H55:I55">
    <cfRule type="containsText" dxfId="1525" priority="129" operator="containsText" text="3- Moderado">
      <formula>NOT(ISERROR(SEARCH("3- Moderado",H55)))</formula>
    </cfRule>
    <cfRule type="containsText" dxfId="1524" priority="130" operator="containsText" text="6- Moderado">
      <formula>NOT(ISERROR(SEARCH("6- Moderado",H55)))</formula>
    </cfRule>
    <cfRule type="containsText" dxfId="1523" priority="131" operator="containsText" text="4- Moderado">
      <formula>NOT(ISERROR(SEARCH("4- Moderado",H55)))</formula>
    </cfRule>
    <cfRule type="containsText" dxfId="1522" priority="132" operator="containsText" text="3- Bajo">
      <formula>NOT(ISERROR(SEARCH("3- Bajo",H55)))</formula>
    </cfRule>
    <cfRule type="containsText" dxfId="1521" priority="133" operator="containsText" text="4- Bajo">
      <formula>NOT(ISERROR(SEARCH("4- Bajo",H55)))</formula>
    </cfRule>
    <cfRule type="containsText" dxfId="1520" priority="134" operator="containsText" text="1- Bajo">
      <formula>NOT(ISERROR(SEARCH("1- Bajo",H55)))</formula>
    </cfRule>
  </conditionalFormatting>
  <conditionalFormatting sqref="A55 C55:E55">
    <cfRule type="containsText" dxfId="1519" priority="123" operator="containsText" text="3- Moderado">
      <formula>NOT(ISERROR(SEARCH("3- Moderado",A55)))</formula>
    </cfRule>
    <cfRule type="containsText" dxfId="1518" priority="124" operator="containsText" text="6- Moderado">
      <formula>NOT(ISERROR(SEARCH("6- Moderado",A55)))</formula>
    </cfRule>
    <cfRule type="containsText" dxfId="1517" priority="125" operator="containsText" text="4- Moderado">
      <formula>NOT(ISERROR(SEARCH("4- Moderado",A55)))</formula>
    </cfRule>
    <cfRule type="containsText" dxfId="1516" priority="126" operator="containsText" text="3- Bajo">
      <formula>NOT(ISERROR(SEARCH("3- Bajo",A55)))</formula>
    </cfRule>
    <cfRule type="containsText" dxfId="1515" priority="127" operator="containsText" text="4- Bajo">
      <formula>NOT(ISERROR(SEARCH("4- Bajo",A55)))</formula>
    </cfRule>
    <cfRule type="containsText" dxfId="1514" priority="128" operator="containsText" text="1- Bajo">
      <formula>NOT(ISERROR(SEARCH("1- Bajo",A55)))</formula>
    </cfRule>
  </conditionalFormatting>
  <conditionalFormatting sqref="F55:G55">
    <cfRule type="containsText" dxfId="1513" priority="117" operator="containsText" text="3- Moderado">
      <formula>NOT(ISERROR(SEARCH("3- Moderado",F55)))</formula>
    </cfRule>
    <cfRule type="containsText" dxfId="1512" priority="118" operator="containsText" text="6- Moderado">
      <formula>NOT(ISERROR(SEARCH("6- Moderado",F55)))</formula>
    </cfRule>
    <cfRule type="containsText" dxfId="1511" priority="119" operator="containsText" text="4- Moderado">
      <formula>NOT(ISERROR(SEARCH("4- Moderado",F55)))</formula>
    </cfRule>
    <cfRule type="containsText" dxfId="1510" priority="120" operator="containsText" text="3- Bajo">
      <formula>NOT(ISERROR(SEARCH("3- Bajo",F55)))</formula>
    </cfRule>
    <cfRule type="containsText" dxfId="1509" priority="121" operator="containsText" text="4- Bajo">
      <formula>NOT(ISERROR(SEARCH("4- Bajo",F55)))</formula>
    </cfRule>
    <cfRule type="containsText" dxfId="1508" priority="122" operator="containsText" text="1- Bajo">
      <formula>NOT(ISERROR(SEARCH("1- Bajo",F55)))</formula>
    </cfRule>
  </conditionalFormatting>
  <conditionalFormatting sqref="J55:J59">
    <cfRule type="containsText" dxfId="1507" priority="112" operator="containsText" text="Bajo">
      <formula>NOT(ISERROR(SEARCH("Bajo",J55)))</formula>
    </cfRule>
    <cfRule type="containsText" dxfId="1506" priority="113" operator="containsText" text="Moderado">
      <formula>NOT(ISERROR(SEARCH("Moderado",J55)))</formula>
    </cfRule>
    <cfRule type="containsText" dxfId="1505" priority="114" operator="containsText" text="Alto">
      <formula>NOT(ISERROR(SEARCH("Alto",J55)))</formula>
    </cfRule>
    <cfRule type="containsText" dxfId="1504" priority="115" operator="containsText" text="Extremo">
      <formula>NOT(ISERROR(SEARCH("Extremo",J55)))</formula>
    </cfRule>
    <cfRule type="colorScale" priority="116">
      <colorScale>
        <cfvo type="min"/>
        <cfvo type="max"/>
        <color rgb="FFFF7128"/>
        <color rgb="FFFFEF9C"/>
      </colorScale>
    </cfRule>
  </conditionalFormatting>
  <conditionalFormatting sqref="M55:M59">
    <cfRule type="containsText" dxfId="1503" priority="87" operator="containsText" text="Moderado">
      <formula>NOT(ISERROR(SEARCH("Moderado",M55)))</formula>
    </cfRule>
    <cfRule type="containsText" dxfId="1502" priority="107" operator="containsText" text="Bajo">
      <formula>NOT(ISERROR(SEARCH("Bajo",M55)))</formula>
    </cfRule>
    <cfRule type="containsText" dxfId="1501" priority="108" operator="containsText" text="Moderado">
      <formula>NOT(ISERROR(SEARCH("Moderado",M55)))</formula>
    </cfRule>
    <cfRule type="containsText" dxfId="1500" priority="109" operator="containsText" text="Alto">
      <formula>NOT(ISERROR(SEARCH("Alto",M55)))</formula>
    </cfRule>
    <cfRule type="containsText" dxfId="1499" priority="110" operator="containsText" text="Extremo">
      <formula>NOT(ISERROR(SEARCH("Extremo",M55)))</formula>
    </cfRule>
    <cfRule type="colorScale" priority="111">
      <colorScale>
        <cfvo type="min"/>
        <cfvo type="max"/>
        <color rgb="FFFF7128"/>
        <color rgb="FFFFEF9C"/>
      </colorScale>
    </cfRule>
  </conditionalFormatting>
  <conditionalFormatting sqref="N55">
    <cfRule type="containsText" dxfId="1498" priority="101" operator="containsText" text="3- Moderado">
      <formula>NOT(ISERROR(SEARCH("3- Moderado",N55)))</formula>
    </cfRule>
    <cfRule type="containsText" dxfId="1497" priority="102" operator="containsText" text="6- Moderado">
      <formula>NOT(ISERROR(SEARCH("6- Moderado",N55)))</formula>
    </cfRule>
    <cfRule type="containsText" dxfId="1496" priority="103" operator="containsText" text="4- Moderado">
      <formula>NOT(ISERROR(SEARCH("4- Moderado",N55)))</formula>
    </cfRule>
    <cfRule type="containsText" dxfId="1495" priority="104" operator="containsText" text="3- Bajo">
      <formula>NOT(ISERROR(SEARCH("3- Bajo",N55)))</formula>
    </cfRule>
    <cfRule type="containsText" dxfId="1494" priority="105" operator="containsText" text="4- Bajo">
      <formula>NOT(ISERROR(SEARCH("4- Bajo",N55)))</formula>
    </cfRule>
    <cfRule type="containsText" dxfId="1493" priority="106" operator="containsText" text="1- Bajo">
      <formula>NOT(ISERROR(SEARCH("1- Bajo",N55)))</formula>
    </cfRule>
  </conditionalFormatting>
  <conditionalFormatting sqref="H55:H59">
    <cfRule type="containsText" dxfId="1492" priority="88" operator="containsText" text="Muy Alta">
      <formula>NOT(ISERROR(SEARCH("Muy Alta",H55)))</formula>
    </cfRule>
    <cfRule type="containsText" dxfId="1491" priority="89" operator="containsText" text="Alta">
      <formula>NOT(ISERROR(SEARCH("Alta",H55)))</formula>
    </cfRule>
    <cfRule type="containsText" dxfId="1490" priority="90" operator="containsText" text="Muy Alta">
      <formula>NOT(ISERROR(SEARCH("Muy Alta",H55)))</formula>
    </cfRule>
    <cfRule type="containsText" dxfId="1489" priority="95" operator="containsText" text="Muy Baja">
      <formula>NOT(ISERROR(SEARCH("Muy Baja",H55)))</formula>
    </cfRule>
    <cfRule type="containsText" dxfId="1488" priority="96" operator="containsText" text="Baja">
      <formula>NOT(ISERROR(SEARCH("Baja",H55)))</formula>
    </cfRule>
    <cfRule type="containsText" dxfId="1487" priority="97" operator="containsText" text="Media">
      <formula>NOT(ISERROR(SEARCH("Media",H55)))</formula>
    </cfRule>
    <cfRule type="containsText" dxfId="1486" priority="98" operator="containsText" text="Alta">
      <formula>NOT(ISERROR(SEARCH("Alta",H55)))</formula>
    </cfRule>
    <cfRule type="containsText" dxfId="1485" priority="100" operator="containsText" text="Muy Alta">
      <formula>NOT(ISERROR(SEARCH("Muy Alta",H55)))</formula>
    </cfRule>
  </conditionalFormatting>
  <conditionalFormatting sqref="I55:I59">
    <cfRule type="containsText" dxfId="1484" priority="91" operator="containsText" text="Catastrófico">
      <formula>NOT(ISERROR(SEARCH("Catastrófico",I55)))</formula>
    </cfRule>
    <cfRule type="containsText" dxfId="1483" priority="92" operator="containsText" text="Mayor">
      <formula>NOT(ISERROR(SEARCH("Mayor",I55)))</formula>
    </cfRule>
    <cfRule type="containsText" dxfId="1482" priority="93" operator="containsText" text="Menor">
      <formula>NOT(ISERROR(SEARCH("Menor",I55)))</formula>
    </cfRule>
    <cfRule type="containsText" dxfId="1481" priority="94" operator="containsText" text="Leve">
      <formula>NOT(ISERROR(SEARCH("Leve",I55)))</formula>
    </cfRule>
    <cfRule type="containsText" dxfId="1480" priority="99" operator="containsText" text="Moderado">
      <formula>NOT(ISERROR(SEARCH("Moderado",I55)))</formula>
    </cfRule>
  </conditionalFormatting>
  <conditionalFormatting sqref="K55:K59">
    <cfRule type="containsText" dxfId="1479" priority="86" operator="containsText" text="Media">
      <formula>NOT(ISERROR(SEARCH("Media",K55)))</formula>
    </cfRule>
  </conditionalFormatting>
  <conditionalFormatting sqref="L55:L59">
    <cfRule type="containsText" dxfId="1478" priority="85" operator="containsText" text="Moderado">
      <formula>NOT(ISERROR(SEARCH("Moderado",L55)))</formula>
    </cfRule>
  </conditionalFormatting>
  <conditionalFormatting sqref="J55:J59">
    <cfRule type="containsText" dxfId="1477" priority="84" operator="containsText" text="Moderado">
      <formula>NOT(ISERROR(SEARCH("Moderado",J55)))</formula>
    </cfRule>
  </conditionalFormatting>
  <conditionalFormatting sqref="J55:J59">
    <cfRule type="containsText" dxfId="1476" priority="82" operator="containsText" text="Bajo">
      <formula>NOT(ISERROR(SEARCH("Bajo",J55)))</formula>
    </cfRule>
    <cfRule type="containsText" dxfId="1475" priority="83" operator="containsText" text="Extremo">
      <formula>NOT(ISERROR(SEARCH("Extremo",J55)))</formula>
    </cfRule>
  </conditionalFormatting>
  <conditionalFormatting sqref="K55:K59">
    <cfRule type="containsText" dxfId="1474" priority="80" operator="containsText" text="Baja">
      <formula>NOT(ISERROR(SEARCH("Baja",K55)))</formula>
    </cfRule>
    <cfRule type="containsText" dxfId="1473" priority="81" operator="containsText" text="Muy Baja">
      <formula>NOT(ISERROR(SEARCH("Muy Baja",K55)))</formula>
    </cfRule>
  </conditionalFormatting>
  <conditionalFormatting sqref="K55:K59">
    <cfRule type="containsText" dxfId="1472" priority="78" operator="containsText" text="Muy Alta">
      <formula>NOT(ISERROR(SEARCH("Muy Alta",K55)))</formula>
    </cfRule>
    <cfRule type="containsText" dxfId="1471" priority="79" operator="containsText" text="Alta">
      <formula>NOT(ISERROR(SEARCH("Alta",K55)))</formula>
    </cfRule>
  </conditionalFormatting>
  <conditionalFormatting sqref="L55:L59">
    <cfRule type="containsText" dxfId="1470" priority="74" operator="containsText" text="Catastrófico">
      <formula>NOT(ISERROR(SEARCH("Catastrófico",L55)))</formula>
    </cfRule>
    <cfRule type="containsText" dxfId="1469" priority="75" operator="containsText" text="Mayor">
      <formula>NOT(ISERROR(SEARCH("Mayor",L55)))</formula>
    </cfRule>
    <cfRule type="containsText" dxfId="1468" priority="76" operator="containsText" text="Menor">
      <formula>NOT(ISERROR(SEARCH("Menor",L55)))</formula>
    </cfRule>
    <cfRule type="containsText" dxfId="1467" priority="77" operator="containsText" text="Leve">
      <formula>NOT(ISERROR(SEARCH("Leve",L55)))</formula>
    </cfRule>
  </conditionalFormatting>
  <conditionalFormatting sqref="K25:L25">
    <cfRule type="containsText" dxfId="1466" priority="68" operator="containsText" text="3- Moderado">
      <formula>NOT(ISERROR(SEARCH("3- Moderado",K25)))</formula>
    </cfRule>
    <cfRule type="containsText" dxfId="1465" priority="69" operator="containsText" text="6- Moderado">
      <formula>NOT(ISERROR(SEARCH("6- Moderado",K25)))</formula>
    </cfRule>
    <cfRule type="containsText" dxfId="1464" priority="70" operator="containsText" text="4- Moderado">
      <formula>NOT(ISERROR(SEARCH("4- Moderado",K25)))</formula>
    </cfRule>
    <cfRule type="containsText" dxfId="1463" priority="71" operator="containsText" text="3- Bajo">
      <formula>NOT(ISERROR(SEARCH("3- Bajo",K25)))</formula>
    </cfRule>
    <cfRule type="containsText" dxfId="1462" priority="72" operator="containsText" text="4- Bajo">
      <formula>NOT(ISERROR(SEARCH("4- Bajo",K25)))</formula>
    </cfRule>
    <cfRule type="containsText" dxfId="1461" priority="73" operator="containsText" text="1- Bajo">
      <formula>NOT(ISERROR(SEARCH("1- Bajo",K25)))</formula>
    </cfRule>
  </conditionalFormatting>
  <conditionalFormatting sqref="H25:I25">
    <cfRule type="containsText" dxfId="1460" priority="62" operator="containsText" text="3- Moderado">
      <formula>NOT(ISERROR(SEARCH("3- Moderado",H25)))</formula>
    </cfRule>
    <cfRule type="containsText" dxfId="1459" priority="63" operator="containsText" text="6- Moderado">
      <formula>NOT(ISERROR(SEARCH("6- Moderado",H25)))</formula>
    </cfRule>
    <cfRule type="containsText" dxfId="1458" priority="64" operator="containsText" text="4- Moderado">
      <formula>NOT(ISERROR(SEARCH("4- Moderado",H25)))</formula>
    </cfRule>
    <cfRule type="containsText" dxfId="1457" priority="65" operator="containsText" text="3- Bajo">
      <formula>NOT(ISERROR(SEARCH("3- Bajo",H25)))</formula>
    </cfRule>
    <cfRule type="containsText" dxfId="1456" priority="66" operator="containsText" text="4- Bajo">
      <formula>NOT(ISERROR(SEARCH("4- Bajo",H25)))</formula>
    </cfRule>
    <cfRule type="containsText" dxfId="1455" priority="67" operator="containsText" text="1- Bajo">
      <formula>NOT(ISERROR(SEARCH("1- Bajo",H25)))</formula>
    </cfRule>
  </conditionalFormatting>
  <conditionalFormatting sqref="A25 C25:E25">
    <cfRule type="containsText" dxfId="1454" priority="56" operator="containsText" text="3- Moderado">
      <formula>NOT(ISERROR(SEARCH("3- Moderado",A25)))</formula>
    </cfRule>
    <cfRule type="containsText" dxfId="1453" priority="57" operator="containsText" text="6- Moderado">
      <formula>NOT(ISERROR(SEARCH("6- Moderado",A25)))</formula>
    </cfRule>
    <cfRule type="containsText" dxfId="1452" priority="58" operator="containsText" text="4- Moderado">
      <formula>NOT(ISERROR(SEARCH("4- Moderado",A25)))</formula>
    </cfRule>
    <cfRule type="containsText" dxfId="1451" priority="59" operator="containsText" text="3- Bajo">
      <formula>NOT(ISERROR(SEARCH("3- Bajo",A25)))</formula>
    </cfRule>
    <cfRule type="containsText" dxfId="1450" priority="60" operator="containsText" text="4- Bajo">
      <formula>NOT(ISERROR(SEARCH("4- Bajo",A25)))</formula>
    </cfRule>
    <cfRule type="containsText" dxfId="1449" priority="61" operator="containsText" text="1- Bajo">
      <formula>NOT(ISERROR(SEARCH("1- Bajo",A25)))</formula>
    </cfRule>
  </conditionalFormatting>
  <conditionalFormatting sqref="F25:G25">
    <cfRule type="containsText" dxfId="1448" priority="50" operator="containsText" text="3- Moderado">
      <formula>NOT(ISERROR(SEARCH("3- Moderado",F25)))</formula>
    </cfRule>
    <cfRule type="containsText" dxfId="1447" priority="51" operator="containsText" text="6- Moderado">
      <formula>NOT(ISERROR(SEARCH("6- Moderado",F25)))</formula>
    </cfRule>
    <cfRule type="containsText" dxfId="1446" priority="52" operator="containsText" text="4- Moderado">
      <formula>NOT(ISERROR(SEARCH("4- Moderado",F25)))</formula>
    </cfRule>
    <cfRule type="containsText" dxfId="1445" priority="53" operator="containsText" text="3- Bajo">
      <formula>NOT(ISERROR(SEARCH("3- Bajo",F25)))</formula>
    </cfRule>
    <cfRule type="containsText" dxfId="1444" priority="54" operator="containsText" text="4- Bajo">
      <formula>NOT(ISERROR(SEARCH("4- Bajo",F25)))</formula>
    </cfRule>
    <cfRule type="containsText" dxfId="1443" priority="55" operator="containsText" text="1- Bajo">
      <formula>NOT(ISERROR(SEARCH("1- Bajo",F25)))</formula>
    </cfRule>
  </conditionalFormatting>
  <conditionalFormatting sqref="J25:J29">
    <cfRule type="containsText" dxfId="1442" priority="45" operator="containsText" text="Bajo">
      <formula>NOT(ISERROR(SEARCH("Bajo",J25)))</formula>
    </cfRule>
    <cfRule type="containsText" dxfId="1441" priority="46" operator="containsText" text="Moderado">
      <formula>NOT(ISERROR(SEARCH("Moderado",J25)))</formula>
    </cfRule>
    <cfRule type="containsText" dxfId="1440" priority="47" operator="containsText" text="Alto">
      <formula>NOT(ISERROR(SEARCH("Alto",J25)))</formula>
    </cfRule>
    <cfRule type="containsText" dxfId="1439" priority="48" operator="containsText" text="Extremo">
      <formula>NOT(ISERROR(SEARCH("Extremo",J25)))</formula>
    </cfRule>
    <cfRule type="colorScale" priority="49">
      <colorScale>
        <cfvo type="min"/>
        <cfvo type="max"/>
        <color rgb="FFFF7128"/>
        <color rgb="FFFFEF9C"/>
      </colorScale>
    </cfRule>
  </conditionalFormatting>
  <conditionalFormatting sqref="M25:M29">
    <cfRule type="containsText" dxfId="1438" priority="20" operator="containsText" text="Moderado">
      <formula>NOT(ISERROR(SEARCH("Moderado",M25)))</formula>
    </cfRule>
    <cfRule type="containsText" dxfId="1437" priority="40" operator="containsText" text="Bajo">
      <formula>NOT(ISERROR(SEARCH("Bajo",M25)))</formula>
    </cfRule>
    <cfRule type="containsText" dxfId="1436" priority="41" operator="containsText" text="Moderado">
      <formula>NOT(ISERROR(SEARCH("Moderado",M25)))</formula>
    </cfRule>
    <cfRule type="containsText" dxfId="1435" priority="42" operator="containsText" text="Alto">
      <formula>NOT(ISERROR(SEARCH("Alto",M25)))</formula>
    </cfRule>
    <cfRule type="containsText" dxfId="1434" priority="43" operator="containsText" text="Extremo">
      <formula>NOT(ISERROR(SEARCH("Extremo",M25)))</formula>
    </cfRule>
    <cfRule type="colorScale" priority="44">
      <colorScale>
        <cfvo type="min"/>
        <cfvo type="max"/>
        <color rgb="FFFF7128"/>
        <color rgb="FFFFEF9C"/>
      </colorScale>
    </cfRule>
  </conditionalFormatting>
  <conditionalFormatting sqref="N25">
    <cfRule type="containsText" dxfId="1433" priority="34" operator="containsText" text="3- Moderado">
      <formula>NOT(ISERROR(SEARCH("3- Moderado",N25)))</formula>
    </cfRule>
    <cfRule type="containsText" dxfId="1432" priority="35" operator="containsText" text="6- Moderado">
      <formula>NOT(ISERROR(SEARCH("6- Moderado",N25)))</formula>
    </cfRule>
    <cfRule type="containsText" dxfId="1431" priority="36" operator="containsText" text="4- Moderado">
      <formula>NOT(ISERROR(SEARCH("4- Moderado",N25)))</formula>
    </cfRule>
    <cfRule type="containsText" dxfId="1430" priority="37" operator="containsText" text="3- Bajo">
      <formula>NOT(ISERROR(SEARCH("3- Bajo",N25)))</formula>
    </cfRule>
    <cfRule type="containsText" dxfId="1429" priority="38" operator="containsText" text="4- Bajo">
      <formula>NOT(ISERROR(SEARCH("4- Bajo",N25)))</formula>
    </cfRule>
    <cfRule type="containsText" dxfId="1428" priority="39" operator="containsText" text="1- Bajo">
      <formula>NOT(ISERROR(SEARCH("1- Bajo",N25)))</formula>
    </cfRule>
  </conditionalFormatting>
  <conditionalFormatting sqref="H25:H29">
    <cfRule type="containsText" dxfId="1427" priority="21" operator="containsText" text="Muy Alta">
      <formula>NOT(ISERROR(SEARCH("Muy Alta",H25)))</formula>
    </cfRule>
    <cfRule type="containsText" dxfId="1426" priority="22" operator="containsText" text="Alta">
      <formula>NOT(ISERROR(SEARCH("Alta",H25)))</formula>
    </cfRule>
    <cfRule type="containsText" dxfId="1425" priority="23" operator="containsText" text="Muy Alta">
      <formula>NOT(ISERROR(SEARCH("Muy Alta",H25)))</formula>
    </cfRule>
    <cfRule type="containsText" dxfId="1424" priority="28" operator="containsText" text="Muy Baja">
      <formula>NOT(ISERROR(SEARCH("Muy Baja",H25)))</formula>
    </cfRule>
    <cfRule type="containsText" dxfId="1423" priority="29" operator="containsText" text="Baja">
      <formula>NOT(ISERROR(SEARCH("Baja",H25)))</formula>
    </cfRule>
    <cfRule type="containsText" dxfId="1422" priority="30" operator="containsText" text="Media">
      <formula>NOT(ISERROR(SEARCH("Media",H25)))</formula>
    </cfRule>
    <cfRule type="containsText" dxfId="1421" priority="31" operator="containsText" text="Alta">
      <formula>NOT(ISERROR(SEARCH("Alta",H25)))</formula>
    </cfRule>
    <cfRule type="containsText" dxfId="1420" priority="33" operator="containsText" text="Muy Alta">
      <formula>NOT(ISERROR(SEARCH("Muy Alta",H25)))</formula>
    </cfRule>
  </conditionalFormatting>
  <conditionalFormatting sqref="I25:I29">
    <cfRule type="containsText" dxfId="1419" priority="24" operator="containsText" text="Catastrófico">
      <formula>NOT(ISERROR(SEARCH("Catastrófico",I25)))</formula>
    </cfRule>
    <cfRule type="containsText" dxfId="1418" priority="25" operator="containsText" text="Mayor">
      <formula>NOT(ISERROR(SEARCH("Mayor",I25)))</formula>
    </cfRule>
    <cfRule type="containsText" dxfId="1417" priority="26" operator="containsText" text="Menor">
      <formula>NOT(ISERROR(SEARCH("Menor",I25)))</formula>
    </cfRule>
    <cfRule type="containsText" dxfId="1416" priority="27" operator="containsText" text="Leve">
      <formula>NOT(ISERROR(SEARCH("Leve",I25)))</formula>
    </cfRule>
    <cfRule type="containsText" dxfId="1415" priority="32" operator="containsText" text="Moderado">
      <formula>NOT(ISERROR(SEARCH("Moderado",I25)))</formula>
    </cfRule>
  </conditionalFormatting>
  <conditionalFormatting sqref="K25:K29">
    <cfRule type="containsText" dxfId="1414" priority="19" operator="containsText" text="Media">
      <formula>NOT(ISERROR(SEARCH("Media",K25)))</formula>
    </cfRule>
  </conditionalFormatting>
  <conditionalFormatting sqref="L25:L29">
    <cfRule type="containsText" dxfId="1413" priority="18" operator="containsText" text="Moderado">
      <formula>NOT(ISERROR(SEARCH("Moderado",L25)))</formula>
    </cfRule>
  </conditionalFormatting>
  <conditionalFormatting sqref="J25:J29">
    <cfRule type="containsText" dxfId="1412" priority="17" operator="containsText" text="Moderado">
      <formula>NOT(ISERROR(SEARCH("Moderado",J25)))</formula>
    </cfRule>
  </conditionalFormatting>
  <conditionalFormatting sqref="J25:J29">
    <cfRule type="containsText" dxfId="1411" priority="15" operator="containsText" text="Bajo">
      <formula>NOT(ISERROR(SEARCH("Bajo",J25)))</formula>
    </cfRule>
    <cfRule type="containsText" dxfId="1410" priority="16" operator="containsText" text="Extremo">
      <formula>NOT(ISERROR(SEARCH("Extremo",J25)))</formula>
    </cfRule>
  </conditionalFormatting>
  <conditionalFormatting sqref="K25:K29">
    <cfRule type="containsText" dxfId="1409" priority="13" operator="containsText" text="Baja">
      <formula>NOT(ISERROR(SEARCH("Baja",K25)))</formula>
    </cfRule>
    <cfRule type="containsText" dxfId="1408" priority="14" operator="containsText" text="Muy Baja">
      <formula>NOT(ISERROR(SEARCH("Muy Baja",K25)))</formula>
    </cfRule>
  </conditionalFormatting>
  <conditionalFormatting sqref="K25:K29">
    <cfRule type="containsText" dxfId="1407" priority="11" operator="containsText" text="Muy Alta">
      <formula>NOT(ISERROR(SEARCH("Muy Alta",K25)))</formula>
    </cfRule>
    <cfRule type="containsText" dxfId="1406" priority="12" operator="containsText" text="Alta">
      <formula>NOT(ISERROR(SEARCH("Alta",K25)))</formula>
    </cfRule>
  </conditionalFormatting>
  <conditionalFormatting sqref="L25:L29">
    <cfRule type="containsText" dxfId="1405" priority="7" operator="containsText" text="Catastrófico">
      <formula>NOT(ISERROR(SEARCH("Catastrófico",L25)))</formula>
    </cfRule>
    <cfRule type="containsText" dxfId="1404" priority="8" operator="containsText" text="Mayor">
      <formula>NOT(ISERROR(SEARCH("Mayor",L25)))</formula>
    </cfRule>
    <cfRule type="containsText" dxfId="1403" priority="9" operator="containsText" text="Menor">
      <formula>NOT(ISERROR(SEARCH("Menor",L25)))</formula>
    </cfRule>
    <cfRule type="containsText" dxfId="1402" priority="10" operator="containsText" text="Leve">
      <formula>NOT(ISERROR(SEARCH("Leve",L25)))</formula>
    </cfRule>
  </conditionalFormatting>
  <conditionalFormatting sqref="B10 B15 B20 B25 B30 B35 B40 B45 B50 B55">
    <cfRule type="containsText" dxfId="1401" priority="1" operator="containsText" text="3- Moderado">
      <formula>NOT(ISERROR(SEARCH("3- Moderado",B10)))</formula>
    </cfRule>
    <cfRule type="containsText" dxfId="1400" priority="2" operator="containsText" text="6- Moderado">
      <formula>NOT(ISERROR(SEARCH("6- Moderado",B10)))</formula>
    </cfRule>
    <cfRule type="containsText" dxfId="1399" priority="3" operator="containsText" text="4- Moderado">
      <formula>NOT(ISERROR(SEARCH("4- Moderado",B10)))</formula>
    </cfRule>
    <cfRule type="containsText" dxfId="1398" priority="4" operator="containsText" text="3- Bajo">
      <formula>NOT(ISERROR(SEARCH("3- Bajo",B10)))</formula>
    </cfRule>
    <cfRule type="containsText" dxfId="1397" priority="5" operator="containsText" text="4- Bajo">
      <formula>NOT(ISERROR(SEARCH("4- Bajo",B10)))</formula>
    </cfRule>
    <cfRule type="containsText" dxfId="1396" priority="6" operator="containsText" text="1- Bajo">
      <formula>NOT(ISERROR(SEARCH("1- Bajo",B10)))</formula>
    </cfRule>
  </conditionalFormatting>
  <dataValidations count="7">
    <dataValidation allowBlank="1" showInputMessage="1" showErrorMessage="1" prompt="seleccionar si el responsable de ejecutar las acciones es el nivel central" sqref="Q8:R8" xr:uid="{00000000-0002-0000-0D00-000000000000}"/>
    <dataValidation allowBlank="1" showInputMessage="1" showErrorMessage="1" prompt="Seleccionar si el responsable es el responsable de las acciones es el nivel central" sqref="P7:P8" xr:uid="{00000000-0002-0000-0D00-000001000000}"/>
    <dataValidation allowBlank="1" showInputMessage="1" showErrorMessage="1" prompt="Describir las actividades que se van a desarrollar para el proyecto" sqref="O7" xr:uid="{00000000-0002-0000-0D00-000002000000}"/>
    <dataValidation allowBlank="1" showInputMessage="1" showErrorMessage="1" prompt="El grado de afectación puede ser " sqref="I8" xr:uid="{00000000-0002-0000-0D00-000003000000}"/>
    <dataValidation allowBlank="1" showInputMessage="1" showErrorMessage="1" prompt="Que tan factible es que materialize el riesgo?" sqref="H8" xr:uid="{00000000-0002-0000-0D00-000004000000}"/>
    <dataValidation allowBlank="1" showInputMessage="1" showErrorMessage="1" prompt="Registrar qué factor  que ocasina el riesgo: un facot identtficado el contexto._x000a_O  personas, recursos, estilo de direccion , factores externos, , codiciones ambientales" sqref="F8:G8" xr:uid="{00000000-0002-0000-0D00-000005000000}"/>
    <dataValidation allowBlank="1" showInputMessage="1" showErrorMessage="1" prompt="Seleccionar el tipo de riesgo teniendo en cuenta que  factor organizaconal afecta. Ver explicacion en hoja " sqref="E8" xr:uid="{00000000-0002-0000-0D00-000006000000}"/>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JS59"/>
  <sheetViews>
    <sheetView topLeftCell="A49" zoomScale="71" zoomScaleNormal="71" workbookViewId="0">
      <selection activeCell="B10" sqref="B10:B14"/>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178" customWidth="1"/>
    <col min="6" max="6" width="40.140625" customWidth="1"/>
    <col min="7" max="7" width="20.42578125" customWidth="1"/>
    <col min="8" max="8" width="10.42578125" style="179" customWidth="1"/>
    <col min="9" max="9" width="11.42578125" style="179" customWidth="1"/>
    <col min="10" max="10" width="10.140625" style="180" customWidth="1"/>
    <col min="11" max="11" width="11.42578125" style="179" customWidth="1"/>
    <col min="12" max="12" width="10.85546875" style="179" customWidth="1"/>
    <col min="13" max="13" width="18.28515625" style="179"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162" customFormat="1" ht="16.5" customHeight="1" x14ac:dyDescent="0.3">
      <c r="A1" s="424"/>
      <c r="B1" s="425"/>
      <c r="C1" s="425"/>
      <c r="D1" s="511" t="s">
        <v>425</v>
      </c>
      <c r="E1" s="511"/>
      <c r="F1" s="511"/>
      <c r="G1" s="511"/>
      <c r="H1" s="511"/>
      <c r="I1" s="511"/>
      <c r="J1" s="511"/>
      <c r="K1" s="511"/>
      <c r="L1" s="511"/>
      <c r="M1" s="511"/>
      <c r="N1" s="511"/>
      <c r="O1" s="511"/>
      <c r="P1" s="511"/>
      <c r="Q1" s="512"/>
      <c r="R1" s="183"/>
      <c r="S1" s="416" t="s">
        <v>67</v>
      </c>
      <c r="T1" s="416"/>
      <c r="U1" s="416"/>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c r="FF1" s="161"/>
      <c r="FG1" s="161"/>
      <c r="FH1" s="161"/>
      <c r="FI1" s="161"/>
      <c r="FJ1" s="161"/>
      <c r="FK1" s="161"/>
      <c r="FL1" s="161"/>
      <c r="FM1" s="161"/>
      <c r="FN1" s="161"/>
      <c r="FO1" s="161"/>
      <c r="FP1" s="161"/>
      <c r="FQ1" s="161"/>
      <c r="FR1" s="161"/>
      <c r="FS1" s="161"/>
      <c r="FT1" s="161"/>
      <c r="FU1" s="161"/>
      <c r="FV1" s="161"/>
      <c r="FW1" s="161"/>
      <c r="FX1" s="161"/>
      <c r="FY1" s="161"/>
      <c r="FZ1" s="161"/>
      <c r="GA1" s="161"/>
      <c r="GB1" s="161"/>
      <c r="GC1" s="161"/>
      <c r="GD1" s="161"/>
      <c r="GE1" s="161"/>
      <c r="GF1" s="161"/>
      <c r="GG1" s="161"/>
      <c r="GH1" s="161"/>
      <c r="GI1" s="161"/>
      <c r="GJ1" s="161"/>
      <c r="GK1" s="161"/>
      <c r="GL1" s="161"/>
      <c r="GM1" s="161"/>
      <c r="GN1" s="161"/>
      <c r="GO1" s="161"/>
      <c r="GP1" s="161"/>
      <c r="GQ1" s="161"/>
      <c r="GR1" s="161"/>
      <c r="GS1" s="161"/>
      <c r="GT1" s="161"/>
      <c r="GU1" s="161"/>
      <c r="GV1" s="161"/>
      <c r="GW1" s="161"/>
      <c r="GX1" s="161"/>
      <c r="GY1" s="161"/>
      <c r="GZ1" s="161"/>
      <c r="HA1" s="161"/>
      <c r="HB1" s="161"/>
      <c r="HC1" s="161"/>
      <c r="HD1" s="161"/>
      <c r="HE1" s="161"/>
      <c r="HF1" s="161"/>
      <c r="HG1" s="161"/>
      <c r="HH1" s="161"/>
      <c r="HI1" s="161"/>
      <c r="HJ1" s="161"/>
      <c r="HK1" s="161"/>
      <c r="HL1" s="161"/>
      <c r="HM1" s="161"/>
      <c r="HN1" s="161"/>
      <c r="HO1" s="161"/>
      <c r="HP1" s="161"/>
      <c r="HQ1" s="161"/>
      <c r="HR1" s="161"/>
      <c r="HS1" s="161"/>
      <c r="HT1" s="161"/>
      <c r="HU1" s="161"/>
      <c r="HV1" s="161"/>
      <c r="HW1" s="161"/>
      <c r="HX1" s="161"/>
      <c r="HY1" s="161"/>
      <c r="HZ1" s="161"/>
      <c r="IA1" s="161"/>
      <c r="IB1" s="161"/>
      <c r="IC1" s="161"/>
      <c r="ID1" s="161"/>
      <c r="IE1" s="161"/>
      <c r="IF1" s="161"/>
      <c r="IG1" s="161"/>
      <c r="IH1" s="161"/>
      <c r="II1" s="161"/>
      <c r="IJ1" s="161"/>
      <c r="IK1" s="161"/>
      <c r="IL1" s="161"/>
      <c r="IM1" s="161"/>
      <c r="IN1" s="161"/>
      <c r="IO1" s="161"/>
      <c r="IP1" s="161"/>
      <c r="IQ1" s="161"/>
      <c r="IR1" s="161"/>
      <c r="IS1" s="161"/>
      <c r="IT1" s="161"/>
      <c r="IU1" s="161"/>
      <c r="IV1" s="161"/>
      <c r="IW1" s="161"/>
      <c r="IX1" s="161"/>
      <c r="IY1" s="161"/>
      <c r="IZ1" s="161"/>
      <c r="JA1" s="161"/>
      <c r="JB1" s="161"/>
      <c r="JC1" s="161"/>
      <c r="JD1" s="161"/>
      <c r="JE1" s="161"/>
      <c r="JF1" s="161"/>
      <c r="JG1" s="161"/>
      <c r="JH1" s="161"/>
      <c r="JI1" s="161"/>
      <c r="JJ1" s="161"/>
      <c r="JK1" s="161"/>
      <c r="JL1" s="161"/>
      <c r="JM1" s="161"/>
      <c r="JN1" s="161"/>
      <c r="JO1" s="161"/>
      <c r="JP1" s="161"/>
      <c r="JQ1" s="161"/>
      <c r="JR1" s="161"/>
      <c r="JS1" s="161"/>
    </row>
    <row r="2" spans="1:279" s="162" customFormat="1" ht="39.75" customHeight="1" x14ac:dyDescent="0.3">
      <c r="A2" s="426"/>
      <c r="B2" s="427"/>
      <c r="C2" s="427"/>
      <c r="D2" s="513"/>
      <c r="E2" s="513"/>
      <c r="F2" s="513"/>
      <c r="G2" s="513"/>
      <c r="H2" s="513"/>
      <c r="I2" s="513"/>
      <c r="J2" s="513"/>
      <c r="K2" s="513"/>
      <c r="L2" s="513"/>
      <c r="M2" s="513"/>
      <c r="N2" s="513"/>
      <c r="O2" s="513"/>
      <c r="P2" s="513"/>
      <c r="Q2" s="514"/>
      <c r="R2" s="183"/>
      <c r="S2" s="416"/>
      <c r="T2" s="416"/>
      <c r="U2" s="416"/>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c r="HD2" s="161"/>
      <c r="HE2" s="161"/>
      <c r="HF2" s="161"/>
      <c r="HG2" s="161"/>
      <c r="HH2" s="161"/>
      <c r="HI2" s="161"/>
      <c r="HJ2" s="161"/>
      <c r="HK2" s="161"/>
      <c r="HL2" s="161"/>
      <c r="HM2" s="161"/>
      <c r="HN2" s="161"/>
      <c r="HO2" s="161"/>
      <c r="HP2" s="161"/>
      <c r="HQ2" s="161"/>
      <c r="HR2" s="161"/>
      <c r="HS2" s="161"/>
      <c r="HT2" s="161"/>
      <c r="HU2" s="161"/>
      <c r="HV2" s="161"/>
      <c r="HW2" s="161"/>
      <c r="HX2" s="161"/>
      <c r="HY2" s="161"/>
      <c r="HZ2" s="161"/>
      <c r="IA2" s="161"/>
      <c r="IB2" s="161"/>
      <c r="IC2" s="161"/>
      <c r="ID2" s="161"/>
      <c r="IE2" s="161"/>
      <c r="IF2" s="161"/>
      <c r="IG2" s="161"/>
      <c r="IH2" s="161"/>
      <c r="II2" s="161"/>
      <c r="IJ2" s="161"/>
      <c r="IK2" s="161"/>
      <c r="IL2" s="161"/>
      <c r="IM2" s="161"/>
      <c r="IN2" s="161"/>
      <c r="IO2" s="161"/>
      <c r="IP2" s="161"/>
      <c r="IQ2" s="161"/>
      <c r="IR2" s="161"/>
      <c r="IS2" s="161"/>
      <c r="IT2" s="161"/>
      <c r="IU2" s="161"/>
      <c r="IV2" s="161"/>
      <c r="IW2" s="161"/>
      <c r="IX2" s="161"/>
      <c r="IY2" s="161"/>
      <c r="IZ2" s="161"/>
      <c r="JA2" s="161"/>
      <c r="JB2" s="161"/>
      <c r="JC2" s="161"/>
      <c r="JD2" s="161"/>
      <c r="JE2" s="161"/>
      <c r="JF2" s="161"/>
      <c r="JG2" s="161"/>
      <c r="JH2" s="161"/>
      <c r="JI2" s="161"/>
      <c r="JJ2" s="161"/>
      <c r="JK2" s="161"/>
      <c r="JL2" s="161"/>
      <c r="JM2" s="161"/>
      <c r="JN2" s="161"/>
      <c r="JO2" s="161"/>
      <c r="JP2" s="161"/>
      <c r="JQ2" s="161"/>
      <c r="JR2" s="161"/>
      <c r="JS2" s="161"/>
    </row>
    <row r="3" spans="1:279" s="162" customFormat="1" ht="3" customHeight="1" x14ac:dyDescent="0.3">
      <c r="A3" s="2"/>
      <c r="B3" s="2"/>
      <c r="C3" s="181"/>
      <c r="D3" s="513"/>
      <c r="E3" s="513"/>
      <c r="F3" s="513"/>
      <c r="G3" s="513"/>
      <c r="H3" s="513"/>
      <c r="I3" s="513"/>
      <c r="J3" s="513"/>
      <c r="K3" s="513"/>
      <c r="L3" s="513"/>
      <c r="M3" s="513"/>
      <c r="N3" s="513"/>
      <c r="O3" s="513"/>
      <c r="P3" s="513"/>
      <c r="Q3" s="514"/>
      <c r="R3" s="183"/>
      <c r="S3" s="416"/>
      <c r="T3" s="416"/>
      <c r="U3" s="416"/>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c r="GX3" s="161"/>
      <c r="GY3" s="161"/>
      <c r="GZ3" s="161"/>
      <c r="HA3" s="161"/>
      <c r="HB3" s="161"/>
      <c r="HC3" s="161"/>
      <c r="HD3" s="161"/>
      <c r="HE3" s="161"/>
      <c r="HF3" s="161"/>
      <c r="HG3" s="161"/>
      <c r="HH3" s="161"/>
      <c r="HI3" s="161"/>
      <c r="HJ3" s="161"/>
      <c r="HK3" s="161"/>
      <c r="HL3" s="161"/>
      <c r="HM3" s="161"/>
      <c r="HN3" s="161"/>
      <c r="HO3" s="161"/>
      <c r="HP3" s="161"/>
      <c r="HQ3" s="161"/>
      <c r="HR3" s="161"/>
      <c r="HS3" s="161"/>
      <c r="HT3" s="161"/>
      <c r="HU3" s="161"/>
      <c r="HV3" s="161"/>
      <c r="HW3" s="161"/>
      <c r="HX3" s="161"/>
      <c r="HY3" s="161"/>
      <c r="HZ3" s="161"/>
      <c r="IA3" s="161"/>
      <c r="IB3" s="161"/>
      <c r="IC3" s="161"/>
      <c r="ID3" s="161"/>
      <c r="IE3" s="161"/>
      <c r="IF3" s="161"/>
      <c r="IG3" s="161"/>
      <c r="IH3" s="161"/>
      <c r="II3" s="161"/>
      <c r="IJ3" s="161"/>
      <c r="IK3" s="161"/>
      <c r="IL3" s="161"/>
      <c r="IM3" s="161"/>
      <c r="IN3" s="161"/>
      <c r="IO3" s="161"/>
      <c r="IP3" s="161"/>
      <c r="IQ3" s="161"/>
      <c r="IR3" s="161"/>
      <c r="IS3" s="161"/>
      <c r="IT3" s="161"/>
      <c r="IU3" s="161"/>
      <c r="IV3" s="161"/>
      <c r="IW3" s="161"/>
      <c r="IX3" s="161"/>
      <c r="IY3" s="161"/>
      <c r="IZ3" s="161"/>
      <c r="JA3" s="161"/>
      <c r="JB3" s="161"/>
      <c r="JC3" s="161"/>
      <c r="JD3" s="161"/>
      <c r="JE3" s="161"/>
      <c r="JF3" s="161"/>
      <c r="JG3" s="161"/>
      <c r="JH3" s="161"/>
      <c r="JI3" s="161"/>
      <c r="JJ3" s="161"/>
      <c r="JK3" s="161"/>
      <c r="JL3" s="161"/>
      <c r="JM3" s="161"/>
      <c r="JN3" s="161"/>
      <c r="JO3" s="161"/>
      <c r="JP3" s="161"/>
      <c r="JQ3" s="161"/>
      <c r="JR3" s="161"/>
      <c r="JS3" s="161"/>
    </row>
    <row r="4" spans="1:279" s="162" customFormat="1" ht="41.25" customHeight="1" x14ac:dyDescent="0.3">
      <c r="A4" s="417" t="s">
        <v>0</v>
      </c>
      <c r="B4" s="418"/>
      <c r="C4" s="419"/>
      <c r="D4" s="420" t="str">
        <f>'Mapa Final'!D4</f>
        <v xml:space="preserve">Administración de Justicia Jurisdcion de lo contencioso Administrativo de la Guajira Riohacha </v>
      </c>
      <c r="E4" s="421"/>
      <c r="F4" s="421"/>
      <c r="G4" s="421"/>
      <c r="H4" s="421"/>
      <c r="I4" s="421"/>
      <c r="J4" s="421"/>
      <c r="K4" s="421"/>
      <c r="L4" s="421"/>
      <c r="M4" s="421"/>
      <c r="N4" s="422"/>
      <c r="O4" s="423"/>
      <c r="P4" s="423"/>
      <c r="Q4" s="423"/>
      <c r="R4" s="181"/>
      <c r="S4" s="1"/>
      <c r="T4" s="1"/>
      <c r="U4" s="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c r="HC4" s="161"/>
      <c r="HD4" s="161"/>
      <c r="HE4" s="161"/>
      <c r="HF4" s="161"/>
      <c r="HG4" s="161"/>
      <c r="HH4" s="161"/>
      <c r="HI4" s="161"/>
      <c r="HJ4" s="161"/>
      <c r="HK4" s="161"/>
      <c r="HL4" s="161"/>
      <c r="HM4" s="161"/>
      <c r="HN4" s="161"/>
      <c r="HO4" s="161"/>
      <c r="HP4" s="161"/>
      <c r="HQ4" s="161"/>
      <c r="HR4" s="161"/>
      <c r="HS4" s="161"/>
      <c r="HT4" s="161"/>
      <c r="HU4" s="161"/>
      <c r="HV4" s="161"/>
      <c r="HW4" s="161"/>
      <c r="HX4" s="161"/>
      <c r="HY4" s="161"/>
      <c r="HZ4" s="161"/>
      <c r="IA4" s="161"/>
      <c r="IB4" s="161"/>
      <c r="IC4" s="161"/>
      <c r="ID4" s="161"/>
      <c r="IE4" s="161"/>
      <c r="IF4" s="161"/>
      <c r="IG4" s="161"/>
      <c r="IH4" s="161"/>
      <c r="II4" s="161"/>
      <c r="IJ4" s="161"/>
      <c r="IK4" s="161"/>
      <c r="IL4" s="161"/>
      <c r="IM4" s="161"/>
      <c r="IN4" s="161"/>
      <c r="IO4" s="161"/>
      <c r="IP4" s="161"/>
      <c r="IQ4" s="161"/>
      <c r="IR4" s="161"/>
      <c r="IS4" s="161"/>
      <c r="IT4" s="161"/>
      <c r="IU4" s="161"/>
      <c r="IV4" s="161"/>
      <c r="IW4" s="161"/>
      <c r="IX4" s="161"/>
      <c r="IY4" s="161"/>
      <c r="IZ4" s="161"/>
      <c r="JA4" s="161"/>
      <c r="JB4" s="161"/>
      <c r="JC4" s="161"/>
      <c r="JD4" s="161"/>
      <c r="JE4" s="161"/>
      <c r="JF4" s="161"/>
      <c r="JG4" s="161"/>
      <c r="JH4" s="161"/>
      <c r="JI4" s="161"/>
      <c r="JJ4" s="161"/>
      <c r="JK4" s="161"/>
      <c r="JL4" s="161"/>
      <c r="JM4" s="161"/>
      <c r="JN4" s="161"/>
      <c r="JO4" s="161"/>
      <c r="JP4" s="161"/>
      <c r="JQ4" s="161"/>
      <c r="JR4" s="161"/>
      <c r="JS4" s="161"/>
    </row>
    <row r="5" spans="1:279" s="162" customFormat="1" ht="52.5" customHeight="1" x14ac:dyDescent="0.3">
      <c r="A5" s="417" t="s">
        <v>1</v>
      </c>
      <c r="B5" s="418"/>
      <c r="C5" s="419"/>
      <c r="D5" s="428" t="str">
        <f>'Mapa Final'!D5</f>
        <v>Administrar justicia dirigiendo la actuación procesal, hacia la emisión de una decisión de carácter definitivo mediante la aplicación de la normatividad vigente.</v>
      </c>
      <c r="E5" s="429"/>
      <c r="F5" s="429"/>
      <c r="G5" s="429"/>
      <c r="H5" s="429"/>
      <c r="I5" s="429"/>
      <c r="J5" s="429"/>
      <c r="K5" s="429"/>
      <c r="L5" s="429"/>
      <c r="M5" s="429"/>
      <c r="N5" s="430"/>
      <c r="O5" s="1"/>
      <c r="P5" s="1"/>
      <c r="Q5" s="1"/>
      <c r="R5" s="1"/>
      <c r="S5" s="1"/>
      <c r="T5" s="1"/>
      <c r="U5" s="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c r="FY5" s="161"/>
      <c r="FZ5" s="161"/>
      <c r="GA5" s="161"/>
      <c r="GB5" s="161"/>
      <c r="GC5" s="161"/>
      <c r="GD5" s="161"/>
      <c r="GE5" s="161"/>
      <c r="GF5" s="161"/>
      <c r="GG5" s="161"/>
      <c r="GH5" s="161"/>
      <c r="GI5" s="161"/>
      <c r="GJ5" s="161"/>
      <c r="GK5" s="161"/>
      <c r="GL5" s="161"/>
      <c r="GM5" s="161"/>
      <c r="GN5" s="161"/>
      <c r="GO5" s="161"/>
      <c r="GP5" s="161"/>
      <c r="GQ5" s="161"/>
      <c r="GR5" s="161"/>
      <c r="GS5" s="161"/>
      <c r="GT5" s="161"/>
      <c r="GU5" s="161"/>
      <c r="GV5" s="161"/>
      <c r="GW5" s="161"/>
      <c r="GX5" s="161"/>
      <c r="GY5" s="161"/>
      <c r="GZ5" s="161"/>
      <c r="HA5" s="161"/>
      <c r="HB5" s="161"/>
      <c r="HC5" s="161"/>
      <c r="HD5" s="161"/>
      <c r="HE5" s="161"/>
      <c r="HF5" s="161"/>
      <c r="HG5" s="161"/>
      <c r="HH5" s="161"/>
      <c r="HI5" s="161"/>
      <c r="HJ5" s="161"/>
      <c r="HK5" s="161"/>
      <c r="HL5" s="161"/>
      <c r="HM5" s="161"/>
      <c r="HN5" s="161"/>
      <c r="HO5" s="161"/>
      <c r="HP5" s="161"/>
      <c r="HQ5" s="161"/>
      <c r="HR5" s="161"/>
      <c r="HS5" s="161"/>
      <c r="HT5" s="161"/>
      <c r="HU5" s="161"/>
      <c r="HV5" s="161"/>
      <c r="HW5" s="161"/>
      <c r="HX5" s="161"/>
      <c r="HY5" s="161"/>
      <c r="HZ5" s="161"/>
      <c r="IA5" s="161"/>
      <c r="IB5" s="161"/>
      <c r="IC5" s="161"/>
      <c r="ID5" s="161"/>
      <c r="IE5" s="161"/>
      <c r="IF5" s="161"/>
      <c r="IG5" s="161"/>
      <c r="IH5" s="161"/>
      <c r="II5" s="161"/>
      <c r="IJ5" s="161"/>
      <c r="IK5" s="161"/>
      <c r="IL5" s="161"/>
      <c r="IM5" s="161"/>
      <c r="IN5" s="161"/>
      <c r="IO5" s="161"/>
      <c r="IP5" s="161"/>
      <c r="IQ5" s="161"/>
      <c r="IR5" s="161"/>
      <c r="IS5" s="161"/>
      <c r="IT5" s="161"/>
      <c r="IU5" s="161"/>
      <c r="IV5" s="161"/>
      <c r="IW5" s="161"/>
      <c r="IX5" s="161"/>
      <c r="IY5" s="161"/>
      <c r="IZ5" s="161"/>
      <c r="JA5" s="161"/>
      <c r="JB5" s="161"/>
      <c r="JC5" s="161"/>
      <c r="JD5" s="161"/>
      <c r="JE5" s="161"/>
      <c r="JF5" s="161"/>
      <c r="JG5" s="161"/>
      <c r="JH5" s="161"/>
      <c r="JI5" s="161"/>
      <c r="JJ5" s="161"/>
      <c r="JK5" s="161"/>
      <c r="JL5" s="161"/>
      <c r="JM5" s="161"/>
      <c r="JN5" s="161"/>
      <c r="JO5" s="161"/>
      <c r="JP5" s="161"/>
      <c r="JQ5" s="161"/>
      <c r="JR5" s="161"/>
      <c r="JS5" s="161"/>
    </row>
    <row r="6" spans="1:279" s="162" customFormat="1" ht="32.25" customHeight="1" thickBot="1" x14ac:dyDescent="0.35">
      <c r="A6" s="417" t="s">
        <v>2</v>
      </c>
      <c r="B6" s="418"/>
      <c r="C6" s="419"/>
      <c r="D6" s="428" t="str">
        <f>'Mapa Final'!D6</f>
        <v xml:space="preserve">Jurisdiccion de lo contencioso Administrativo de la Guajira Riohacha </v>
      </c>
      <c r="E6" s="429"/>
      <c r="F6" s="429"/>
      <c r="G6" s="429"/>
      <c r="H6" s="429"/>
      <c r="I6" s="429"/>
      <c r="J6" s="429"/>
      <c r="K6" s="429"/>
      <c r="L6" s="429"/>
      <c r="M6" s="429"/>
      <c r="N6" s="430"/>
      <c r="O6" s="1"/>
      <c r="P6" s="1"/>
      <c r="Q6" s="1"/>
      <c r="R6" s="1"/>
      <c r="S6" s="1"/>
      <c r="T6" s="1"/>
      <c r="U6" s="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c r="HG6" s="161"/>
      <c r="HH6" s="161"/>
      <c r="HI6" s="161"/>
      <c r="HJ6" s="161"/>
      <c r="HK6" s="161"/>
      <c r="HL6" s="161"/>
      <c r="HM6" s="161"/>
      <c r="HN6" s="161"/>
      <c r="HO6" s="161"/>
      <c r="HP6" s="161"/>
      <c r="HQ6" s="161"/>
      <c r="HR6" s="161"/>
      <c r="HS6" s="161"/>
      <c r="HT6" s="161"/>
      <c r="HU6" s="161"/>
      <c r="HV6" s="161"/>
      <c r="HW6" s="161"/>
      <c r="HX6" s="161"/>
      <c r="HY6" s="161"/>
      <c r="HZ6" s="161"/>
      <c r="IA6" s="161"/>
      <c r="IB6" s="161"/>
      <c r="IC6" s="161"/>
      <c r="ID6" s="161"/>
      <c r="IE6" s="161"/>
      <c r="IF6" s="161"/>
      <c r="IG6" s="161"/>
      <c r="IH6" s="161"/>
      <c r="II6" s="161"/>
      <c r="IJ6" s="161"/>
      <c r="IK6" s="161"/>
      <c r="IL6" s="161"/>
      <c r="IM6" s="161"/>
      <c r="IN6" s="161"/>
      <c r="IO6" s="161"/>
      <c r="IP6" s="161"/>
      <c r="IQ6" s="161"/>
      <c r="IR6" s="161"/>
      <c r="IS6" s="161"/>
      <c r="IT6" s="161"/>
      <c r="IU6" s="161"/>
      <c r="IV6" s="161"/>
      <c r="IW6" s="161"/>
      <c r="IX6" s="161"/>
      <c r="IY6" s="161"/>
      <c r="IZ6" s="161"/>
      <c r="JA6" s="161"/>
      <c r="JB6" s="161"/>
      <c r="JC6" s="161"/>
      <c r="JD6" s="161"/>
      <c r="JE6" s="161"/>
      <c r="JF6" s="161"/>
      <c r="JG6" s="161"/>
      <c r="JH6" s="161"/>
      <c r="JI6" s="161"/>
      <c r="JJ6" s="161"/>
      <c r="JK6" s="161"/>
      <c r="JL6" s="161"/>
      <c r="JM6" s="161"/>
      <c r="JN6" s="161"/>
      <c r="JO6" s="161"/>
      <c r="JP6" s="161"/>
      <c r="JQ6" s="161"/>
      <c r="JR6" s="161"/>
      <c r="JS6" s="161"/>
    </row>
    <row r="7" spans="1:279" s="165" customFormat="1" ht="38.25" customHeight="1" thickTop="1" thickBot="1" x14ac:dyDescent="0.3">
      <c r="A7" s="506" t="s">
        <v>408</v>
      </c>
      <c r="B7" s="507"/>
      <c r="C7" s="507"/>
      <c r="D7" s="507"/>
      <c r="E7" s="507"/>
      <c r="F7" s="508"/>
      <c r="G7" s="163"/>
      <c r="H7" s="509" t="s">
        <v>409</v>
      </c>
      <c r="I7" s="509"/>
      <c r="J7" s="509"/>
      <c r="K7" s="509" t="s">
        <v>410</v>
      </c>
      <c r="L7" s="509"/>
      <c r="M7" s="509"/>
      <c r="N7" s="510" t="s">
        <v>317</v>
      </c>
      <c r="O7" s="515" t="s">
        <v>411</v>
      </c>
      <c r="P7" s="517" t="s">
        <v>412</v>
      </c>
      <c r="Q7" s="520"/>
      <c r="R7" s="518"/>
      <c r="S7" s="517" t="s">
        <v>413</v>
      </c>
      <c r="T7" s="518"/>
      <c r="U7" s="519" t="s">
        <v>426</v>
      </c>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164"/>
      <c r="BV7" s="164"/>
      <c r="BW7" s="164"/>
      <c r="BX7" s="164"/>
      <c r="BY7" s="164"/>
      <c r="BZ7" s="164"/>
      <c r="CA7" s="164"/>
      <c r="CB7" s="164"/>
      <c r="CC7" s="164"/>
      <c r="CD7" s="164"/>
      <c r="CE7" s="164"/>
      <c r="CF7" s="164"/>
      <c r="CG7" s="164"/>
      <c r="CH7" s="164"/>
      <c r="CI7" s="164"/>
      <c r="CJ7" s="164"/>
      <c r="CK7" s="164"/>
      <c r="CL7" s="164"/>
      <c r="CM7" s="164"/>
      <c r="CN7" s="164"/>
      <c r="CO7" s="164"/>
      <c r="CP7" s="164"/>
      <c r="CQ7" s="164"/>
      <c r="CR7" s="164"/>
      <c r="CS7" s="164"/>
      <c r="CT7" s="164"/>
      <c r="CU7" s="164"/>
      <c r="CV7" s="164"/>
      <c r="CW7" s="164"/>
      <c r="CX7" s="164"/>
      <c r="CY7" s="164"/>
      <c r="CZ7" s="164"/>
      <c r="DA7" s="164"/>
      <c r="DB7" s="164"/>
      <c r="DC7" s="164"/>
      <c r="DD7" s="164"/>
      <c r="DE7" s="164"/>
      <c r="DF7" s="164"/>
      <c r="DG7" s="164"/>
      <c r="DH7" s="164"/>
      <c r="DI7" s="164"/>
      <c r="DJ7" s="164"/>
      <c r="DK7" s="164"/>
      <c r="DL7" s="164"/>
      <c r="DM7" s="164"/>
      <c r="DN7" s="164"/>
      <c r="DO7" s="164"/>
      <c r="DP7" s="164"/>
      <c r="DQ7" s="164"/>
      <c r="DR7" s="164"/>
      <c r="DS7" s="164"/>
      <c r="DT7" s="164"/>
      <c r="DU7" s="164"/>
      <c r="DV7" s="164"/>
      <c r="DW7" s="164"/>
      <c r="DX7" s="164"/>
      <c r="DY7" s="164"/>
      <c r="DZ7" s="164"/>
      <c r="EA7" s="164"/>
      <c r="EB7" s="164"/>
      <c r="EC7" s="164"/>
      <c r="ED7" s="164"/>
      <c r="EE7" s="164"/>
      <c r="EF7" s="164"/>
      <c r="EG7" s="164"/>
      <c r="EH7" s="164"/>
      <c r="EI7" s="164"/>
      <c r="EJ7" s="164"/>
      <c r="EK7" s="164"/>
      <c r="EL7" s="164"/>
      <c r="EM7" s="164"/>
      <c r="EN7" s="164"/>
      <c r="EO7" s="164"/>
      <c r="EP7" s="164"/>
      <c r="EQ7" s="164"/>
      <c r="ER7" s="164"/>
      <c r="ES7" s="164"/>
      <c r="ET7" s="164"/>
      <c r="EU7" s="164"/>
      <c r="EV7" s="164"/>
      <c r="EW7" s="164"/>
      <c r="EX7" s="164"/>
      <c r="EY7" s="164"/>
      <c r="EZ7" s="164"/>
      <c r="FA7" s="164"/>
      <c r="FB7" s="164"/>
      <c r="FC7" s="164"/>
      <c r="FD7" s="164"/>
      <c r="FE7" s="164"/>
      <c r="FF7" s="164"/>
      <c r="FG7" s="164"/>
      <c r="FH7" s="164"/>
      <c r="FI7" s="164"/>
      <c r="FJ7" s="164"/>
      <c r="FK7" s="164"/>
      <c r="FL7" s="164"/>
      <c r="FM7" s="164"/>
      <c r="FN7" s="164"/>
      <c r="FO7" s="164"/>
      <c r="FP7" s="164"/>
      <c r="FQ7" s="164"/>
      <c r="FR7" s="164"/>
      <c r="FS7" s="164"/>
      <c r="FT7" s="164"/>
      <c r="FU7" s="164"/>
    </row>
    <row r="8" spans="1:279" s="173" customFormat="1" ht="81" customHeight="1" thickTop="1" thickBot="1" x14ac:dyDescent="0.3">
      <c r="A8" s="166" t="s">
        <v>224</v>
      </c>
      <c r="B8" s="166" t="s">
        <v>429</v>
      </c>
      <c r="C8" s="167" t="s">
        <v>8</v>
      </c>
      <c r="D8" s="168" t="s">
        <v>415</v>
      </c>
      <c r="E8" s="182" t="s">
        <v>10</v>
      </c>
      <c r="F8" s="182" t="s">
        <v>11</v>
      </c>
      <c r="G8" s="182" t="s">
        <v>12</v>
      </c>
      <c r="H8" s="170" t="s">
        <v>416</v>
      </c>
      <c r="I8" s="170" t="s">
        <v>38</v>
      </c>
      <c r="J8" s="170" t="s">
        <v>417</v>
      </c>
      <c r="K8" s="170" t="s">
        <v>416</v>
      </c>
      <c r="L8" s="170" t="s">
        <v>418</v>
      </c>
      <c r="M8" s="170" t="s">
        <v>417</v>
      </c>
      <c r="N8" s="510"/>
      <c r="O8" s="516"/>
      <c r="P8" s="171" t="s">
        <v>419</v>
      </c>
      <c r="Q8" s="171" t="s">
        <v>420</v>
      </c>
      <c r="R8" s="171" t="s">
        <v>466</v>
      </c>
      <c r="S8" s="171" t="s">
        <v>421</v>
      </c>
      <c r="T8" s="171" t="s">
        <v>422</v>
      </c>
      <c r="U8" s="519"/>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72"/>
      <c r="CO8" s="172"/>
      <c r="CP8" s="172"/>
      <c r="CQ8" s="172"/>
      <c r="CR8" s="172"/>
      <c r="CS8" s="172"/>
      <c r="CT8" s="172"/>
      <c r="CU8" s="172"/>
      <c r="CV8" s="172"/>
      <c r="CW8" s="172"/>
      <c r="CX8" s="172"/>
      <c r="CY8" s="172"/>
      <c r="CZ8" s="172"/>
      <c r="DA8" s="172"/>
      <c r="DB8" s="172"/>
      <c r="DC8" s="172"/>
      <c r="DD8" s="172"/>
      <c r="DE8" s="172"/>
      <c r="DF8" s="172"/>
      <c r="DG8" s="172"/>
      <c r="DH8" s="172"/>
      <c r="DI8" s="172"/>
      <c r="DJ8" s="172"/>
      <c r="DK8" s="172"/>
      <c r="DL8" s="172"/>
      <c r="DM8" s="172"/>
      <c r="DN8" s="172"/>
      <c r="DO8" s="172"/>
      <c r="DP8" s="172"/>
      <c r="DQ8" s="172"/>
      <c r="DR8" s="172"/>
      <c r="DS8" s="172"/>
      <c r="DT8" s="172"/>
      <c r="DU8" s="172"/>
      <c r="DV8" s="172"/>
      <c r="DW8" s="172"/>
      <c r="DX8" s="172"/>
      <c r="DY8" s="172"/>
      <c r="DZ8" s="172"/>
      <c r="EA8" s="172"/>
      <c r="EB8" s="172"/>
      <c r="EC8" s="172"/>
      <c r="ED8" s="172"/>
      <c r="EE8" s="172"/>
      <c r="EF8" s="172"/>
      <c r="EG8" s="172"/>
      <c r="EH8" s="172"/>
      <c r="EI8" s="172"/>
      <c r="EJ8" s="172"/>
      <c r="EK8" s="172"/>
      <c r="EL8" s="172"/>
      <c r="EM8" s="172"/>
      <c r="EN8" s="172"/>
      <c r="EO8" s="172"/>
      <c r="EP8" s="172"/>
      <c r="EQ8" s="172"/>
      <c r="ER8" s="172"/>
      <c r="ES8" s="172"/>
      <c r="ET8" s="172"/>
      <c r="EU8" s="172"/>
      <c r="EV8" s="172"/>
      <c r="EW8" s="172"/>
      <c r="EX8" s="172"/>
      <c r="EY8" s="172"/>
      <c r="EZ8" s="172"/>
      <c r="FA8" s="172"/>
      <c r="FB8" s="172"/>
      <c r="FC8" s="172"/>
      <c r="FD8" s="172"/>
      <c r="FE8" s="172"/>
      <c r="FF8" s="172"/>
      <c r="FG8" s="172"/>
      <c r="FH8" s="172"/>
      <c r="FI8" s="172"/>
      <c r="FJ8" s="172"/>
      <c r="FK8" s="172"/>
      <c r="FL8" s="172"/>
      <c r="FM8" s="172"/>
      <c r="FN8" s="172"/>
      <c r="FO8" s="172"/>
      <c r="FP8" s="172"/>
      <c r="FQ8" s="172"/>
      <c r="FR8" s="172"/>
      <c r="FS8" s="172"/>
      <c r="FT8" s="172"/>
      <c r="FU8" s="172"/>
    </row>
    <row r="9" spans="1:279" s="174" customFormat="1" ht="10.5" customHeight="1" thickTop="1" thickBot="1" x14ac:dyDescent="0.3">
      <c r="A9" s="521"/>
      <c r="B9" s="522"/>
      <c r="C9" s="522"/>
      <c r="D9" s="522"/>
      <c r="E9" s="522"/>
      <c r="F9" s="522"/>
      <c r="G9" s="522"/>
      <c r="H9" s="522"/>
      <c r="I9" s="522"/>
      <c r="J9" s="522"/>
      <c r="K9" s="522"/>
      <c r="L9" s="522"/>
      <c r="M9" s="522"/>
      <c r="N9" s="522"/>
      <c r="U9" s="175"/>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c r="BD9" s="176"/>
      <c r="BE9" s="176"/>
      <c r="BF9" s="176"/>
      <c r="BG9" s="176"/>
      <c r="BH9" s="176"/>
      <c r="BI9" s="176"/>
      <c r="BJ9" s="176"/>
      <c r="BK9" s="176"/>
      <c r="BL9" s="176"/>
      <c r="BM9" s="176"/>
      <c r="BN9" s="176"/>
      <c r="BO9" s="176"/>
      <c r="BP9" s="176"/>
      <c r="BQ9" s="176"/>
      <c r="BR9" s="176"/>
      <c r="BS9" s="176"/>
      <c r="BT9" s="176"/>
      <c r="BU9" s="176"/>
      <c r="BV9" s="176"/>
      <c r="BW9" s="176"/>
      <c r="BX9" s="176"/>
      <c r="BY9" s="176"/>
      <c r="BZ9" s="176"/>
      <c r="CA9" s="176"/>
      <c r="CB9" s="176"/>
      <c r="CC9" s="176"/>
      <c r="CD9" s="176"/>
      <c r="CE9" s="176"/>
      <c r="CF9" s="176"/>
      <c r="CG9" s="176"/>
      <c r="CH9" s="176"/>
      <c r="CI9" s="176"/>
      <c r="CJ9" s="176"/>
      <c r="CK9" s="176"/>
      <c r="CL9" s="176"/>
      <c r="CM9" s="176"/>
      <c r="CN9" s="176"/>
      <c r="CO9" s="176"/>
      <c r="CP9" s="176"/>
      <c r="CQ9" s="176"/>
      <c r="CR9" s="176"/>
      <c r="CS9" s="176"/>
      <c r="CT9" s="176"/>
      <c r="CU9" s="176"/>
      <c r="CV9" s="176"/>
      <c r="CW9" s="176"/>
      <c r="CX9" s="176"/>
      <c r="CY9" s="176"/>
      <c r="CZ9" s="176"/>
      <c r="DA9" s="176"/>
      <c r="DB9" s="176"/>
      <c r="DC9" s="176"/>
      <c r="DD9" s="176"/>
      <c r="DE9" s="176"/>
      <c r="DF9" s="176"/>
      <c r="DG9" s="176"/>
      <c r="DH9" s="176"/>
      <c r="DI9" s="176"/>
      <c r="DJ9" s="176"/>
      <c r="DK9" s="176"/>
      <c r="DL9" s="176"/>
      <c r="DM9" s="176"/>
      <c r="DN9" s="176"/>
      <c r="DO9" s="176"/>
      <c r="DP9" s="176"/>
      <c r="DQ9" s="176"/>
      <c r="DR9" s="176"/>
      <c r="DS9" s="176"/>
      <c r="DT9" s="176"/>
      <c r="DU9" s="176"/>
      <c r="DV9" s="176"/>
      <c r="DW9" s="176"/>
      <c r="DX9" s="176"/>
      <c r="DY9" s="176"/>
      <c r="DZ9" s="176"/>
      <c r="EA9" s="176"/>
      <c r="EB9" s="176"/>
      <c r="EC9" s="176"/>
      <c r="ED9" s="176"/>
      <c r="EE9" s="176"/>
      <c r="EF9" s="176"/>
      <c r="EG9" s="176"/>
      <c r="EH9" s="176"/>
      <c r="EI9" s="176"/>
      <c r="EJ9" s="176"/>
      <c r="EK9" s="176"/>
      <c r="EL9" s="176"/>
      <c r="EM9" s="176"/>
      <c r="EN9" s="176"/>
      <c r="EO9" s="176"/>
      <c r="EP9" s="176"/>
      <c r="EQ9" s="176"/>
      <c r="ER9" s="176"/>
      <c r="ES9" s="176"/>
      <c r="ET9" s="176"/>
      <c r="EU9" s="176"/>
      <c r="EV9" s="176"/>
      <c r="EW9" s="176"/>
      <c r="EX9" s="176"/>
      <c r="EY9" s="176"/>
      <c r="EZ9" s="176"/>
      <c r="FA9" s="176"/>
      <c r="FB9" s="176"/>
      <c r="FC9" s="176"/>
      <c r="FD9" s="176"/>
      <c r="FE9" s="176"/>
      <c r="FF9" s="176"/>
      <c r="FG9" s="176"/>
      <c r="FH9" s="176"/>
      <c r="FI9" s="176"/>
      <c r="FJ9" s="176"/>
      <c r="FK9" s="176"/>
      <c r="FL9" s="176"/>
      <c r="FM9" s="176"/>
      <c r="FN9" s="176"/>
      <c r="FO9" s="176"/>
      <c r="FP9" s="176"/>
      <c r="FQ9" s="176"/>
      <c r="FR9" s="176"/>
      <c r="FS9" s="176"/>
      <c r="FT9" s="176"/>
      <c r="FU9" s="176"/>
    </row>
    <row r="10" spans="1:279" s="177" customFormat="1" ht="15" customHeight="1" x14ac:dyDescent="0.2">
      <c r="A10" s="523">
        <f>'Mapa Final'!A10</f>
        <v>1</v>
      </c>
      <c r="B10" s="526" t="str">
        <f>'Mapa Final'!B10</f>
        <v>Vencimiento de Términos</v>
      </c>
      <c r="C10" s="526" t="str">
        <f>'Mapa Final'!C10</f>
        <v>Vulneración de los derechos fundamentales de los ciudadanos</v>
      </c>
      <c r="D10" s="526" t="str">
        <f>'Mapa Final'!D10</f>
        <v xml:space="preserve">
1.Insuficiencia de personal para la carga laboral presentada.
2.Incremento de solicitudes vía correo electrónico de solicitudes judiciales.
3.Afectación del orden público, genera mayor demanda y congestión de la justicia.
4. inuficiencia de recursos fisicos y tecgnologicos 
5. Actuaciones procesales después del vencimiento de los términos legales 
 "
</v>
      </c>
      <c r="E10" s="529" t="str">
        <f>'Mapa Final'!E10</f>
        <v xml:space="preserve">Complejidad de los procesos,  por choques  de los sistemas Normativos aplicables.    </v>
      </c>
      <c r="F10" s="529" t="str">
        <f>'Mapa Final'!F10</f>
        <v xml:space="preserve">Posibilidad de vulneración de los derechos fundamentales de los ciudadanos  debido a  la Complejidad de los procesos,  por choques  de los sistemas Normativos aplicables.   </v>
      </c>
      <c r="G10" s="529" t="str">
        <f>'Mapa Final'!G10</f>
        <v>Usuarios, productos y prácticas organizacionales</v>
      </c>
      <c r="H10" s="535" t="str">
        <f>'Mapa Final'!I10</f>
        <v>Media</v>
      </c>
      <c r="I10" s="538" t="str">
        <f>'Mapa Final'!L10</f>
        <v>Mayor</v>
      </c>
      <c r="J10" s="547" t="str">
        <f>'Mapa Final'!N10</f>
        <v xml:space="preserve">Alto </v>
      </c>
      <c r="K10" s="544" t="str">
        <f>'Mapa Final'!AA10</f>
        <v>Baja</v>
      </c>
      <c r="L10" s="544" t="str">
        <f>'Mapa Final'!AE10</f>
        <v>Mayor</v>
      </c>
      <c r="M10" s="541" t="str">
        <f>'Mapa Final'!AG10</f>
        <v xml:space="preserve">Alto </v>
      </c>
      <c r="N10" s="544" t="str">
        <f>'Mapa Final'!AH10</f>
        <v>Evitar</v>
      </c>
      <c r="O10" s="532"/>
      <c r="P10" s="532"/>
      <c r="Q10" s="532"/>
      <c r="R10" s="532"/>
      <c r="S10" s="532" t="s">
        <v>467</v>
      </c>
      <c r="T10" s="532"/>
      <c r="U10" s="532"/>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177" customFormat="1" ht="13.5" customHeight="1" x14ac:dyDescent="0.2">
      <c r="A11" s="524"/>
      <c r="B11" s="527"/>
      <c r="C11" s="527"/>
      <c r="D11" s="527"/>
      <c r="E11" s="530"/>
      <c r="F11" s="530"/>
      <c r="G11" s="530"/>
      <c r="H11" s="536"/>
      <c r="I11" s="539"/>
      <c r="J11" s="548"/>
      <c r="K11" s="545"/>
      <c r="L11" s="545"/>
      <c r="M11" s="542"/>
      <c r="N11" s="545"/>
      <c r="O11" s="533"/>
      <c r="P11" s="533"/>
      <c r="Q11" s="533"/>
      <c r="R11" s="533"/>
      <c r="S11" s="533"/>
      <c r="T11" s="533"/>
      <c r="U11" s="533"/>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177" customFormat="1" ht="13.5" customHeight="1" x14ac:dyDescent="0.2">
      <c r="A12" s="524"/>
      <c r="B12" s="527"/>
      <c r="C12" s="527"/>
      <c r="D12" s="527"/>
      <c r="E12" s="530"/>
      <c r="F12" s="530"/>
      <c r="G12" s="530"/>
      <c r="H12" s="536"/>
      <c r="I12" s="539"/>
      <c r="J12" s="548"/>
      <c r="K12" s="545"/>
      <c r="L12" s="545"/>
      <c r="M12" s="542"/>
      <c r="N12" s="545"/>
      <c r="O12" s="533"/>
      <c r="P12" s="533"/>
      <c r="Q12" s="533"/>
      <c r="R12" s="533"/>
      <c r="S12" s="533"/>
      <c r="T12" s="533"/>
      <c r="U12" s="533"/>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177" customFormat="1" ht="13.5" customHeight="1" x14ac:dyDescent="0.2">
      <c r="A13" s="524"/>
      <c r="B13" s="527"/>
      <c r="C13" s="527"/>
      <c r="D13" s="527"/>
      <c r="E13" s="530"/>
      <c r="F13" s="530"/>
      <c r="G13" s="530"/>
      <c r="H13" s="536"/>
      <c r="I13" s="539"/>
      <c r="J13" s="548"/>
      <c r="K13" s="545"/>
      <c r="L13" s="545"/>
      <c r="M13" s="542"/>
      <c r="N13" s="545"/>
      <c r="O13" s="533"/>
      <c r="P13" s="533"/>
      <c r="Q13" s="533"/>
      <c r="R13" s="533"/>
      <c r="S13" s="533"/>
      <c r="T13" s="533"/>
      <c r="U13" s="533"/>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177" customFormat="1" ht="238.5" customHeight="1" thickBot="1" x14ac:dyDescent="0.25">
      <c r="A14" s="525"/>
      <c r="B14" s="528"/>
      <c r="C14" s="528"/>
      <c r="D14" s="528"/>
      <c r="E14" s="531"/>
      <c r="F14" s="531"/>
      <c r="G14" s="531"/>
      <c r="H14" s="537"/>
      <c r="I14" s="540"/>
      <c r="J14" s="549"/>
      <c r="K14" s="546"/>
      <c r="L14" s="546"/>
      <c r="M14" s="543"/>
      <c r="N14" s="546"/>
      <c r="O14" s="534"/>
      <c r="P14" s="534"/>
      <c r="Q14" s="534"/>
      <c r="R14" s="534"/>
      <c r="S14" s="534"/>
      <c r="T14" s="534"/>
      <c r="U14" s="534"/>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177" customFormat="1" ht="15" customHeight="1" x14ac:dyDescent="0.2">
      <c r="A15" s="523">
        <f>'Mapa Final'!A15</f>
        <v>2</v>
      </c>
      <c r="B15" s="526" t="str">
        <f>'Mapa Final'!B15</f>
        <v>Suspensión o no realización de las Audiencias Programadas</v>
      </c>
      <c r="C15" s="526" t="str">
        <f>'Mapa Final'!C15</f>
        <v>Afectación en la Prestación del Servicio de Justicia</v>
      </c>
      <c r="D15" s="526" t="str">
        <f>'Mapa Final'!D15</f>
        <v xml:space="preserve">1.Debilidad en la conectividad de internet( y la disponibilidad de informacion en One Drive  que permitan el buen desarrollo de la audiencia.
2.Programación de audiencias sin tener en cuenta tiempos de duración para su realización.
3.Falta de comunicación oportuna o errores en la notificación a las partes interesadas externas
4.Carencia de internet y  conectividad adecuada para los equipos de las salas de audiencias.
5.Desactualización de la información suministrada por el usuario para la debida citación.
</v>
      </c>
      <c r="E15" s="529" t="str">
        <f>'Mapa Final'!E15</f>
        <v xml:space="preserve">Solicitud de aplazamiento por las partes interesadas </v>
      </c>
      <c r="F15" s="529" t="str">
        <f>'Mapa Final'!F15</f>
        <v xml:space="preserve">Posibilidad de Afectación en la Prestación del Servicio de Justicia  debido a la Solicitud de aplazamiento por las partes interesadas </v>
      </c>
      <c r="G15" s="529" t="str">
        <f>'Mapa Final'!G15</f>
        <v>Usuarios, productos y prácticas organizacionales</v>
      </c>
      <c r="H15" s="535" t="str">
        <f>'Mapa Final'!I15</f>
        <v>Alta</v>
      </c>
      <c r="I15" s="538" t="str">
        <f>'Mapa Final'!L15</f>
        <v>Moderado</v>
      </c>
      <c r="J15" s="547" t="str">
        <f>'Mapa Final'!N15</f>
        <v xml:space="preserve">Alto </v>
      </c>
      <c r="K15" s="544" t="str">
        <f>'Mapa Final'!AA15</f>
        <v>Media</v>
      </c>
      <c r="L15" s="544" t="str">
        <f>'Mapa Final'!AE15</f>
        <v>Moderado</v>
      </c>
      <c r="M15" s="541" t="str">
        <f>'Mapa Final'!AG15</f>
        <v>Moderado</v>
      </c>
      <c r="N15" s="544" t="str">
        <f>'Mapa Final'!AH15</f>
        <v>Aceptar</v>
      </c>
      <c r="O15" s="532"/>
      <c r="P15" s="532"/>
      <c r="Q15" s="532"/>
      <c r="R15" s="532"/>
      <c r="S15" s="532"/>
      <c r="T15" s="532"/>
      <c r="U15" s="532"/>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177" customFormat="1" ht="13.5" customHeight="1" x14ac:dyDescent="0.2">
      <c r="A16" s="524"/>
      <c r="B16" s="527"/>
      <c r="C16" s="527"/>
      <c r="D16" s="527"/>
      <c r="E16" s="530"/>
      <c r="F16" s="530"/>
      <c r="G16" s="530"/>
      <c r="H16" s="536"/>
      <c r="I16" s="539"/>
      <c r="J16" s="548"/>
      <c r="K16" s="545"/>
      <c r="L16" s="545"/>
      <c r="M16" s="542"/>
      <c r="N16" s="545"/>
      <c r="O16" s="533"/>
      <c r="P16" s="533"/>
      <c r="Q16" s="533"/>
      <c r="R16" s="533"/>
      <c r="S16" s="533"/>
      <c r="T16" s="533"/>
      <c r="U16" s="533"/>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177" customFormat="1" ht="13.5" customHeight="1" x14ac:dyDescent="0.2">
      <c r="A17" s="524"/>
      <c r="B17" s="527"/>
      <c r="C17" s="527"/>
      <c r="D17" s="527"/>
      <c r="E17" s="530"/>
      <c r="F17" s="530"/>
      <c r="G17" s="530"/>
      <c r="H17" s="536"/>
      <c r="I17" s="539"/>
      <c r="J17" s="548"/>
      <c r="K17" s="545"/>
      <c r="L17" s="545"/>
      <c r="M17" s="542"/>
      <c r="N17" s="545"/>
      <c r="O17" s="533"/>
      <c r="P17" s="533"/>
      <c r="Q17" s="533"/>
      <c r="R17" s="533"/>
      <c r="S17" s="533"/>
      <c r="T17" s="533"/>
      <c r="U17" s="533"/>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177" customFormat="1" ht="13.5" customHeight="1" x14ac:dyDescent="0.2">
      <c r="A18" s="524"/>
      <c r="B18" s="527"/>
      <c r="C18" s="527"/>
      <c r="D18" s="527"/>
      <c r="E18" s="530"/>
      <c r="F18" s="530"/>
      <c r="G18" s="530"/>
      <c r="H18" s="536"/>
      <c r="I18" s="539"/>
      <c r="J18" s="548"/>
      <c r="K18" s="545"/>
      <c r="L18" s="545"/>
      <c r="M18" s="542"/>
      <c r="N18" s="545"/>
      <c r="O18" s="533"/>
      <c r="P18" s="533"/>
      <c r="Q18" s="533"/>
      <c r="R18" s="533"/>
      <c r="S18" s="533"/>
      <c r="T18" s="533"/>
      <c r="U18" s="533"/>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177" customFormat="1" ht="255.75" customHeight="1" thickBot="1" x14ac:dyDescent="0.25">
      <c r="A19" s="525"/>
      <c r="B19" s="528"/>
      <c r="C19" s="528"/>
      <c r="D19" s="528"/>
      <c r="E19" s="531"/>
      <c r="F19" s="531"/>
      <c r="G19" s="531"/>
      <c r="H19" s="537"/>
      <c r="I19" s="540"/>
      <c r="J19" s="549"/>
      <c r="K19" s="546"/>
      <c r="L19" s="546"/>
      <c r="M19" s="543"/>
      <c r="N19" s="546"/>
      <c r="O19" s="534"/>
      <c r="P19" s="534"/>
      <c r="Q19" s="534"/>
      <c r="R19" s="534"/>
      <c r="S19" s="534"/>
      <c r="T19" s="534"/>
      <c r="U19" s="534"/>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25">
      <c r="A20" s="523">
        <f>'Mapa Final'!A20</f>
        <v>3</v>
      </c>
      <c r="B20" s="526" t="str">
        <f>'Mapa Final'!B20</f>
        <v>Incumplimiento de los objetivos y metas trazadas para el cumplimiento de los términos legales.</v>
      </c>
      <c r="C20" s="526" t="str">
        <f>'Mapa Final'!C20</f>
        <v>Incumplimiento de las metas establecidas</v>
      </c>
      <c r="D20" s="526" t="str">
        <f>'Mapa Final'!D20</f>
        <v xml:space="preserve">1.Imprecisión al establecer lineamientos de planeaciòn  para el desarrollo de las tareas propias del despacho.
2.Deficiencia en las competencias necesarias del personal del despacho. 
3.Insuficiencia de equipos y soporte tecnológicos para el trabajo presencial y  virtual.
4.Complejidad de los procesos judiciales.
5.Insuficiencia de personal para la carga laboral presentada.
</v>
      </c>
      <c r="E20" s="529" t="str">
        <f>'Mapa Final'!E20</f>
        <v>Alto de volumen  de los trámites procesales</v>
      </c>
      <c r="F20" s="529" t="str">
        <f>'Mapa Final'!F20</f>
        <v>Posibilidad de Incumplimiento de las metas establecidas debido al alto de volumen  de trámites procesales</v>
      </c>
      <c r="G20" s="529" t="str">
        <f>'Mapa Final'!G20</f>
        <v>Ejecución y Administración de Procesos</v>
      </c>
      <c r="H20" s="535" t="str">
        <f>'Mapa Final'!I20</f>
        <v>Alta</v>
      </c>
      <c r="I20" s="538" t="str">
        <f>'Mapa Final'!L20</f>
        <v>Moderado</v>
      </c>
      <c r="J20" s="547" t="str">
        <f>'Mapa Final'!N20</f>
        <v xml:space="preserve">Alto </v>
      </c>
      <c r="K20" s="544" t="str">
        <f>'Mapa Final'!AA20</f>
        <v>Media</v>
      </c>
      <c r="L20" s="544" t="str">
        <f>'Mapa Final'!AE20</f>
        <v>Moderado</v>
      </c>
      <c r="M20" s="541" t="str">
        <f>'Mapa Final'!AG20</f>
        <v>Moderado</v>
      </c>
      <c r="N20" s="544" t="str">
        <f>'Mapa Final'!AH20</f>
        <v>Aceptar</v>
      </c>
      <c r="O20" s="532"/>
      <c r="P20" s="532"/>
      <c r="Q20" s="532"/>
      <c r="R20" s="532"/>
      <c r="S20" s="532"/>
      <c r="T20" s="532"/>
      <c r="U20" s="532"/>
      <c r="V20" s="35"/>
      <c r="W20" s="35"/>
    </row>
    <row r="21" spans="1:177" x14ac:dyDescent="0.25">
      <c r="A21" s="524"/>
      <c r="B21" s="527"/>
      <c r="C21" s="527"/>
      <c r="D21" s="527"/>
      <c r="E21" s="530"/>
      <c r="F21" s="530"/>
      <c r="G21" s="530"/>
      <c r="H21" s="536"/>
      <c r="I21" s="539"/>
      <c r="J21" s="548"/>
      <c r="K21" s="545"/>
      <c r="L21" s="545"/>
      <c r="M21" s="542"/>
      <c r="N21" s="545"/>
      <c r="O21" s="533"/>
      <c r="P21" s="533"/>
      <c r="Q21" s="533"/>
      <c r="R21" s="533"/>
      <c r="S21" s="533"/>
      <c r="T21" s="533"/>
      <c r="U21" s="533"/>
      <c r="V21" s="35"/>
      <c r="W21" s="35"/>
    </row>
    <row r="22" spans="1:177" x14ac:dyDescent="0.25">
      <c r="A22" s="524"/>
      <c r="B22" s="527"/>
      <c r="C22" s="527"/>
      <c r="D22" s="527"/>
      <c r="E22" s="530"/>
      <c r="F22" s="530"/>
      <c r="G22" s="530"/>
      <c r="H22" s="536"/>
      <c r="I22" s="539"/>
      <c r="J22" s="548"/>
      <c r="K22" s="545"/>
      <c r="L22" s="545"/>
      <c r="M22" s="542"/>
      <c r="N22" s="545"/>
      <c r="O22" s="533"/>
      <c r="P22" s="533"/>
      <c r="Q22" s="533"/>
      <c r="R22" s="533"/>
      <c r="S22" s="533"/>
      <c r="T22" s="533"/>
      <c r="U22" s="533"/>
      <c r="V22" s="35"/>
      <c r="W22" s="35"/>
    </row>
    <row r="23" spans="1:177" x14ac:dyDescent="0.25">
      <c r="A23" s="524"/>
      <c r="B23" s="527"/>
      <c r="C23" s="527"/>
      <c r="D23" s="527"/>
      <c r="E23" s="530"/>
      <c r="F23" s="530"/>
      <c r="G23" s="530"/>
      <c r="H23" s="536"/>
      <c r="I23" s="539"/>
      <c r="J23" s="548"/>
      <c r="K23" s="545"/>
      <c r="L23" s="545"/>
      <c r="M23" s="542"/>
      <c r="N23" s="545"/>
      <c r="O23" s="533"/>
      <c r="P23" s="533"/>
      <c r="Q23" s="533"/>
      <c r="R23" s="533"/>
      <c r="S23" s="533"/>
      <c r="T23" s="533"/>
      <c r="U23" s="533"/>
      <c r="V23" s="35"/>
      <c r="W23" s="35"/>
    </row>
    <row r="24" spans="1:177" ht="307.5" customHeight="1" thickBot="1" x14ac:dyDescent="0.3">
      <c r="A24" s="525"/>
      <c r="B24" s="528"/>
      <c r="C24" s="528"/>
      <c r="D24" s="528"/>
      <c r="E24" s="531"/>
      <c r="F24" s="531"/>
      <c r="G24" s="531"/>
      <c r="H24" s="537"/>
      <c r="I24" s="540"/>
      <c r="J24" s="549"/>
      <c r="K24" s="546"/>
      <c r="L24" s="546"/>
      <c r="M24" s="543"/>
      <c r="N24" s="546"/>
      <c r="O24" s="534"/>
      <c r="P24" s="534"/>
      <c r="Q24" s="534"/>
      <c r="R24" s="534"/>
      <c r="S24" s="534"/>
      <c r="T24" s="534"/>
      <c r="U24" s="534"/>
      <c r="V24" s="35"/>
      <c r="W24" s="35"/>
    </row>
    <row r="25" spans="1:177" ht="15" customHeight="1" x14ac:dyDescent="0.25">
      <c r="A25" s="523">
        <f>'Mapa Final'!A25</f>
        <v>4</v>
      </c>
      <c r="B25" s="526" t="str">
        <f>'Mapa Final'!B25</f>
        <v>Inexactitud en el registro de la gestion de los procesos misionales y actuaciones administrativas</v>
      </c>
      <c r="C25" s="526" t="str">
        <f>'Mapa Final'!C25</f>
        <v>Afectación en la Prestación del Servicio de Justicia</v>
      </c>
      <c r="D25" s="526" t="str">
        <f>'Mapa Final'!D25</f>
        <v>1. Errores en la información registrada en los aplicativos Justicia XXI WEB y SIERJU-BI, TYBA y SAMAI.
2.Insuficiencia de personal para la carga laboral presentada. 
3.Fallas en la funcionalidad de los aplicativos    
4.Incremento de solicitudes  por la  alta demanda judicial.
5.Inadecuado control de verificación del registro de la información                           6. Inadecuado registro de las acciones constitucionales, medios de control y procesos ejecutivos</v>
      </c>
      <c r="E25" s="529" t="str">
        <f>'Mapa Final'!E25</f>
        <v>Inadecuado registro de la gestion de los procesos misionales y actuaciones administrativas</v>
      </c>
      <c r="F25" s="529" t="str">
        <f>'Mapa Final'!F25</f>
        <v>Posibilidad de afectacion en la prestacion del servicio de justicia debido al inadecuado registro  de los procesos misionales y actuaciones administrativas</v>
      </c>
      <c r="G25" s="529" t="str">
        <f>'Mapa Final'!G25</f>
        <v>Ejecución y Administración de Procesos</v>
      </c>
      <c r="H25" s="535" t="str">
        <f>'Mapa Final'!I25</f>
        <v>Alta</v>
      </c>
      <c r="I25" s="538" t="str">
        <f>'Mapa Final'!L25</f>
        <v>Moderado</v>
      </c>
      <c r="J25" s="547" t="str">
        <f>'Mapa Final'!N25</f>
        <v xml:space="preserve">Alto </v>
      </c>
      <c r="K25" s="544" t="str">
        <f>'Mapa Final'!AA25</f>
        <v>Media</v>
      </c>
      <c r="L25" s="544" t="str">
        <f>'Mapa Final'!AE25</f>
        <v>Moderado</v>
      </c>
      <c r="M25" s="541" t="str">
        <f>'Mapa Final'!AG25</f>
        <v>Moderado</v>
      </c>
      <c r="N25" s="544" t="str">
        <f>'Mapa Final'!AH25</f>
        <v>Aceptar</v>
      </c>
      <c r="O25" s="532"/>
      <c r="P25" s="532"/>
      <c r="Q25" s="532"/>
      <c r="R25" s="532"/>
      <c r="S25" s="532"/>
      <c r="T25" s="532"/>
      <c r="U25" s="532"/>
    </row>
    <row r="26" spans="1:177" x14ac:dyDescent="0.25">
      <c r="A26" s="524"/>
      <c r="B26" s="527"/>
      <c r="C26" s="527"/>
      <c r="D26" s="527"/>
      <c r="E26" s="530"/>
      <c r="F26" s="530"/>
      <c r="G26" s="530"/>
      <c r="H26" s="536"/>
      <c r="I26" s="539"/>
      <c r="J26" s="548"/>
      <c r="K26" s="545"/>
      <c r="L26" s="545"/>
      <c r="M26" s="542"/>
      <c r="N26" s="545"/>
      <c r="O26" s="533"/>
      <c r="P26" s="533"/>
      <c r="Q26" s="533"/>
      <c r="R26" s="533"/>
      <c r="S26" s="533"/>
      <c r="T26" s="533"/>
      <c r="U26" s="533"/>
    </row>
    <row r="27" spans="1:177" x14ac:dyDescent="0.25">
      <c r="A27" s="524"/>
      <c r="B27" s="527"/>
      <c r="C27" s="527"/>
      <c r="D27" s="527"/>
      <c r="E27" s="530"/>
      <c r="F27" s="530"/>
      <c r="G27" s="530"/>
      <c r="H27" s="536"/>
      <c r="I27" s="539"/>
      <c r="J27" s="548"/>
      <c r="K27" s="545"/>
      <c r="L27" s="545"/>
      <c r="M27" s="542"/>
      <c r="N27" s="545"/>
      <c r="O27" s="533"/>
      <c r="P27" s="533"/>
      <c r="Q27" s="533"/>
      <c r="R27" s="533"/>
      <c r="S27" s="533"/>
      <c r="T27" s="533"/>
      <c r="U27" s="533"/>
    </row>
    <row r="28" spans="1:177" x14ac:dyDescent="0.25">
      <c r="A28" s="524"/>
      <c r="B28" s="527"/>
      <c r="C28" s="527"/>
      <c r="D28" s="527"/>
      <c r="E28" s="530"/>
      <c r="F28" s="530"/>
      <c r="G28" s="530"/>
      <c r="H28" s="536"/>
      <c r="I28" s="539"/>
      <c r="J28" s="548"/>
      <c r="K28" s="545"/>
      <c r="L28" s="545"/>
      <c r="M28" s="542"/>
      <c r="N28" s="545"/>
      <c r="O28" s="533"/>
      <c r="P28" s="533"/>
      <c r="Q28" s="533"/>
      <c r="R28" s="533"/>
      <c r="S28" s="533"/>
      <c r="T28" s="533"/>
      <c r="U28" s="533"/>
    </row>
    <row r="29" spans="1:177" ht="254.25" customHeight="1" thickBot="1" x14ac:dyDescent="0.3">
      <c r="A29" s="525"/>
      <c r="B29" s="528"/>
      <c r="C29" s="528"/>
      <c r="D29" s="528"/>
      <c r="E29" s="531"/>
      <c r="F29" s="531"/>
      <c r="G29" s="531"/>
      <c r="H29" s="537"/>
      <c r="I29" s="540"/>
      <c r="J29" s="549"/>
      <c r="K29" s="546"/>
      <c r="L29" s="546"/>
      <c r="M29" s="543"/>
      <c r="N29" s="546"/>
      <c r="O29" s="534"/>
      <c r="P29" s="534"/>
      <c r="Q29" s="534"/>
      <c r="R29" s="534"/>
      <c r="S29" s="534"/>
      <c r="T29" s="534"/>
      <c r="U29" s="534"/>
    </row>
    <row r="30" spans="1:177" ht="15" customHeight="1" x14ac:dyDescent="0.25">
      <c r="A30" s="523">
        <f>'Mapa Final'!A30</f>
        <v>5</v>
      </c>
      <c r="B30" s="526" t="str">
        <f>'Mapa Final'!B30</f>
        <v>Inconsistencias en el reparto</v>
      </c>
      <c r="C30" s="526" t="str">
        <f>'Mapa Final'!C30</f>
        <v>Afectación en la Prestación del Servicio de Justicia</v>
      </c>
      <c r="D30" s="526" t="str">
        <f>'Mapa Final'!D30</f>
        <v xml:space="preserve">           
1. La debilidad conocimiento técnico del manejo de la naturaleza de los asuntos y  del manejo que debe darse a cada uno.
2, Inconsistencias entre el órden establecido por el administrador del sistema y el órden previsto en los Acuerdos que norman el reparto.              
3.Falta de traslado de escritos de acusación via web, al área encargada de efectuar el reparto
4. duplicidad de radicados por parte de los usuarios.
5.  fallas tecgnologias 
</v>
      </c>
      <c r="E30" s="529" t="str">
        <f>'Mapa Final'!E30</f>
        <v>debilidad de la capacidad instalada para atender el alto volúmen  de expedientes que se recepcionan</v>
      </c>
      <c r="F30" s="529" t="str">
        <f>'Mapa Final'!F30</f>
        <v>posibilidad de afectacion en la prestacion del servicio de justicia debido a la debilidad de capacidad instalada para atender el alto volúmen de  expedientes que se recepcionan.</v>
      </c>
      <c r="G30" s="529" t="str">
        <f>'Mapa Final'!G30</f>
        <v>Ejecución y Administración de Procesos</v>
      </c>
      <c r="H30" s="535" t="str">
        <f>'Mapa Final'!I30</f>
        <v>Alta</v>
      </c>
      <c r="I30" s="538" t="str">
        <f>'Mapa Final'!L30</f>
        <v>Mayor</v>
      </c>
      <c r="J30" s="547" t="str">
        <f>'Mapa Final'!N30</f>
        <v xml:space="preserve">Alto </v>
      </c>
      <c r="K30" s="544" t="str">
        <f>'Mapa Final'!AA30</f>
        <v>Media</v>
      </c>
      <c r="L30" s="544" t="str">
        <f>'Mapa Final'!AE30</f>
        <v>Mayor</v>
      </c>
      <c r="M30" s="541" t="str">
        <f>'Mapa Final'!AG30</f>
        <v xml:space="preserve">Alto </v>
      </c>
      <c r="N30" s="544" t="str">
        <f>'Mapa Final'!AH30</f>
        <v>Evitar</v>
      </c>
      <c r="O30" s="532"/>
      <c r="P30" s="532"/>
      <c r="Q30" s="532"/>
      <c r="R30" s="532"/>
      <c r="S30" s="532"/>
      <c r="T30" s="532"/>
      <c r="U30" s="532"/>
    </row>
    <row r="31" spans="1:177" x14ac:dyDescent="0.25">
      <c r="A31" s="524"/>
      <c r="B31" s="527"/>
      <c r="C31" s="527"/>
      <c r="D31" s="527"/>
      <c r="E31" s="530"/>
      <c r="F31" s="530"/>
      <c r="G31" s="530"/>
      <c r="H31" s="536"/>
      <c r="I31" s="539"/>
      <c r="J31" s="548"/>
      <c r="K31" s="545"/>
      <c r="L31" s="545"/>
      <c r="M31" s="542"/>
      <c r="N31" s="545"/>
      <c r="O31" s="533"/>
      <c r="P31" s="533"/>
      <c r="Q31" s="533"/>
      <c r="R31" s="533"/>
      <c r="S31" s="533"/>
      <c r="T31" s="533"/>
      <c r="U31" s="533"/>
    </row>
    <row r="32" spans="1:177" x14ac:dyDescent="0.25">
      <c r="A32" s="524"/>
      <c r="B32" s="527"/>
      <c r="C32" s="527"/>
      <c r="D32" s="527"/>
      <c r="E32" s="530"/>
      <c r="F32" s="530"/>
      <c r="G32" s="530"/>
      <c r="H32" s="536"/>
      <c r="I32" s="539"/>
      <c r="J32" s="548"/>
      <c r="K32" s="545"/>
      <c r="L32" s="545"/>
      <c r="M32" s="542"/>
      <c r="N32" s="545"/>
      <c r="O32" s="533"/>
      <c r="P32" s="533"/>
      <c r="Q32" s="533"/>
      <c r="R32" s="533"/>
      <c r="S32" s="533"/>
      <c r="T32" s="533"/>
      <c r="U32" s="533"/>
    </row>
    <row r="33" spans="1:21" x14ac:dyDescent="0.25">
      <c r="A33" s="524"/>
      <c r="B33" s="527"/>
      <c r="C33" s="527"/>
      <c r="D33" s="527"/>
      <c r="E33" s="530"/>
      <c r="F33" s="530"/>
      <c r="G33" s="530"/>
      <c r="H33" s="536"/>
      <c r="I33" s="539"/>
      <c r="J33" s="548"/>
      <c r="K33" s="545"/>
      <c r="L33" s="545"/>
      <c r="M33" s="542"/>
      <c r="N33" s="545"/>
      <c r="O33" s="533"/>
      <c r="P33" s="533"/>
      <c r="Q33" s="533"/>
      <c r="R33" s="533"/>
      <c r="S33" s="533"/>
      <c r="T33" s="533"/>
      <c r="U33" s="533"/>
    </row>
    <row r="34" spans="1:21" ht="230.25" customHeight="1" thickBot="1" x14ac:dyDescent="0.3">
      <c r="A34" s="525"/>
      <c r="B34" s="528"/>
      <c r="C34" s="528"/>
      <c r="D34" s="528"/>
      <c r="E34" s="531"/>
      <c r="F34" s="531"/>
      <c r="G34" s="531"/>
      <c r="H34" s="537"/>
      <c r="I34" s="540"/>
      <c r="J34" s="549"/>
      <c r="K34" s="546"/>
      <c r="L34" s="546"/>
      <c r="M34" s="543"/>
      <c r="N34" s="546"/>
      <c r="O34" s="534"/>
      <c r="P34" s="534"/>
      <c r="Q34" s="534"/>
      <c r="R34" s="534"/>
      <c r="S34" s="534"/>
      <c r="T34" s="534"/>
      <c r="U34" s="534"/>
    </row>
    <row r="35" spans="1:21" ht="15" customHeight="1" x14ac:dyDescent="0.25">
      <c r="A35" s="523">
        <f>'Mapa Final'!A35</f>
        <v>6</v>
      </c>
      <c r="B35" s="526" t="str">
        <f>'Mapa Final'!B35</f>
        <v>Error en las notificaciones judiicales</v>
      </c>
      <c r="C35" s="526" t="str">
        <f>'Mapa Final'!C35</f>
        <v>Afectación en la Prestación del Servicio de Justicia</v>
      </c>
      <c r="D35" s="526" t="str">
        <f>'Mapa Final'!D35</f>
        <v xml:space="preserve">1. debilidad de seguimiento y control del cumplimiento efectivo de la actividad asignada. 
2. debilidad de recursos, medios electrònicos y tecnològicos para el cumplimiento de la actividad.  
3.Carencia de vinculaciòn de las partes y terceros que genera nulidades, demoras en el proceso.
4. incompatibilidad de los archivos adjuntos con los sistemas disponibles. 
5. debilidad en la disponibilidad de informacion de Notificaciones fisicas  y electronicas </v>
      </c>
      <c r="E35" s="529" t="str">
        <f>'Mapa Final'!E35</f>
        <v>Ausencia de informaciòn pertinente para realizar la actividad (correos errados, direcciones erradas de las partes).</v>
      </c>
      <c r="F35" s="529" t="str">
        <f>'Mapa Final'!F35</f>
        <v>Posibilidad de  afectacion en la prestacion del servicio de justicia  debido a la ausencia de informacion pertinente paravrealizar la actividad (correos  y direcciones  herradas  de las partes interesadas)</v>
      </c>
      <c r="G35" s="529" t="str">
        <f>'Mapa Final'!G35</f>
        <v>Ejecución y Administración de Procesos</v>
      </c>
      <c r="H35" s="535" t="str">
        <f>'Mapa Final'!I35</f>
        <v>Alta</v>
      </c>
      <c r="I35" s="538" t="str">
        <f>'Mapa Final'!L35</f>
        <v>Moderado</v>
      </c>
      <c r="J35" s="547" t="str">
        <f>'Mapa Final'!N35</f>
        <v xml:space="preserve">Alto </v>
      </c>
      <c r="K35" s="544" t="str">
        <f>'Mapa Final'!AA35</f>
        <v>Media</v>
      </c>
      <c r="L35" s="544" t="str">
        <f>'Mapa Final'!AE35</f>
        <v>Mayor</v>
      </c>
      <c r="M35" s="541" t="str">
        <f>'Mapa Final'!AG35</f>
        <v xml:space="preserve">Alto </v>
      </c>
      <c r="N35" s="544" t="str">
        <f>'Mapa Final'!AH35</f>
        <v>Evitar</v>
      </c>
      <c r="O35" s="532"/>
      <c r="P35" s="532"/>
      <c r="Q35" s="532"/>
      <c r="R35" s="532"/>
      <c r="S35" s="532"/>
      <c r="T35" s="532"/>
      <c r="U35" s="532"/>
    </row>
    <row r="36" spans="1:21" x14ac:dyDescent="0.25">
      <c r="A36" s="524"/>
      <c r="B36" s="527"/>
      <c r="C36" s="527"/>
      <c r="D36" s="527"/>
      <c r="E36" s="530"/>
      <c r="F36" s="530"/>
      <c r="G36" s="530"/>
      <c r="H36" s="536"/>
      <c r="I36" s="539"/>
      <c r="J36" s="548"/>
      <c r="K36" s="545"/>
      <c r="L36" s="545"/>
      <c r="M36" s="542"/>
      <c r="N36" s="545"/>
      <c r="O36" s="533"/>
      <c r="P36" s="533"/>
      <c r="Q36" s="533"/>
      <c r="R36" s="533"/>
      <c r="S36" s="533"/>
      <c r="T36" s="533"/>
      <c r="U36" s="533"/>
    </row>
    <row r="37" spans="1:21" x14ac:dyDescent="0.25">
      <c r="A37" s="524"/>
      <c r="B37" s="527"/>
      <c r="C37" s="527"/>
      <c r="D37" s="527"/>
      <c r="E37" s="530"/>
      <c r="F37" s="530"/>
      <c r="G37" s="530"/>
      <c r="H37" s="536"/>
      <c r="I37" s="539"/>
      <c r="J37" s="548"/>
      <c r="K37" s="545"/>
      <c r="L37" s="545"/>
      <c r="M37" s="542"/>
      <c r="N37" s="545"/>
      <c r="O37" s="533"/>
      <c r="P37" s="533"/>
      <c r="Q37" s="533"/>
      <c r="R37" s="533"/>
      <c r="S37" s="533"/>
      <c r="T37" s="533"/>
      <c r="U37" s="533"/>
    </row>
    <row r="38" spans="1:21" x14ac:dyDescent="0.25">
      <c r="A38" s="524"/>
      <c r="B38" s="527"/>
      <c r="C38" s="527"/>
      <c r="D38" s="527"/>
      <c r="E38" s="530"/>
      <c r="F38" s="530"/>
      <c r="G38" s="530"/>
      <c r="H38" s="536"/>
      <c r="I38" s="539"/>
      <c r="J38" s="548"/>
      <c r="K38" s="545"/>
      <c r="L38" s="545"/>
      <c r="M38" s="542"/>
      <c r="N38" s="545"/>
      <c r="O38" s="533"/>
      <c r="P38" s="533"/>
      <c r="Q38" s="533"/>
      <c r="R38" s="533"/>
      <c r="S38" s="533"/>
      <c r="T38" s="533"/>
      <c r="U38" s="533"/>
    </row>
    <row r="39" spans="1:21" ht="234.75" customHeight="1" thickBot="1" x14ac:dyDescent="0.3">
      <c r="A39" s="525"/>
      <c r="B39" s="528"/>
      <c r="C39" s="528"/>
      <c r="D39" s="528"/>
      <c r="E39" s="531"/>
      <c r="F39" s="531"/>
      <c r="G39" s="531"/>
      <c r="H39" s="537"/>
      <c r="I39" s="540"/>
      <c r="J39" s="549"/>
      <c r="K39" s="546"/>
      <c r="L39" s="546"/>
      <c r="M39" s="543"/>
      <c r="N39" s="546"/>
      <c r="O39" s="534"/>
      <c r="P39" s="534"/>
      <c r="Q39" s="534"/>
      <c r="R39" s="534"/>
      <c r="S39" s="534"/>
      <c r="T39" s="534"/>
      <c r="U39" s="534"/>
    </row>
    <row r="40" spans="1:21" x14ac:dyDescent="0.25">
      <c r="A40" s="523">
        <f>'Mapa Final'!A40</f>
        <v>7</v>
      </c>
      <c r="B40" s="526" t="str">
        <f>'Mapa Final'!B40</f>
        <v>Pérdida de documentos</v>
      </c>
      <c r="C40" s="526" t="str">
        <f>'Mapa Final'!C40</f>
        <v>Afectación en la Prestación del Servicio de Justicia</v>
      </c>
      <c r="D40" s="526" t="str">
        <f>'Mapa Final'!D40</f>
        <v>1. debilidad en la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Carencia de organización documental</v>
      </c>
      <c r="E40" s="529" t="str">
        <f>'Mapa Final'!E40</f>
        <v>Ausencia de la integracion de sistemas para el registro, control y salvaguardia de los registros.</v>
      </c>
      <c r="F40" s="529" t="str">
        <f>'Mapa Final'!F40</f>
        <v>Posibilidad de  afectación en la Prestación del Servicio de Justicia debido a  la ausencia de la integracion de sistemas para el registro, control y salvaguardia de los registros.</v>
      </c>
      <c r="G40" s="529" t="str">
        <f>'Mapa Final'!G40</f>
        <v>Ejecución y Administración de Procesos</v>
      </c>
      <c r="H40" s="535" t="str">
        <f>'Mapa Final'!I40</f>
        <v>Alta</v>
      </c>
      <c r="I40" s="538" t="str">
        <f>'Mapa Final'!L40</f>
        <v>Mayor</v>
      </c>
      <c r="J40" s="547" t="str">
        <f>'Mapa Final'!N40</f>
        <v xml:space="preserve">Alto </v>
      </c>
      <c r="K40" s="544" t="str">
        <f>'Mapa Final'!AA40</f>
        <v>Media</v>
      </c>
      <c r="L40" s="544" t="str">
        <f>'Mapa Final'!AE40</f>
        <v>Mayor</v>
      </c>
      <c r="M40" s="541" t="str">
        <f>'Mapa Final'!AG40</f>
        <v xml:space="preserve">Alto </v>
      </c>
      <c r="N40" s="544" t="str">
        <f>'Mapa Final'!AH40</f>
        <v>Evitar</v>
      </c>
      <c r="O40" s="532"/>
      <c r="P40" s="532"/>
      <c r="Q40" s="532"/>
      <c r="R40" s="532"/>
      <c r="S40" s="532"/>
      <c r="T40" s="532"/>
      <c r="U40" s="532"/>
    </row>
    <row r="41" spans="1:21" x14ac:dyDescent="0.25">
      <c r="A41" s="524"/>
      <c r="B41" s="527"/>
      <c r="C41" s="527"/>
      <c r="D41" s="527"/>
      <c r="E41" s="530"/>
      <c r="F41" s="530"/>
      <c r="G41" s="530"/>
      <c r="H41" s="536"/>
      <c r="I41" s="539"/>
      <c r="J41" s="548"/>
      <c r="K41" s="545"/>
      <c r="L41" s="545"/>
      <c r="M41" s="542"/>
      <c r="N41" s="545"/>
      <c r="O41" s="533"/>
      <c r="P41" s="533"/>
      <c r="Q41" s="533"/>
      <c r="R41" s="533"/>
      <c r="S41" s="533"/>
      <c r="T41" s="533"/>
      <c r="U41" s="533"/>
    </row>
    <row r="42" spans="1:21" x14ac:dyDescent="0.25">
      <c r="A42" s="524"/>
      <c r="B42" s="527"/>
      <c r="C42" s="527"/>
      <c r="D42" s="527"/>
      <c r="E42" s="530"/>
      <c r="F42" s="530"/>
      <c r="G42" s="530"/>
      <c r="H42" s="536"/>
      <c r="I42" s="539"/>
      <c r="J42" s="548"/>
      <c r="K42" s="545"/>
      <c r="L42" s="545"/>
      <c r="M42" s="542"/>
      <c r="N42" s="545"/>
      <c r="O42" s="533"/>
      <c r="P42" s="533"/>
      <c r="Q42" s="533"/>
      <c r="R42" s="533"/>
      <c r="S42" s="533"/>
      <c r="T42" s="533"/>
      <c r="U42" s="533"/>
    </row>
    <row r="43" spans="1:21" x14ac:dyDescent="0.25">
      <c r="A43" s="524"/>
      <c r="B43" s="527"/>
      <c r="C43" s="527"/>
      <c r="D43" s="527"/>
      <c r="E43" s="530"/>
      <c r="F43" s="530"/>
      <c r="G43" s="530"/>
      <c r="H43" s="536"/>
      <c r="I43" s="539"/>
      <c r="J43" s="548"/>
      <c r="K43" s="545"/>
      <c r="L43" s="545"/>
      <c r="M43" s="542"/>
      <c r="N43" s="545"/>
      <c r="O43" s="533"/>
      <c r="P43" s="533"/>
      <c r="Q43" s="533"/>
      <c r="R43" s="533"/>
      <c r="S43" s="533"/>
      <c r="T43" s="533"/>
      <c r="U43" s="533"/>
    </row>
    <row r="44" spans="1:21" ht="194.25" customHeight="1" thickBot="1" x14ac:dyDescent="0.3">
      <c r="A44" s="525"/>
      <c r="B44" s="528"/>
      <c r="C44" s="528"/>
      <c r="D44" s="528"/>
      <c r="E44" s="531"/>
      <c r="F44" s="531"/>
      <c r="G44" s="531"/>
      <c r="H44" s="537"/>
      <c r="I44" s="540"/>
      <c r="J44" s="549"/>
      <c r="K44" s="546"/>
      <c r="L44" s="546"/>
      <c r="M44" s="543"/>
      <c r="N44" s="546"/>
      <c r="O44" s="534"/>
      <c r="P44" s="534"/>
      <c r="Q44" s="534"/>
      <c r="R44" s="534"/>
      <c r="S44" s="534"/>
      <c r="T44" s="534"/>
      <c r="U44" s="534"/>
    </row>
    <row r="45" spans="1:21" x14ac:dyDescent="0.25">
      <c r="A45" s="523">
        <f>'Mapa Final'!A45</f>
        <v>8</v>
      </c>
      <c r="B45" s="526" t="str">
        <f>'Mapa Final'!B45</f>
        <v>Corrupción</v>
      </c>
      <c r="C45" s="526" t="str">
        <f>'Mapa Final'!C45</f>
        <v>Reputacional (Corrupción)</v>
      </c>
      <c r="D45" s="526" t="str">
        <f>'Mapa Final'!D45</f>
        <v>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6. alteracion y/o falsificacion  de los contenidos de las decisiones judiciales.
7. fallas  en la seguridad informatica que crea vulnerabilidad  en la informacion disponible.</v>
      </c>
      <c r="E45" s="529" t="str">
        <f>'Mapa Final'!E45</f>
        <v xml:space="preserve">Carencia en transparencia, etica y valores . </v>
      </c>
      <c r="F45" s="529" t="str">
        <f>'Mapa Final'!F45</f>
        <v>Posibilidad de afectacion reputacional (corrupcion) debido a la carencia de transparencia, etica y valores</v>
      </c>
      <c r="G45" s="529" t="str">
        <f>'Mapa Final'!G45</f>
        <v>Fraude Interno</v>
      </c>
      <c r="H45" s="535" t="str">
        <f>'Mapa Final'!I45</f>
        <v>Media</v>
      </c>
      <c r="I45" s="538" t="str">
        <f>'Mapa Final'!L45</f>
        <v>Mayor</v>
      </c>
      <c r="J45" s="547" t="str">
        <f>'Mapa Final'!N45</f>
        <v xml:space="preserve">Alto </v>
      </c>
      <c r="K45" s="544" t="str">
        <f>'Mapa Final'!AA45</f>
        <v>Baja</v>
      </c>
      <c r="L45" s="544" t="str">
        <f>'Mapa Final'!AE45</f>
        <v>Mayor</v>
      </c>
      <c r="M45" s="541" t="str">
        <f>'Mapa Final'!AG45</f>
        <v xml:space="preserve">Alto </v>
      </c>
      <c r="N45" s="544" t="str">
        <f>'Mapa Final'!AH45</f>
        <v>Evitar</v>
      </c>
      <c r="O45" s="532"/>
      <c r="P45" s="532"/>
      <c r="Q45" s="532"/>
      <c r="R45" s="532"/>
      <c r="S45" s="532"/>
      <c r="T45" s="532"/>
      <c r="U45" s="532"/>
    </row>
    <row r="46" spans="1:21" x14ac:dyDescent="0.25">
      <c r="A46" s="524"/>
      <c r="B46" s="527"/>
      <c r="C46" s="527"/>
      <c r="D46" s="527"/>
      <c r="E46" s="530"/>
      <c r="F46" s="530"/>
      <c r="G46" s="530"/>
      <c r="H46" s="536"/>
      <c r="I46" s="539"/>
      <c r="J46" s="548"/>
      <c r="K46" s="545"/>
      <c r="L46" s="545"/>
      <c r="M46" s="542"/>
      <c r="N46" s="545"/>
      <c r="O46" s="533"/>
      <c r="P46" s="533"/>
      <c r="Q46" s="533"/>
      <c r="R46" s="533"/>
      <c r="S46" s="533"/>
      <c r="T46" s="533"/>
      <c r="U46" s="533"/>
    </row>
    <row r="47" spans="1:21" x14ac:dyDescent="0.25">
      <c r="A47" s="524"/>
      <c r="B47" s="527"/>
      <c r="C47" s="527"/>
      <c r="D47" s="527"/>
      <c r="E47" s="530"/>
      <c r="F47" s="530"/>
      <c r="G47" s="530"/>
      <c r="H47" s="536"/>
      <c r="I47" s="539"/>
      <c r="J47" s="548"/>
      <c r="K47" s="545"/>
      <c r="L47" s="545"/>
      <c r="M47" s="542"/>
      <c r="N47" s="545"/>
      <c r="O47" s="533"/>
      <c r="P47" s="533"/>
      <c r="Q47" s="533"/>
      <c r="R47" s="533"/>
      <c r="S47" s="533"/>
      <c r="T47" s="533"/>
      <c r="U47" s="533"/>
    </row>
    <row r="48" spans="1:21" x14ac:dyDescent="0.25">
      <c r="A48" s="524"/>
      <c r="B48" s="527"/>
      <c r="C48" s="527"/>
      <c r="D48" s="527"/>
      <c r="E48" s="530"/>
      <c r="F48" s="530"/>
      <c r="G48" s="530"/>
      <c r="H48" s="536"/>
      <c r="I48" s="539"/>
      <c r="J48" s="548"/>
      <c r="K48" s="545"/>
      <c r="L48" s="545"/>
      <c r="M48" s="542"/>
      <c r="N48" s="545"/>
      <c r="O48" s="533"/>
      <c r="P48" s="533"/>
      <c r="Q48" s="533"/>
      <c r="R48" s="533"/>
      <c r="S48" s="533"/>
      <c r="T48" s="533"/>
      <c r="U48" s="533"/>
    </row>
    <row r="49" spans="1:21" ht="188.25" customHeight="1" thickBot="1" x14ac:dyDescent="0.3">
      <c r="A49" s="525"/>
      <c r="B49" s="528"/>
      <c r="C49" s="528"/>
      <c r="D49" s="528"/>
      <c r="E49" s="531"/>
      <c r="F49" s="531"/>
      <c r="G49" s="531"/>
      <c r="H49" s="537"/>
      <c r="I49" s="540"/>
      <c r="J49" s="549"/>
      <c r="K49" s="546"/>
      <c r="L49" s="546"/>
      <c r="M49" s="543"/>
      <c r="N49" s="546"/>
      <c r="O49" s="534"/>
      <c r="P49" s="534"/>
      <c r="Q49" s="534"/>
      <c r="R49" s="534"/>
      <c r="S49" s="534"/>
      <c r="T49" s="534"/>
      <c r="U49" s="534"/>
    </row>
    <row r="50" spans="1:21" x14ac:dyDescent="0.25">
      <c r="A50" s="523">
        <f>'Mapa Final'!A50</f>
        <v>9</v>
      </c>
      <c r="B50" s="526" t="str">
        <f>'Mapa Final'!B50</f>
        <v>Interrupción o demora en el Servicio Público de Administrar  Justicia</v>
      </c>
      <c r="C50" s="526" t="str">
        <f>'Mapa Final'!C50</f>
        <v>Afectación en la Prestación del Servicio de Justicia</v>
      </c>
      <c r="D50" s="526" t="str">
        <f>'Mapa Final'!D50</f>
        <v>1. Paro por sindicatos
2. Huelgas, protestas ciudadanas
3. Disturbios o hechos violentos
4.Pandemias o Emergencias Sanitarias 
5.Emergencias Ambientales
6. interrupcion del fluido de energia electrica.</v>
      </c>
      <c r="E50" s="529" t="str">
        <f>'Mapa Final'!E50</f>
        <v>Suceso de fuerza mayor que imposibilitan la gestión judicial</v>
      </c>
      <c r="F50" s="529" t="str">
        <f>'Mapa Final'!F50</f>
        <v>Posibilidad de  afectación en la Prestación del Servicio de Justicia debido a un suceso de fuerza mayor que imposibilite la gestión judicial</v>
      </c>
      <c r="G50" s="529" t="str">
        <f>'Mapa Final'!G50</f>
        <v>Usuarios, productos y prácticas organizacionales</v>
      </c>
      <c r="H50" s="535" t="str">
        <f>'Mapa Final'!I50</f>
        <v>Alta</v>
      </c>
      <c r="I50" s="538" t="str">
        <f>'Mapa Final'!L50</f>
        <v>Mayor</v>
      </c>
      <c r="J50" s="547" t="str">
        <f>'Mapa Final'!N50</f>
        <v xml:space="preserve">Alto </v>
      </c>
      <c r="K50" s="544" t="str">
        <f>'Mapa Final'!AA50</f>
        <v>Media</v>
      </c>
      <c r="L50" s="544" t="str">
        <f>'Mapa Final'!AE50</f>
        <v>Mayor</v>
      </c>
      <c r="M50" s="541" t="str">
        <f>'Mapa Final'!AG50</f>
        <v xml:space="preserve">Alto </v>
      </c>
      <c r="N50" s="544" t="str">
        <f>'Mapa Final'!AH50</f>
        <v>Evitar</v>
      </c>
      <c r="O50" s="532"/>
      <c r="P50" s="532"/>
      <c r="Q50" s="532"/>
      <c r="R50" s="532"/>
      <c r="S50" s="532"/>
      <c r="T50" s="532"/>
      <c r="U50" s="532"/>
    </row>
    <row r="51" spans="1:21" x14ac:dyDescent="0.25">
      <c r="A51" s="524"/>
      <c r="B51" s="527"/>
      <c r="C51" s="527"/>
      <c r="D51" s="527"/>
      <c r="E51" s="530"/>
      <c r="F51" s="530"/>
      <c r="G51" s="530"/>
      <c r="H51" s="536"/>
      <c r="I51" s="539"/>
      <c r="J51" s="548"/>
      <c r="K51" s="545"/>
      <c r="L51" s="545"/>
      <c r="M51" s="542"/>
      <c r="N51" s="545"/>
      <c r="O51" s="533"/>
      <c r="P51" s="533"/>
      <c r="Q51" s="533"/>
      <c r="R51" s="533"/>
      <c r="S51" s="533"/>
      <c r="T51" s="533"/>
      <c r="U51" s="533"/>
    </row>
    <row r="52" spans="1:21" x14ac:dyDescent="0.25">
      <c r="A52" s="524"/>
      <c r="B52" s="527"/>
      <c r="C52" s="527"/>
      <c r="D52" s="527"/>
      <c r="E52" s="530"/>
      <c r="F52" s="530"/>
      <c r="G52" s="530"/>
      <c r="H52" s="536"/>
      <c r="I52" s="539"/>
      <c r="J52" s="548"/>
      <c r="K52" s="545"/>
      <c r="L52" s="545"/>
      <c r="M52" s="542"/>
      <c r="N52" s="545"/>
      <c r="O52" s="533"/>
      <c r="P52" s="533"/>
      <c r="Q52" s="533"/>
      <c r="R52" s="533"/>
      <c r="S52" s="533"/>
      <c r="T52" s="533"/>
      <c r="U52" s="533"/>
    </row>
    <row r="53" spans="1:21" x14ac:dyDescent="0.25">
      <c r="A53" s="524"/>
      <c r="B53" s="527"/>
      <c r="C53" s="527"/>
      <c r="D53" s="527"/>
      <c r="E53" s="530"/>
      <c r="F53" s="530"/>
      <c r="G53" s="530"/>
      <c r="H53" s="536"/>
      <c r="I53" s="539"/>
      <c r="J53" s="548"/>
      <c r="K53" s="545"/>
      <c r="L53" s="545"/>
      <c r="M53" s="542"/>
      <c r="N53" s="545"/>
      <c r="O53" s="533"/>
      <c r="P53" s="533"/>
      <c r="Q53" s="533"/>
      <c r="R53" s="533"/>
      <c r="S53" s="533"/>
      <c r="T53" s="533"/>
      <c r="U53" s="533"/>
    </row>
    <row r="54" spans="1:21" ht="56.25" customHeight="1" thickBot="1" x14ac:dyDescent="0.3">
      <c r="A54" s="525"/>
      <c r="B54" s="528"/>
      <c r="C54" s="528"/>
      <c r="D54" s="528"/>
      <c r="E54" s="531"/>
      <c r="F54" s="531"/>
      <c r="G54" s="531"/>
      <c r="H54" s="537"/>
      <c r="I54" s="540"/>
      <c r="J54" s="549"/>
      <c r="K54" s="546"/>
      <c r="L54" s="546"/>
      <c r="M54" s="543"/>
      <c r="N54" s="546"/>
      <c r="O54" s="534"/>
      <c r="P54" s="534"/>
      <c r="Q54" s="534"/>
      <c r="R54" s="534"/>
      <c r="S54" s="534"/>
      <c r="T54" s="534"/>
      <c r="U54" s="534"/>
    </row>
    <row r="55" spans="1:21" x14ac:dyDescent="0.25">
      <c r="A55" s="523">
        <f>'Mapa Final'!A55</f>
        <v>10</v>
      </c>
      <c r="B55" s="526" t="str">
        <f>'Mapa Final'!B55</f>
        <v>Inaplicabilidad de la normavidad ambiental vigente</v>
      </c>
      <c r="C55" s="526" t="str">
        <f>'Mapa Final'!C55</f>
        <v>Afectación Ambiental</v>
      </c>
      <c r="D55" s="526" t="str">
        <f>'Mapa Final'!D55</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529" t="str">
        <f>'Mapa Final'!E55</f>
        <v>Desconocimiento de los lineamientos ambientales y normatividad vigente ambiental</v>
      </c>
      <c r="F55" s="529" t="str">
        <f>'Mapa Final'!F55</f>
        <v>Posibilidad de afectación ambiental debido al desconocimiento de las lineamientos ambientales y normatividad vigente ambiental</v>
      </c>
      <c r="G55" s="529" t="str">
        <f>'Mapa Final'!G55</f>
        <v>Eventos Ambientales Internos</v>
      </c>
      <c r="H55" s="535" t="str">
        <f>'Mapa Final'!I55</f>
        <v>Media</v>
      </c>
      <c r="I55" s="538" t="str">
        <f>'Mapa Final'!L55</f>
        <v>Menor</v>
      </c>
      <c r="J55" s="547" t="str">
        <f>'Mapa Final'!N55</f>
        <v>Moderado</v>
      </c>
      <c r="K55" s="544" t="str">
        <f>'Mapa Final'!AA55</f>
        <v>Baja</v>
      </c>
      <c r="L55" s="544" t="str">
        <f>'Mapa Final'!AE55</f>
        <v>Menor</v>
      </c>
      <c r="M55" s="541" t="str">
        <f>'Mapa Final'!AG55</f>
        <v>Moderado</v>
      </c>
      <c r="N55" s="544" t="str">
        <f>'Mapa Final'!AH55</f>
        <v>Aceptar</v>
      </c>
      <c r="O55" s="532"/>
      <c r="P55" s="532"/>
      <c r="Q55" s="532"/>
      <c r="R55" s="532"/>
      <c r="S55" s="532"/>
      <c r="T55" s="532"/>
      <c r="U55" s="532"/>
    </row>
    <row r="56" spans="1:21" x14ac:dyDescent="0.25">
      <c r="A56" s="524"/>
      <c r="B56" s="527"/>
      <c r="C56" s="527"/>
      <c r="D56" s="527"/>
      <c r="E56" s="530"/>
      <c r="F56" s="530"/>
      <c r="G56" s="530"/>
      <c r="H56" s="536"/>
      <c r="I56" s="539"/>
      <c r="J56" s="548"/>
      <c r="K56" s="545"/>
      <c r="L56" s="545"/>
      <c r="M56" s="542"/>
      <c r="N56" s="545"/>
      <c r="O56" s="533"/>
      <c r="P56" s="533"/>
      <c r="Q56" s="533"/>
      <c r="R56" s="533"/>
      <c r="S56" s="533"/>
      <c r="T56" s="533"/>
      <c r="U56" s="533"/>
    </row>
    <row r="57" spans="1:21" x14ac:dyDescent="0.25">
      <c r="A57" s="524"/>
      <c r="B57" s="527"/>
      <c r="C57" s="527"/>
      <c r="D57" s="527"/>
      <c r="E57" s="530"/>
      <c r="F57" s="530"/>
      <c r="G57" s="530"/>
      <c r="H57" s="536"/>
      <c r="I57" s="539"/>
      <c r="J57" s="548"/>
      <c r="K57" s="545"/>
      <c r="L57" s="545"/>
      <c r="M57" s="542"/>
      <c r="N57" s="545"/>
      <c r="O57" s="533"/>
      <c r="P57" s="533"/>
      <c r="Q57" s="533"/>
      <c r="R57" s="533"/>
      <c r="S57" s="533"/>
      <c r="T57" s="533"/>
      <c r="U57" s="533"/>
    </row>
    <row r="58" spans="1:21" x14ac:dyDescent="0.25">
      <c r="A58" s="524"/>
      <c r="B58" s="527"/>
      <c r="C58" s="527"/>
      <c r="D58" s="527"/>
      <c r="E58" s="530"/>
      <c r="F58" s="530"/>
      <c r="G58" s="530"/>
      <c r="H58" s="536"/>
      <c r="I58" s="539"/>
      <c r="J58" s="548"/>
      <c r="K58" s="545"/>
      <c r="L58" s="545"/>
      <c r="M58" s="542"/>
      <c r="N58" s="545"/>
      <c r="O58" s="533"/>
      <c r="P58" s="533"/>
      <c r="Q58" s="533"/>
      <c r="R58" s="533"/>
      <c r="S58" s="533"/>
      <c r="T58" s="533"/>
      <c r="U58" s="533"/>
    </row>
    <row r="59" spans="1:21" ht="159.75" customHeight="1" thickBot="1" x14ac:dyDescent="0.3">
      <c r="A59" s="525"/>
      <c r="B59" s="528"/>
      <c r="C59" s="528"/>
      <c r="D59" s="528"/>
      <c r="E59" s="531"/>
      <c r="F59" s="531"/>
      <c r="G59" s="531"/>
      <c r="H59" s="537"/>
      <c r="I59" s="540"/>
      <c r="J59" s="549"/>
      <c r="K59" s="546"/>
      <c r="L59" s="546"/>
      <c r="M59" s="543"/>
      <c r="N59" s="546"/>
      <c r="O59" s="534"/>
      <c r="P59" s="534"/>
      <c r="Q59" s="534"/>
      <c r="R59" s="534"/>
      <c r="S59" s="534"/>
      <c r="T59" s="534"/>
      <c r="U59" s="534"/>
    </row>
  </sheetData>
  <mergeCells count="229">
    <mergeCell ref="S55:S59"/>
    <mergeCell ref="T55:T59"/>
    <mergeCell ref="U55:U59"/>
    <mergeCell ref="M55:M59"/>
    <mergeCell ref="N55:N59"/>
    <mergeCell ref="O55:O59"/>
    <mergeCell ref="P55:P59"/>
    <mergeCell ref="Q55:Q59"/>
    <mergeCell ref="R55:R59"/>
    <mergeCell ref="G55:G59"/>
    <mergeCell ref="H55:H59"/>
    <mergeCell ref="I55:I59"/>
    <mergeCell ref="J55:J59"/>
    <mergeCell ref="K55:K59"/>
    <mergeCell ref="L55:L59"/>
    <mergeCell ref="A55:A59"/>
    <mergeCell ref="B55:B59"/>
    <mergeCell ref="C55:C59"/>
    <mergeCell ref="D55:D59"/>
    <mergeCell ref="E55:E59"/>
    <mergeCell ref="F55:F59"/>
    <mergeCell ref="R50:R54"/>
    <mergeCell ref="S50:S54"/>
    <mergeCell ref="T50:T54"/>
    <mergeCell ref="U50:U54"/>
    <mergeCell ref="J50:J54"/>
    <mergeCell ref="K50:K54"/>
    <mergeCell ref="L50:L54"/>
    <mergeCell ref="M50:M54"/>
    <mergeCell ref="N50:N54"/>
    <mergeCell ref="O50:O5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O40:O44"/>
    <mergeCell ref="P40:P44"/>
    <mergeCell ref="Q40:Q44"/>
    <mergeCell ref="R40:R44"/>
    <mergeCell ref="S40:S44"/>
    <mergeCell ref="H40:H44"/>
    <mergeCell ref="I40:I44"/>
    <mergeCell ref="J40:J44"/>
    <mergeCell ref="K40:K44"/>
    <mergeCell ref="L40:L44"/>
    <mergeCell ref="M40:M44"/>
    <mergeCell ref="A45:A49"/>
    <mergeCell ref="B45:B49"/>
    <mergeCell ref="C45:C49"/>
    <mergeCell ref="D45:D49"/>
    <mergeCell ref="E45:E49"/>
    <mergeCell ref="F45:F49"/>
    <mergeCell ref="G45:G49"/>
    <mergeCell ref="H45:H49"/>
    <mergeCell ref="N40:N44"/>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C35:C39"/>
    <mergeCell ref="D35:D39"/>
    <mergeCell ref="E35:E39"/>
    <mergeCell ref="F35:F39"/>
    <mergeCell ref="P30:P34"/>
    <mergeCell ref="Q30:Q34"/>
    <mergeCell ref="R30:R34"/>
    <mergeCell ref="S30:S34"/>
    <mergeCell ref="T30:T34"/>
    <mergeCell ref="S35:S39"/>
    <mergeCell ref="T35:T39"/>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A9:N9"/>
    <mergeCell ref="A10:A14"/>
    <mergeCell ref="B10:B14"/>
    <mergeCell ref="C10:C14"/>
    <mergeCell ref="D10:D14"/>
    <mergeCell ref="E10:E14"/>
    <mergeCell ref="L15:L19"/>
    <mergeCell ref="R10:R14"/>
    <mergeCell ref="S10:S14"/>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s>
  <conditionalFormatting sqref="D8:G8 H7 H60:J1048576 A7:B7">
    <cfRule type="containsText" dxfId="1395" priority="713" operator="containsText" text="3- Moderado">
      <formula>NOT(ISERROR(SEARCH("3- Moderado",A7)))</formula>
    </cfRule>
    <cfRule type="containsText" dxfId="1394" priority="714" operator="containsText" text="6- Moderado">
      <formula>NOT(ISERROR(SEARCH("6- Moderado",A7)))</formula>
    </cfRule>
    <cfRule type="containsText" dxfId="1393" priority="715" operator="containsText" text="4- Moderado">
      <formula>NOT(ISERROR(SEARCH("4- Moderado",A7)))</formula>
    </cfRule>
    <cfRule type="containsText" dxfId="1392" priority="716" operator="containsText" text="3- Bajo">
      <formula>NOT(ISERROR(SEARCH("3- Bajo",A7)))</formula>
    </cfRule>
    <cfRule type="containsText" dxfId="1391" priority="717" operator="containsText" text="4- Bajo">
      <formula>NOT(ISERROR(SEARCH("4- Bajo",A7)))</formula>
    </cfRule>
    <cfRule type="containsText" dxfId="1390" priority="718" operator="containsText" text="1- Bajo">
      <formula>NOT(ISERROR(SEARCH("1- Bajo",A7)))</formula>
    </cfRule>
  </conditionalFormatting>
  <conditionalFormatting sqref="H8:J8">
    <cfRule type="containsText" dxfId="1389" priority="706" operator="containsText" text="3- Moderado">
      <formula>NOT(ISERROR(SEARCH("3- Moderado",H8)))</formula>
    </cfRule>
    <cfRule type="containsText" dxfId="1388" priority="707" operator="containsText" text="6- Moderado">
      <formula>NOT(ISERROR(SEARCH("6- Moderado",H8)))</formula>
    </cfRule>
    <cfRule type="containsText" dxfId="1387" priority="708" operator="containsText" text="4- Moderado">
      <formula>NOT(ISERROR(SEARCH("4- Moderado",H8)))</formula>
    </cfRule>
    <cfRule type="containsText" dxfId="1386" priority="709" operator="containsText" text="3- Bajo">
      <formula>NOT(ISERROR(SEARCH("3- Bajo",H8)))</formula>
    </cfRule>
    <cfRule type="containsText" dxfId="1385" priority="710" operator="containsText" text="4- Bajo">
      <formula>NOT(ISERROR(SEARCH("4- Bajo",H8)))</formula>
    </cfRule>
    <cfRule type="containsText" dxfId="1384" priority="712" operator="containsText" text="1- Bajo">
      <formula>NOT(ISERROR(SEARCH("1- Bajo",H8)))</formula>
    </cfRule>
  </conditionalFormatting>
  <conditionalFormatting sqref="J8 J60:J1048576">
    <cfRule type="containsText" dxfId="1383" priority="695" operator="containsText" text="25- Extremo">
      <formula>NOT(ISERROR(SEARCH("25- Extremo",J8)))</formula>
    </cfRule>
    <cfRule type="containsText" dxfId="1382" priority="696" operator="containsText" text="20- Extremo">
      <formula>NOT(ISERROR(SEARCH("20- Extremo",J8)))</formula>
    </cfRule>
    <cfRule type="containsText" dxfId="1381" priority="697" operator="containsText" text="15- Extremo">
      <formula>NOT(ISERROR(SEARCH("15- Extremo",J8)))</formula>
    </cfRule>
    <cfRule type="containsText" dxfId="1380" priority="698" operator="containsText" text="10- Extremo">
      <formula>NOT(ISERROR(SEARCH("10- Extremo",J8)))</formula>
    </cfRule>
    <cfRule type="containsText" dxfId="1379" priority="699" operator="containsText" text="5- Extremo">
      <formula>NOT(ISERROR(SEARCH("5- Extremo",J8)))</formula>
    </cfRule>
    <cfRule type="containsText" dxfId="1378" priority="700" operator="containsText" text="12- Alto">
      <formula>NOT(ISERROR(SEARCH("12- Alto",J8)))</formula>
    </cfRule>
    <cfRule type="containsText" dxfId="1377" priority="701" operator="containsText" text="10- Alto">
      <formula>NOT(ISERROR(SEARCH("10- Alto",J8)))</formula>
    </cfRule>
    <cfRule type="containsText" dxfId="1376" priority="702" operator="containsText" text="9- Alto">
      <formula>NOT(ISERROR(SEARCH("9- Alto",J8)))</formula>
    </cfRule>
    <cfRule type="containsText" dxfId="1375" priority="703" operator="containsText" text="8- Alto">
      <formula>NOT(ISERROR(SEARCH("8- Alto",J8)))</formula>
    </cfRule>
    <cfRule type="containsText" dxfId="1374" priority="704" operator="containsText" text="5- Alto">
      <formula>NOT(ISERROR(SEARCH("5- Alto",J8)))</formula>
    </cfRule>
    <cfRule type="containsText" dxfId="1373" priority="705" operator="containsText" text="4- Alto">
      <formula>NOT(ISERROR(SEARCH("4- Alto",J8)))</formula>
    </cfRule>
    <cfRule type="containsText" dxfId="1372" priority="711" operator="containsText" text="2- Bajo">
      <formula>NOT(ISERROR(SEARCH("2- Bajo",J8)))</formula>
    </cfRule>
  </conditionalFormatting>
  <conditionalFormatting sqref="K10:L10">
    <cfRule type="containsText" dxfId="1371" priority="689" operator="containsText" text="3- Moderado">
      <formula>NOT(ISERROR(SEARCH("3- Moderado",K10)))</formula>
    </cfRule>
    <cfRule type="containsText" dxfId="1370" priority="690" operator="containsText" text="6- Moderado">
      <formula>NOT(ISERROR(SEARCH("6- Moderado",K10)))</formula>
    </cfRule>
    <cfRule type="containsText" dxfId="1369" priority="691" operator="containsText" text="4- Moderado">
      <formula>NOT(ISERROR(SEARCH("4- Moderado",K10)))</formula>
    </cfRule>
    <cfRule type="containsText" dxfId="1368" priority="692" operator="containsText" text="3- Bajo">
      <formula>NOT(ISERROR(SEARCH("3- Bajo",K10)))</formula>
    </cfRule>
    <cfRule type="containsText" dxfId="1367" priority="693" operator="containsText" text="4- Bajo">
      <formula>NOT(ISERROR(SEARCH("4- Bajo",K10)))</formula>
    </cfRule>
    <cfRule type="containsText" dxfId="1366" priority="694" operator="containsText" text="1- Bajo">
      <formula>NOT(ISERROR(SEARCH("1- Bajo",K10)))</formula>
    </cfRule>
  </conditionalFormatting>
  <conditionalFormatting sqref="H10:I10">
    <cfRule type="containsText" dxfId="1365" priority="683" operator="containsText" text="3- Moderado">
      <formula>NOT(ISERROR(SEARCH("3- Moderado",H10)))</formula>
    </cfRule>
    <cfRule type="containsText" dxfId="1364" priority="684" operator="containsText" text="6- Moderado">
      <formula>NOT(ISERROR(SEARCH("6- Moderado",H10)))</formula>
    </cfRule>
    <cfRule type="containsText" dxfId="1363" priority="685" operator="containsText" text="4- Moderado">
      <formula>NOT(ISERROR(SEARCH("4- Moderado",H10)))</formula>
    </cfRule>
    <cfRule type="containsText" dxfId="1362" priority="686" operator="containsText" text="3- Bajo">
      <formula>NOT(ISERROR(SEARCH("3- Bajo",H10)))</formula>
    </cfRule>
    <cfRule type="containsText" dxfId="1361" priority="687" operator="containsText" text="4- Bajo">
      <formula>NOT(ISERROR(SEARCH("4- Bajo",H10)))</formula>
    </cfRule>
    <cfRule type="containsText" dxfId="1360" priority="688" operator="containsText" text="1- Bajo">
      <formula>NOT(ISERROR(SEARCH("1- Bajo",H10)))</formula>
    </cfRule>
  </conditionalFormatting>
  <conditionalFormatting sqref="A10 C10:E10">
    <cfRule type="containsText" dxfId="1359" priority="677" operator="containsText" text="3- Moderado">
      <formula>NOT(ISERROR(SEARCH("3- Moderado",A10)))</formula>
    </cfRule>
    <cfRule type="containsText" dxfId="1358" priority="678" operator="containsText" text="6- Moderado">
      <formula>NOT(ISERROR(SEARCH("6- Moderado",A10)))</formula>
    </cfRule>
    <cfRule type="containsText" dxfId="1357" priority="679" operator="containsText" text="4- Moderado">
      <formula>NOT(ISERROR(SEARCH("4- Moderado",A10)))</formula>
    </cfRule>
    <cfRule type="containsText" dxfId="1356" priority="680" operator="containsText" text="3- Bajo">
      <formula>NOT(ISERROR(SEARCH("3- Bajo",A10)))</formula>
    </cfRule>
    <cfRule type="containsText" dxfId="1355" priority="681" operator="containsText" text="4- Bajo">
      <formula>NOT(ISERROR(SEARCH("4- Bajo",A10)))</formula>
    </cfRule>
    <cfRule type="containsText" dxfId="1354" priority="682" operator="containsText" text="1- Bajo">
      <formula>NOT(ISERROR(SEARCH("1- Bajo",A10)))</formula>
    </cfRule>
  </conditionalFormatting>
  <conditionalFormatting sqref="F10:G10">
    <cfRule type="containsText" dxfId="1353" priority="671" operator="containsText" text="3- Moderado">
      <formula>NOT(ISERROR(SEARCH("3- Moderado",F10)))</formula>
    </cfRule>
    <cfRule type="containsText" dxfId="1352" priority="672" operator="containsText" text="6- Moderado">
      <formula>NOT(ISERROR(SEARCH("6- Moderado",F10)))</formula>
    </cfRule>
    <cfRule type="containsText" dxfId="1351" priority="673" operator="containsText" text="4- Moderado">
      <formula>NOT(ISERROR(SEARCH("4- Moderado",F10)))</formula>
    </cfRule>
    <cfRule type="containsText" dxfId="1350" priority="674" operator="containsText" text="3- Bajo">
      <formula>NOT(ISERROR(SEARCH("3- Bajo",F10)))</formula>
    </cfRule>
    <cfRule type="containsText" dxfId="1349" priority="675" operator="containsText" text="4- Bajo">
      <formula>NOT(ISERROR(SEARCH("4- Bajo",F10)))</formula>
    </cfRule>
    <cfRule type="containsText" dxfId="1348" priority="676" operator="containsText" text="1- Bajo">
      <formula>NOT(ISERROR(SEARCH("1- Bajo",F10)))</formula>
    </cfRule>
  </conditionalFormatting>
  <conditionalFormatting sqref="K8">
    <cfRule type="containsText" dxfId="1347" priority="665" operator="containsText" text="3- Moderado">
      <formula>NOT(ISERROR(SEARCH("3- Moderado",K8)))</formula>
    </cfRule>
    <cfRule type="containsText" dxfId="1346" priority="666" operator="containsText" text="6- Moderado">
      <formula>NOT(ISERROR(SEARCH("6- Moderado",K8)))</formula>
    </cfRule>
    <cfRule type="containsText" dxfId="1345" priority="667" operator="containsText" text="4- Moderado">
      <formula>NOT(ISERROR(SEARCH("4- Moderado",K8)))</formula>
    </cfRule>
    <cfRule type="containsText" dxfId="1344" priority="668" operator="containsText" text="3- Bajo">
      <formula>NOT(ISERROR(SEARCH("3- Bajo",K8)))</formula>
    </cfRule>
    <cfRule type="containsText" dxfId="1343" priority="669" operator="containsText" text="4- Bajo">
      <formula>NOT(ISERROR(SEARCH("4- Bajo",K8)))</formula>
    </cfRule>
    <cfRule type="containsText" dxfId="1342" priority="670" operator="containsText" text="1- Bajo">
      <formula>NOT(ISERROR(SEARCH("1- Bajo",K8)))</formula>
    </cfRule>
  </conditionalFormatting>
  <conditionalFormatting sqref="L8">
    <cfRule type="containsText" dxfId="1341" priority="659" operator="containsText" text="3- Moderado">
      <formula>NOT(ISERROR(SEARCH("3- Moderado",L8)))</formula>
    </cfRule>
    <cfRule type="containsText" dxfId="1340" priority="660" operator="containsText" text="6- Moderado">
      <formula>NOT(ISERROR(SEARCH("6- Moderado",L8)))</formula>
    </cfRule>
    <cfRule type="containsText" dxfId="1339" priority="661" operator="containsText" text="4- Moderado">
      <formula>NOT(ISERROR(SEARCH("4- Moderado",L8)))</formula>
    </cfRule>
    <cfRule type="containsText" dxfId="1338" priority="662" operator="containsText" text="3- Bajo">
      <formula>NOT(ISERROR(SEARCH("3- Bajo",L8)))</formula>
    </cfRule>
    <cfRule type="containsText" dxfId="1337" priority="663" operator="containsText" text="4- Bajo">
      <formula>NOT(ISERROR(SEARCH("4- Bajo",L8)))</formula>
    </cfRule>
    <cfRule type="containsText" dxfId="1336" priority="664" operator="containsText" text="1- Bajo">
      <formula>NOT(ISERROR(SEARCH("1- Bajo",L8)))</formula>
    </cfRule>
  </conditionalFormatting>
  <conditionalFormatting sqref="M8">
    <cfRule type="containsText" dxfId="1335" priority="653" operator="containsText" text="3- Moderado">
      <formula>NOT(ISERROR(SEARCH("3- Moderado",M8)))</formula>
    </cfRule>
    <cfRule type="containsText" dxfId="1334" priority="654" operator="containsText" text="6- Moderado">
      <formula>NOT(ISERROR(SEARCH("6- Moderado",M8)))</formula>
    </cfRule>
    <cfRule type="containsText" dxfId="1333" priority="655" operator="containsText" text="4- Moderado">
      <formula>NOT(ISERROR(SEARCH("4- Moderado",M8)))</formula>
    </cfRule>
    <cfRule type="containsText" dxfId="1332" priority="656" operator="containsText" text="3- Bajo">
      <formula>NOT(ISERROR(SEARCH("3- Bajo",M8)))</formula>
    </cfRule>
    <cfRule type="containsText" dxfId="1331" priority="657" operator="containsText" text="4- Bajo">
      <formula>NOT(ISERROR(SEARCH("4- Bajo",M8)))</formula>
    </cfRule>
    <cfRule type="containsText" dxfId="1330" priority="658" operator="containsText" text="1- Bajo">
      <formula>NOT(ISERROR(SEARCH("1- Bajo",M8)))</formula>
    </cfRule>
  </conditionalFormatting>
  <conditionalFormatting sqref="J10:J14">
    <cfRule type="containsText" dxfId="1329" priority="648" operator="containsText" text="Bajo">
      <formula>NOT(ISERROR(SEARCH("Bajo",J10)))</formula>
    </cfRule>
    <cfRule type="containsText" dxfId="1328" priority="649" operator="containsText" text="Moderado">
      <formula>NOT(ISERROR(SEARCH("Moderado",J10)))</formula>
    </cfRule>
    <cfRule type="containsText" dxfId="1327" priority="650" operator="containsText" text="Alto">
      <formula>NOT(ISERROR(SEARCH("Alto",J10)))</formula>
    </cfRule>
    <cfRule type="containsText" dxfId="1326"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1325" priority="623" operator="containsText" text="Moderado">
      <formula>NOT(ISERROR(SEARCH("Moderado",M10)))</formula>
    </cfRule>
    <cfRule type="containsText" dxfId="1324" priority="643" operator="containsText" text="Bajo">
      <formula>NOT(ISERROR(SEARCH("Bajo",M10)))</formula>
    </cfRule>
    <cfRule type="containsText" dxfId="1323" priority="644" operator="containsText" text="Moderado">
      <formula>NOT(ISERROR(SEARCH("Moderado",M10)))</formula>
    </cfRule>
    <cfRule type="containsText" dxfId="1322" priority="645" operator="containsText" text="Alto">
      <formula>NOT(ISERROR(SEARCH("Alto",M10)))</formula>
    </cfRule>
    <cfRule type="containsText" dxfId="1321"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1320" priority="637" operator="containsText" text="3- Moderado">
      <formula>NOT(ISERROR(SEARCH("3- Moderado",N10)))</formula>
    </cfRule>
    <cfRule type="containsText" dxfId="1319" priority="638" operator="containsText" text="6- Moderado">
      <formula>NOT(ISERROR(SEARCH("6- Moderado",N10)))</formula>
    </cfRule>
    <cfRule type="containsText" dxfId="1318" priority="639" operator="containsText" text="4- Moderado">
      <formula>NOT(ISERROR(SEARCH("4- Moderado",N10)))</formula>
    </cfRule>
    <cfRule type="containsText" dxfId="1317" priority="640" operator="containsText" text="3- Bajo">
      <formula>NOT(ISERROR(SEARCH("3- Bajo",N10)))</formula>
    </cfRule>
    <cfRule type="containsText" dxfId="1316" priority="641" operator="containsText" text="4- Bajo">
      <formula>NOT(ISERROR(SEARCH("4- Bajo",N10)))</formula>
    </cfRule>
    <cfRule type="containsText" dxfId="1315" priority="642" operator="containsText" text="1- Bajo">
      <formula>NOT(ISERROR(SEARCH("1- Bajo",N10)))</formula>
    </cfRule>
  </conditionalFormatting>
  <conditionalFormatting sqref="H10:H14">
    <cfRule type="containsText" dxfId="1314" priority="624" operator="containsText" text="Muy Alta">
      <formula>NOT(ISERROR(SEARCH("Muy Alta",H10)))</formula>
    </cfRule>
    <cfRule type="containsText" dxfId="1313" priority="625" operator="containsText" text="Alta">
      <formula>NOT(ISERROR(SEARCH("Alta",H10)))</formula>
    </cfRule>
    <cfRule type="containsText" dxfId="1312" priority="626" operator="containsText" text="Muy Alta">
      <formula>NOT(ISERROR(SEARCH("Muy Alta",H10)))</formula>
    </cfRule>
    <cfRule type="containsText" dxfId="1311" priority="631" operator="containsText" text="Muy Baja">
      <formula>NOT(ISERROR(SEARCH("Muy Baja",H10)))</formula>
    </cfRule>
    <cfRule type="containsText" dxfId="1310" priority="632" operator="containsText" text="Baja">
      <formula>NOT(ISERROR(SEARCH("Baja",H10)))</formula>
    </cfRule>
    <cfRule type="containsText" dxfId="1309" priority="633" operator="containsText" text="Media">
      <formula>NOT(ISERROR(SEARCH("Media",H10)))</formula>
    </cfRule>
    <cfRule type="containsText" dxfId="1308" priority="634" operator="containsText" text="Alta">
      <formula>NOT(ISERROR(SEARCH("Alta",H10)))</formula>
    </cfRule>
    <cfRule type="containsText" dxfId="1307" priority="636" operator="containsText" text="Muy Alta">
      <formula>NOT(ISERROR(SEARCH("Muy Alta",H10)))</formula>
    </cfRule>
  </conditionalFormatting>
  <conditionalFormatting sqref="I10:I14">
    <cfRule type="containsText" dxfId="1306" priority="627" operator="containsText" text="Catastrófico">
      <formula>NOT(ISERROR(SEARCH("Catastrófico",I10)))</formula>
    </cfRule>
    <cfRule type="containsText" dxfId="1305" priority="628" operator="containsText" text="Mayor">
      <formula>NOT(ISERROR(SEARCH("Mayor",I10)))</formula>
    </cfRule>
    <cfRule type="containsText" dxfId="1304" priority="629" operator="containsText" text="Menor">
      <formula>NOT(ISERROR(SEARCH("Menor",I10)))</formula>
    </cfRule>
    <cfRule type="containsText" dxfId="1303" priority="630" operator="containsText" text="Leve">
      <formula>NOT(ISERROR(SEARCH("Leve",I10)))</formula>
    </cfRule>
    <cfRule type="containsText" dxfId="1302" priority="635" operator="containsText" text="Moderado">
      <formula>NOT(ISERROR(SEARCH("Moderado",I10)))</formula>
    </cfRule>
  </conditionalFormatting>
  <conditionalFormatting sqref="K10:K14">
    <cfRule type="containsText" dxfId="1301" priority="622" operator="containsText" text="Media">
      <formula>NOT(ISERROR(SEARCH("Media",K10)))</formula>
    </cfRule>
  </conditionalFormatting>
  <conditionalFormatting sqref="L10:L14">
    <cfRule type="containsText" dxfId="1300" priority="621" operator="containsText" text="Moderado">
      <formula>NOT(ISERROR(SEARCH("Moderado",L10)))</formula>
    </cfRule>
  </conditionalFormatting>
  <conditionalFormatting sqref="J10:J14">
    <cfRule type="containsText" dxfId="1299" priority="620" operator="containsText" text="Moderado">
      <formula>NOT(ISERROR(SEARCH("Moderado",J10)))</formula>
    </cfRule>
  </conditionalFormatting>
  <conditionalFormatting sqref="J10:J14">
    <cfRule type="containsText" dxfId="1298" priority="618" operator="containsText" text="Bajo">
      <formula>NOT(ISERROR(SEARCH("Bajo",J10)))</formula>
    </cfRule>
    <cfRule type="containsText" dxfId="1297" priority="619" operator="containsText" text="Extremo">
      <formula>NOT(ISERROR(SEARCH("Extremo",J10)))</formula>
    </cfRule>
  </conditionalFormatting>
  <conditionalFormatting sqref="K10:K14">
    <cfRule type="containsText" dxfId="1296" priority="616" operator="containsText" text="Baja">
      <formula>NOT(ISERROR(SEARCH("Baja",K10)))</formula>
    </cfRule>
    <cfRule type="containsText" dxfId="1295" priority="617" operator="containsText" text="Muy Baja">
      <formula>NOT(ISERROR(SEARCH("Muy Baja",K10)))</formula>
    </cfRule>
  </conditionalFormatting>
  <conditionalFormatting sqref="K10:K14">
    <cfRule type="containsText" dxfId="1294" priority="614" operator="containsText" text="Muy Alta">
      <formula>NOT(ISERROR(SEARCH("Muy Alta",K10)))</formula>
    </cfRule>
    <cfRule type="containsText" dxfId="1293" priority="615" operator="containsText" text="Alta">
      <formula>NOT(ISERROR(SEARCH("Alta",K10)))</formula>
    </cfRule>
  </conditionalFormatting>
  <conditionalFormatting sqref="L10:L14">
    <cfRule type="containsText" dxfId="1292" priority="610" operator="containsText" text="Catastrófico">
      <formula>NOT(ISERROR(SEARCH("Catastrófico",L10)))</formula>
    </cfRule>
    <cfRule type="containsText" dxfId="1291" priority="611" operator="containsText" text="Mayor">
      <formula>NOT(ISERROR(SEARCH("Mayor",L10)))</formula>
    </cfRule>
    <cfRule type="containsText" dxfId="1290" priority="612" operator="containsText" text="Menor">
      <formula>NOT(ISERROR(SEARCH("Menor",L10)))</formula>
    </cfRule>
    <cfRule type="containsText" dxfId="1289" priority="613" operator="containsText" text="Leve">
      <formula>NOT(ISERROR(SEARCH("Leve",L10)))</formula>
    </cfRule>
  </conditionalFormatting>
  <conditionalFormatting sqref="K15:L15">
    <cfRule type="containsText" dxfId="1288" priority="604" operator="containsText" text="3- Moderado">
      <formula>NOT(ISERROR(SEARCH("3- Moderado",K15)))</formula>
    </cfRule>
    <cfRule type="containsText" dxfId="1287" priority="605" operator="containsText" text="6- Moderado">
      <formula>NOT(ISERROR(SEARCH("6- Moderado",K15)))</formula>
    </cfRule>
    <cfRule type="containsText" dxfId="1286" priority="606" operator="containsText" text="4- Moderado">
      <formula>NOT(ISERROR(SEARCH("4- Moderado",K15)))</formula>
    </cfRule>
    <cfRule type="containsText" dxfId="1285" priority="607" operator="containsText" text="3- Bajo">
      <formula>NOT(ISERROR(SEARCH("3- Bajo",K15)))</formula>
    </cfRule>
    <cfRule type="containsText" dxfId="1284" priority="608" operator="containsText" text="4- Bajo">
      <formula>NOT(ISERROR(SEARCH("4- Bajo",K15)))</formula>
    </cfRule>
    <cfRule type="containsText" dxfId="1283" priority="609" operator="containsText" text="1- Bajo">
      <formula>NOT(ISERROR(SEARCH("1- Bajo",K15)))</formula>
    </cfRule>
  </conditionalFormatting>
  <conditionalFormatting sqref="H15:I15">
    <cfRule type="containsText" dxfId="1282" priority="598" operator="containsText" text="3- Moderado">
      <formula>NOT(ISERROR(SEARCH("3- Moderado",H15)))</formula>
    </cfRule>
    <cfRule type="containsText" dxfId="1281" priority="599" operator="containsText" text="6- Moderado">
      <formula>NOT(ISERROR(SEARCH("6- Moderado",H15)))</formula>
    </cfRule>
    <cfRule type="containsText" dxfId="1280" priority="600" operator="containsText" text="4- Moderado">
      <formula>NOT(ISERROR(SEARCH("4- Moderado",H15)))</formula>
    </cfRule>
    <cfRule type="containsText" dxfId="1279" priority="601" operator="containsText" text="3- Bajo">
      <formula>NOT(ISERROR(SEARCH("3- Bajo",H15)))</formula>
    </cfRule>
    <cfRule type="containsText" dxfId="1278" priority="602" operator="containsText" text="4- Bajo">
      <formula>NOT(ISERROR(SEARCH("4- Bajo",H15)))</formula>
    </cfRule>
    <cfRule type="containsText" dxfId="1277" priority="603" operator="containsText" text="1- Bajo">
      <formula>NOT(ISERROR(SEARCH("1- Bajo",H15)))</formula>
    </cfRule>
  </conditionalFormatting>
  <conditionalFormatting sqref="A15 C15:E15">
    <cfRule type="containsText" dxfId="1276" priority="592" operator="containsText" text="3- Moderado">
      <formula>NOT(ISERROR(SEARCH("3- Moderado",A15)))</formula>
    </cfRule>
    <cfRule type="containsText" dxfId="1275" priority="593" operator="containsText" text="6- Moderado">
      <formula>NOT(ISERROR(SEARCH("6- Moderado",A15)))</formula>
    </cfRule>
    <cfRule type="containsText" dxfId="1274" priority="594" operator="containsText" text="4- Moderado">
      <formula>NOT(ISERROR(SEARCH("4- Moderado",A15)))</formula>
    </cfRule>
    <cfRule type="containsText" dxfId="1273" priority="595" operator="containsText" text="3- Bajo">
      <formula>NOT(ISERROR(SEARCH("3- Bajo",A15)))</formula>
    </cfRule>
    <cfRule type="containsText" dxfId="1272" priority="596" operator="containsText" text="4- Bajo">
      <formula>NOT(ISERROR(SEARCH("4- Bajo",A15)))</formula>
    </cfRule>
    <cfRule type="containsText" dxfId="1271" priority="597" operator="containsText" text="1- Bajo">
      <formula>NOT(ISERROR(SEARCH("1- Bajo",A15)))</formula>
    </cfRule>
  </conditionalFormatting>
  <conditionalFormatting sqref="F15:G15">
    <cfRule type="containsText" dxfId="1270" priority="586" operator="containsText" text="3- Moderado">
      <formula>NOT(ISERROR(SEARCH("3- Moderado",F15)))</formula>
    </cfRule>
    <cfRule type="containsText" dxfId="1269" priority="587" operator="containsText" text="6- Moderado">
      <formula>NOT(ISERROR(SEARCH("6- Moderado",F15)))</formula>
    </cfRule>
    <cfRule type="containsText" dxfId="1268" priority="588" operator="containsText" text="4- Moderado">
      <formula>NOT(ISERROR(SEARCH("4- Moderado",F15)))</formula>
    </cfRule>
    <cfRule type="containsText" dxfId="1267" priority="589" operator="containsText" text="3- Bajo">
      <formula>NOT(ISERROR(SEARCH("3- Bajo",F15)))</formula>
    </cfRule>
    <cfRule type="containsText" dxfId="1266" priority="590" operator="containsText" text="4- Bajo">
      <formula>NOT(ISERROR(SEARCH("4- Bajo",F15)))</formula>
    </cfRule>
    <cfRule type="containsText" dxfId="1265" priority="591" operator="containsText" text="1- Bajo">
      <formula>NOT(ISERROR(SEARCH("1- Bajo",F15)))</formula>
    </cfRule>
  </conditionalFormatting>
  <conditionalFormatting sqref="J15:J19">
    <cfRule type="containsText" dxfId="1264" priority="581" operator="containsText" text="Bajo">
      <formula>NOT(ISERROR(SEARCH("Bajo",J15)))</formula>
    </cfRule>
    <cfRule type="containsText" dxfId="1263" priority="582" operator="containsText" text="Moderado">
      <formula>NOT(ISERROR(SEARCH("Moderado",J15)))</formula>
    </cfRule>
    <cfRule type="containsText" dxfId="1262" priority="583" operator="containsText" text="Alto">
      <formula>NOT(ISERROR(SEARCH("Alto",J15)))</formula>
    </cfRule>
    <cfRule type="containsText" dxfId="1261"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1260" priority="556" operator="containsText" text="Moderado">
      <formula>NOT(ISERROR(SEARCH("Moderado",M15)))</formula>
    </cfRule>
    <cfRule type="containsText" dxfId="1259" priority="576" operator="containsText" text="Bajo">
      <formula>NOT(ISERROR(SEARCH("Bajo",M15)))</formula>
    </cfRule>
    <cfRule type="containsText" dxfId="1258" priority="577" operator="containsText" text="Moderado">
      <formula>NOT(ISERROR(SEARCH("Moderado",M15)))</formula>
    </cfRule>
    <cfRule type="containsText" dxfId="1257" priority="578" operator="containsText" text="Alto">
      <formula>NOT(ISERROR(SEARCH("Alto",M15)))</formula>
    </cfRule>
    <cfRule type="containsText" dxfId="1256"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1255" priority="570" operator="containsText" text="3- Moderado">
      <formula>NOT(ISERROR(SEARCH("3- Moderado",N15)))</formula>
    </cfRule>
    <cfRule type="containsText" dxfId="1254" priority="571" operator="containsText" text="6- Moderado">
      <formula>NOT(ISERROR(SEARCH("6- Moderado",N15)))</formula>
    </cfRule>
    <cfRule type="containsText" dxfId="1253" priority="572" operator="containsText" text="4- Moderado">
      <formula>NOT(ISERROR(SEARCH("4- Moderado",N15)))</formula>
    </cfRule>
    <cfRule type="containsText" dxfId="1252" priority="573" operator="containsText" text="3- Bajo">
      <formula>NOT(ISERROR(SEARCH("3- Bajo",N15)))</formula>
    </cfRule>
    <cfRule type="containsText" dxfId="1251" priority="574" operator="containsText" text="4- Bajo">
      <formula>NOT(ISERROR(SEARCH("4- Bajo",N15)))</formula>
    </cfRule>
    <cfRule type="containsText" dxfId="1250" priority="575" operator="containsText" text="1- Bajo">
      <formula>NOT(ISERROR(SEARCH("1- Bajo",N15)))</formula>
    </cfRule>
  </conditionalFormatting>
  <conditionalFormatting sqref="H15:H19">
    <cfRule type="containsText" dxfId="1249" priority="557" operator="containsText" text="Muy Alta">
      <formula>NOT(ISERROR(SEARCH("Muy Alta",H15)))</formula>
    </cfRule>
    <cfRule type="containsText" dxfId="1248" priority="558" operator="containsText" text="Alta">
      <formula>NOT(ISERROR(SEARCH("Alta",H15)))</formula>
    </cfRule>
    <cfRule type="containsText" dxfId="1247" priority="559" operator="containsText" text="Muy Alta">
      <formula>NOT(ISERROR(SEARCH("Muy Alta",H15)))</formula>
    </cfRule>
    <cfRule type="containsText" dxfId="1246" priority="564" operator="containsText" text="Muy Baja">
      <formula>NOT(ISERROR(SEARCH("Muy Baja",H15)))</formula>
    </cfRule>
    <cfRule type="containsText" dxfId="1245" priority="565" operator="containsText" text="Baja">
      <formula>NOT(ISERROR(SEARCH("Baja",H15)))</formula>
    </cfRule>
    <cfRule type="containsText" dxfId="1244" priority="566" operator="containsText" text="Media">
      <formula>NOT(ISERROR(SEARCH("Media",H15)))</formula>
    </cfRule>
    <cfRule type="containsText" dxfId="1243" priority="567" operator="containsText" text="Alta">
      <formula>NOT(ISERROR(SEARCH("Alta",H15)))</formula>
    </cfRule>
    <cfRule type="containsText" dxfId="1242" priority="569" operator="containsText" text="Muy Alta">
      <formula>NOT(ISERROR(SEARCH("Muy Alta",H15)))</formula>
    </cfRule>
  </conditionalFormatting>
  <conditionalFormatting sqref="I15:I19">
    <cfRule type="containsText" dxfId="1241" priority="560" operator="containsText" text="Catastrófico">
      <formula>NOT(ISERROR(SEARCH("Catastrófico",I15)))</formula>
    </cfRule>
    <cfRule type="containsText" dxfId="1240" priority="561" operator="containsText" text="Mayor">
      <formula>NOT(ISERROR(SEARCH("Mayor",I15)))</formula>
    </cfRule>
    <cfRule type="containsText" dxfId="1239" priority="562" operator="containsText" text="Menor">
      <formula>NOT(ISERROR(SEARCH("Menor",I15)))</formula>
    </cfRule>
    <cfRule type="containsText" dxfId="1238" priority="563" operator="containsText" text="Leve">
      <formula>NOT(ISERROR(SEARCH("Leve",I15)))</formula>
    </cfRule>
    <cfRule type="containsText" dxfId="1237" priority="568" operator="containsText" text="Moderado">
      <formula>NOT(ISERROR(SEARCH("Moderado",I15)))</formula>
    </cfRule>
  </conditionalFormatting>
  <conditionalFormatting sqref="K15:K19">
    <cfRule type="containsText" dxfId="1236" priority="555" operator="containsText" text="Media">
      <formula>NOT(ISERROR(SEARCH("Media",K15)))</formula>
    </cfRule>
  </conditionalFormatting>
  <conditionalFormatting sqref="L15:L19">
    <cfRule type="containsText" dxfId="1235" priority="554" operator="containsText" text="Moderado">
      <formula>NOT(ISERROR(SEARCH("Moderado",L15)))</formula>
    </cfRule>
  </conditionalFormatting>
  <conditionalFormatting sqref="J15:J19">
    <cfRule type="containsText" dxfId="1234" priority="553" operator="containsText" text="Moderado">
      <formula>NOT(ISERROR(SEARCH("Moderado",J15)))</formula>
    </cfRule>
  </conditionalFormatting>
  <conditionalFormatting sqref="J15:J19">
    <cfRule type="containsText" dxfId="1233" priority="551" operator="containsText" text="Bajo">
      <formula>NOT(ISERROR(SEARCH("Bajo",J15)))</formula>
    </cfRule>
    <cfRule type="containsText" dxfId="1232" priority="552" operator="containsText" text="Extremo">
      <formula>NOT(ISERROR(SEARCH("Extremo",J15)))</formula>
    </cfRule>
  </conditionalFormatting>
  <conditionalFormatting sqref="K15:K19">
    <cfRule type="containsText" dxfId="1231" priority="549" operator="containsText" text="Baja">
      <formula>NOT(ISERROR(SEARCH("Baja",K15)))</formula>
    </cfRule>
    <cfRule type="containsText" dxfId="1230" priority="550" operator="containsText" text="Muy Baja">
      <formula>NOT(ISERROR(SEARCH("Muy Baja",K15)))</formula>
    </cfRule>
  </conditionalFormatting>
  <conditionalFormatting sqref="K15:K19">
    <cfRule type="containsText" dxfId="1229" priority="547" operator="containsText" text="Muy Alta">
      <formula>NOT(ISERROR(SEARCH("Muy Alta",K15)))</formula>
    </cfRule>
    <cfRule type="containsText" dxfId="1228" priority="548" operator="containsText" text="Alta">
      <formula>NOT(ISERROR(SEARCH("Alta",K15)))</formula>
    </cfRule>
  </conditionalFormatting>
  <conditionalFormatting sqref="L15:L19">
    <cfRule type="containsText" dxfId="1227" priority="543" operator="containsText" text="Catastrófico">
      <formula>NOT(ISERROR(SEARCH("Catastrófico",L15)))</formula>
    </cfRule>
    <cfRule type="containsText" dxfId="1226" priority="544" operator="containsText" text="Mayor">
      <formula>NOT(ISERROR(SEARCH("Mayor",L15)))</formula>
    </cfRule>
    <cfRule type="containsText" dxfId="1225" priority="545" operator="containsText" text="Menor">
      <formula>NOT(ISERROR(SEARCH("Menor",L15)))</formula>
    </cfRule>
    <cfRule type="containsText" dxfId="1224" priority="546" operator="containsText" text="Leve">
      <formula>NOT(ISERROR(SEARCH("Leve",L15)))</formula>
    </cfRule>
  </conditionalFormatting>
  <conditionalFormatting sqref="K20:L20">
    <cfRule type="containsText" dxfId="1223" priority="537" operator="containsText" text="3- Moderado">
      <formula>NOT(ISERROR(SEARCH("3- Moderado",K20)))</formula>
    </cfRule>
    <cfRule type="containsText" dxfId="1222" priority="538" operator="containsText" text="6- Moderado">
      <formula>NOT(ISERROR(SEARCH("6- Moderado",K20)))</formula>
    </cfRule>
    <cfRule type="containsText" dxfId="1221" priority="539" operator="containsText" text="4- Moderado">
      <formula>NOT(ISERROR(SEARCH("4- Moderado",K20)))</formula>
    </cfRule>
    <cfRule type="containsText" dxfId="1220" priority="540" operator="containsText" text="3- Bajo">
      <formula>NOT(ISERROR(SEARCH("3- Bajo",K20)))</formula>
    </cfRule>
    <cfRule type="containsText" dxfId="1219" priority="541" operator="containsText" text="4- Bajo">
      <formula>NOT(ISERROR(SEARCH("4- Bajo",K20)))</formula>
    </cfRule>
    <cfRule type="containsText" dxfId="1218" priority="542" operator="containsText" text="1- Bajo">
      <formula>NOT(ISERROR(SEARCH("1- Bajo",K20)))</formula>
    </cfRule>
  </conditionalFormatting>
  <conditionalFormatting sqref="H20:I20">
    <cfRule type="containsText" dxfId="1217" priority="531" operator="containsText" text="3- Moderado">
      <formula>NOT(ISERROR(SEARCH("3- Moderado",H20)))</formula>
    </cfRule>
    <cfRule type="containsText" dxfId="1216" priority="532" operator="containsText" text="6- Moderado">
      <formula>NOT(ISERROR(SEARCH("6- Moderado",H20)))</formula>
    </cfRule>
    <cfRule type="containsText" dxfId="1215" priority="533" operator="containsText" text="4- Moderado">
      <formula>NOT(ISERROR(SEARCH("4- Moderado",H20)))</formula>
    </cfRule>
    <cfRule type="containsText" dxfId="1214" priority="534" operator="containsText" text="3- Bajo">
      <formula>NOT(ISERROR(SEARCH("3- Bajo",H20)))</formula>
    </cfRule>
    <cfRule type="containsText" dxfId="1213" priority="535" operator="containsText" text="4- Bajo">
      <formula>NOT(ISERROR(SEARCH("4- Bajo",H20)))</formula>
    </cfRule>
    <cfRule type="containsText" dxfId="1212" priority="536" operator="containsText" text="1- Bajo">
      <formula>NOT(ISERROR(SEARCH("1- Bajo",H20)))</formula>
    </cfRule>
  </conditionalFormatting>
  <conditionalFormatting sqref="A20 C20:E20">
    <cfRule type="containsText" dxfId="1211" priority="525" operator="containsText" text="3- Moderado">
      <formula>NOT(ISERROR(SEARCH("3- Moderado",A20)))</formula>
    </cfRule>
    <cfRule type="containsText" dxfId="1210" priority="526" operator="containsText" text="6- Moderado">
      <formula>NOT(ISERROR(SEARCH("6- Moderado",A20)))</formula>
    </cfRule>
    <cfRule type="containsText" dxfId="1209" priority="527" operator="containsText" text="4- Moderado">
      <formula>NOT(ISERROR(SEARCH("4- Moderado",A20)))</formula>
    </cfRule>
    <cfRule type="containsText" dxfId="1208" priority="528" operator="containsText" text="3- Bajo">
      <formula>NOT(ISERROR(SEARCH("3- Bajo",A20)))</formula>
    </cfRule>
    <cfRule type="containsText" dxfId="1207" priority="529" operator="containsText" text="4- Bajo">
      <formula>NOT(ISERROR(SEARCH("4- Bajo",A20)))</formula>
    </cfRule>
    <cfRule type="containsText" dxfId="1206" priority="530" operator="containsText" text="1- Bajo">
      <formula>NOT(ISERROR(SEARCH("1- Bajo",A20)))</formula>
    </cfRule>
  </conditionalFormatting>
  <conditionalFormatting sqref="F20:G20">
    <cfRule type="containsText" dxfId="1205" priority="519" operator="containsText" text="3- Moderado">
      <formula>NOT(ISERROR(SEARCH("3- Moderado",F20)))</formula>
    </cfRule>
    <cfRule type="containsText" dxfId="1204" priority="520" operator="containsText" text="6- Moderado">
      <formula>NOT(ISERROR(SEARCH("6- Moderado",F20)))</formula>
    </cfRule>
    <cfRule type="containsText" dxfId="1203" priority="521" operator="containsText" text="4- Moderado">
      <formula>NOT(ISERROR(SEARCH("4- Moderado",F20)))</formula>
    </cfRule>
    <cfRule type="containsText" dxfId="1202" priority="522" operator="containsText" text="3- Bajo">
      <formula>NOT(ISERROR(SEARCH("3- Bajo",F20)))</formula>
    </cfRule>
    <cfRule type="containsText" dxfId="1201" priority="523" operator="containsText" text="4- Bajo">
      <formula>NOT(ISERROR(SEARCH("4- Bajo",F20)))</formula>
    </cfRule>
    <cfRule type="containsText" dxfId="1200" priority="524" operator="containsText" text="1- Bajo">
      <formula>NOT(ISERROR(SEARCH("1- Bajo",F20)))</formula>
    </cfRule>
  </conditionalFormatting>
  <conditionalFormatting sqref="J20:J24">
    <cfRule type="containsText" dxfId="1199" priority="514" operator="containsText" text="Bajo">
      <formula>NOT(ISERROR(SEARCH("Bajo",J20)))</formula>
    </cfRule>
    <cfRule type="containsText" dxfId="1198" priority="515" operator="containsText" text="Moderado">
      <formula>NOT(ISERROR(SEARCH("Moderado",J20)))</formula>
    </cfRule>
    <cfRule type="containsText" dxfId="1197" priority="516" operator="containsText" text="Alto">
      <formula>NOT(ISERROR(SEARCH("Alto",J20)))</formula>
    </cfRule>
    <cfRule type="containsText" dxfId="1196"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1195" priority="489" operator="containsText" text="Moderado">
      <formula>NOT(ISERROR(SEARCH("Moderado",M20)))</formula>
    </cfRule>
    <cfRule type="containsText" dxfId="1194" priority="509" operator="containsText" text="Bajo">
      <formula>NOT(ISERROR(SEARCH("Bajo",M20)))</formula>
    </cfRule>
    <cfRule type="containsText" dxfId="1193" priority="510" operator="containsText" text="Moderado">
      <formula>NOT(ISERROR(SEARCH("Moderado",M20)))</formula>
    </cfRule>
    <cfRule type="containsText" dxfId="1192" priority="511" operator="containsText" text="Alto">
      <formula>NOT(ISERROR(SEARCH("Alto",M20)))</formula>
    </cfRule>
    <cfRule type="containsText" dxfId="1191"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1190" priority="503" operator="containsText" text="3- Moderado">
      <formula>NOT(ISERROR(SEARCH("3- Moderado",N20)))</formula>
    </cfRule>
    <cfRule type="containsText" dxfId="1189" priority="504" operator="containsText" text="6- Moderado">
      <formula>NOT(ISERROR(SEARCH("6- Moderado",N20)))</formula>
    </cfRule>
    <cfRule type="containsText" dxfId="1188" priority="505" operator="containsText" text="4- Moderado">
      <formula>NOT(ISERROR(SEARCH("4- Moderado",N20)))</formula>
    </cfRule>
    <cfRule type="containsText" dxfId="1187" priority="506" operator="containsText" text="3- Bajo">
      <formula>NOT(ISERROR(SEARCH("3- Bajo",N20)))</formula>
    </cfRule>
    <cfRule type="containsText" dxfId="1186" priority="507" operator="containsText" text="4- Bajo">
      <formula>NOT(ISERROR(SEARCH("4- Bajo",N20)))</formula>
    </cfRule>
    <cfRule type="containsText" dxfId="1185" priority="508" operator="containsText" text="1- Bajo">
      <formula>NOT(ISERROR(SEARCH("1- Bajo",N20)))</formula>
    </cfRule>
  </conditionalFormatting>
  <conditionalFormatting sqref="H20:H24">
    <cfRule type="containsText" dxfId="1184" priority="490" operator="containsText" text="Muy Alta">
      <formula>NOT(ISERROR(SEARCH("Muy Alta",H20)))</formula>
    </cfRule>
    <cfRule type="containsText" dxfId="1183" priority="491" operator="containsText" text="Alta">
      <formula>NOT(ISERROR(SEARCH("Alta",H20)))</formula>
    </cfRule>
    <cfRule type="containsText" dxfId="1182" priority="492" operator="containsText" text="Muy Alta">
      <formula>NOT(ISERROR(SEARCH("Muy Alta",H20)))</formula>
    </cfRule>
    <cfRule type="containsText" dxfId="1181" priority="497" operator="containsText" text="Muy Baja">
      <formula>NOT(ISERROR(SEARCH("Muy Baja",H20)))</formula>
    </cfRule>
    <cfRule type="containsText" dxfId="1180" priority="498" operator="containsText" text="Baja">
      <formula>NOT(ISERROR(SEARCH("Baja",H20)))</formula>
    </cfRule>
    <cfRule type="containsText" dxfId="1179" priority="499" operator="containsText" text="Media">
      <formula>NOT(ISERROR(SEARCH("Media",H20)))</formula>
    </cfRule>
    <cfRule type="containsText" dxfId="1178" priority="500" operator="containsText" text="Alta">
      <formula>NOT(ISERROR(SEARCH("Alta",H20)))</formula>
    </cfRule>
    <cfRule type="containsText" dxfId="1177" priority="502" operator="containsText" text="Muy Alta">
      <formula>NOT(ISERROR(SEARCH("Muy Alta",H20)))</formula>
    </cfRule>
  </conditionalFormatting>
  <conditionalFormatting sqref="I20:I24">
    <cfRule type="containsText" dxfId="1176" priority="493" operator="containsText" text="Catastrófico">
      <formula>NOT(ISERROR(SEARCH("Catastrófico",I20)))</formula>
    </cfRule>
    <cfRule type="containsText" dxfId="1175" priority="494" operator="containsText" text="Mayor">
      <formula>NOT(ISERROR(SEARCH("Mayor",I20)))</formula>
    </cfRule>
    <cfRule type="containsText" dxfId="1174" priority="495" operator="containsText" text="Menor">
      <formula>NOT(ISERROR(SEARCH("Menor",I20)))</formula>
    </cfRule>
    <cfRule type="containsText" dxfId="1173" priority="496" operator="containsText" text="Leve">
      <formula>NOT(ISERROR(SEARCH("Leve",I20)))</formula>
    </cfRule>
    <cfRule type="containsText" dxfId="1172" priority="501" operator="containsText" text="Moderado">
      <formula>NOT(ISERROR(SEARCH("Moderado",I20)))</formula>
    </cfRule>
  </conditionalFormatting>
  <conditionalFormatting sqref="K20:K24">
    <cfRule type="containsText" dxfId="1171" priority="488" operator="containsText" text="Media">
      <formula>NOT(ISERROR(SEARCH("Media",K20)))</formula>
    </cfRule>
  </conditionalFormatting>
  <conditionalFormatting sqref="L20:L24">
    <cfRule type="containsText" dxfId="1170" priority="487" operator="containsText" text="Moderado">
      <formula>NOT(ISERROR(SEARCH("Moderado",L20)))</formula>
    </cfRule>
  </conditionalFormatting>
  <conditionalFormatting sqref="J20:J24">
    <cfRule type="containsText" dxfId="1169" priority="486" operator="containsText" text="Moderado">
      <formula>NOT(ISERROR(SEARCH("Moderado",J20)))</formula>
    </cfRule>
  </conditionalFormatting>
  <conditionalFormatting sqref="J20:J24">
    <cfRule type="containsText" dxfId="1168" priority="484" operator="containsText" text="Bajo">
      <formula>NOT(ISERROR(SEARCH("Bajo",J20)))</formula>
    </cfRule>
    <cfRule type="containsText" dxfId="1167" priority="485" operator="containsText" text="Extremo">
      <formula>NOT(ISERROR(SEARCH("Extremo",J20)))</formula>
    </cfRule>
  </conditionalFormatting>
  <conditionalFormatting sqref="K20:K24">
    <cfRule type="containsText" dxfId="1166" priority="482" operator="containsText" text="Baja">
      <formula>NOT(ISERROR(SEARCH("Baja",K20)))</formula>
    </cfRule>
    <cfRule type="containsText" dxfId="1165" priority="483" operator="containsText" text="Muy Baja">
      <formula>NOT(ISERROR(SEARCH("Muy Baja",K20)))</formula>
    </cfRule>
  </conditionalFormatting>
  <conditionalFormatting sqref="K20:K24">
    <cfRule type="containsText" dxfId="1164" priority="480" operator="containsText" text="Muy Alta">
      <formula>NOT(ISERROR(SEARCH("Muy Alta",K20)))</formula>
    </cfRule>
    <cfRule type="containsText" dxfId="1163" priority="481" operator="containsText" text="Alta">
      <formula>NOT(ISERROR(SEARCH("Alta",K20)))</formula>
    </cfRule>
  </conditionalFormatting>
  <conditionalFormatting sqref="L20:L24">
    <cfRule type="containsText" dxfId="1162" priority="476" operator="containsText" text="Catastrófico">
      <formula>NOT(ISERROR(SEARCH("Catastrófico",L20)))</formula>
    </cfRule>
    <cfRule type="containsText" dxfId="1161" priority="477" operator="containsText" text="Mayor">
      <formula>NOT(ISERROR(SEARCH("Mayor",L20)))</formula>
    </cfRule>
    <cfRule type="containsText" dxfId="1160" priority="478" operator="containsText" text="Menor">
      <formula>NOT(ISERROR(SEARCH("Menor",L20)))</formula>
    </cfRule>
    <cfRule type="containsText" dxfId="1159" priority="479" operator="containsText" text="Leve">
      <formula>NOT(ISERROR(SEARCH("Leve",L20)))</formula>
    </cfRule>
  </conditionalFormatting>
  <conditionalFormatting sqref="K30:L30">
    <cfRule type="containsText" dxfId="1158" priority="470" operator="containsText" text="3- Moderado">
      <formula>NOT(ISERROR(SEARCH("3- Moderado",K30)))</formula>
    </cfRule>
    <cfRule type="containsText" dxfId="1157" priority="471" operator="containsText" text="6- Moderado">
      <formula>NOT(ISERROR(SEARCH("6- Moderado",K30)))</formula>
    </cfRule>
    <cfRule type="containsText" dxfId="1156" priority="472" operator="containsText" text="4- Moderado">
      <formula>NOT(ISERROR(SEARCH("4- Moderado",K30)))</formula>
    </cfRule>
    <cfRule type="containsText" dxfId="1155" priority="473" operator="containsText" text="3- Bajo">
      <formula>NOT(ISERROR(SEARCH("3- Bajo",K30)))</formula>
    </cfRule>
    <cfRule type="containsText" dxfId="1154" priority="474" operator="containsText" text="4- Bajo">
      <formula>NOT(ISERROR(SEARCH("4- Bajo",K30)))</formula>
    </cfRule>
    <cfRule type="containsText" dxfId="1153" priority="475" operator="containsText" text="1- Bajo">
      <formula>NOT(ISERROR(SEARCH("1- Bajo",K30)))</formula>
    </cfRule>
  </conditionalFormatting>
  <conditionalFormatting sqref="H30:I30">
    <cfRule type="containsText" dxfId="1152" priority="464" operator="containsText" text="3- Moderado">
      <formula>NOT(ISERROR(SEARCH("3- Moderado",H30)))</formula>
    </cfRule>
    <cfRule type="containsText" dxfId="1151" priority="465" operator="containsText" text="6- Moderado">
      <formula>NOT(ISERROR(SEARCH("6- Moderado",H30)))</formula>
    </cfRule>
    <cfRule type="containsText" dxfId="1150" priority="466" operator="containsText" text="4- Moderado">
      <formula>NOT(ISERROR(SEARCH("4- Moderado",H30)))</formula>
    </cfRule>
    <cfRule type="containsText" dxfId="1149" priority="467" operator="containsText" text="3- Bajo">
      <formula>NOT(ISERROR(SEARCH("3- Bajo",H30)))</formula>
    </cfRule>
    <cfRule type="containsText" dxfId="1148" priority="468" operator="containsText" text="4- Bajo">
      <formula>NOT(ISERROR(SEARCH("4- Bajo",H30)))</formula>
    </cfRule>
    <cfRule type="containsText" dxfId="1147" priority="469" operator="containsText" text="1- Bajo">
      <formula>NOT(ISERROR(SEARCH("1- Bajo",H30)))</formula>
    </cfRule>
  </conditionalFormatting>
  <conditionalFormatting sqref="A30 C30:E30">
    <cfRule type="containsText" dxfId="1146" priority="458" operator="containsText" text="3- Moderado">
      <formula>NOT(ISERROR(SEARCH("3- Moderado",A30)))</formula>
    </cfRule>
    <cfRule type="containsText" dxfId="1145" priority="459" operator="containsText" text="6- Moderado">
      <formula>NOT(ISERROR(SEARCH("6- Moderado",A30)))</formula>
    </cfRule>
    <cfRule type="containsText" dxfId="1144" priority="460" operator="containsText" text="4- Moderado">
      <formula>NOT(ISERROR(SEARCH("4- Moderado",A30)))</formula>
    </cfRule>
    <cfRule type="containsText" dxfId="1143" priority="461" operator="containsText" text="3- Bajo">
      <formula>NOT(ISERROR(SEARCH("3- Bajo",A30)))</formula>
    </cfRule>
    <cfRule type="containsText" dxfId="1142" priority="462" operator="containsText" text="4- Bajo">
      <formula>NOT(ISERROR(SEARCH("4- Bajo",A30)))</formula>
    </cfRule>
    <cfRule type="containsText" dxfId="1141" priority="463" operator="containsText" text="1- Bajo">
      <formula>NOT(ISERROR(SEARCH("1- Bajo",A30)))</formula>
    </cfRule>
  </conditionalFormatting>
  <conditionalFormatting sqref="F30:G30">
    <cfRule type="containsText" dxfId="1140" priority="452" operator="containsText" text="3- Moderado">
      <formula>NOT(ISERROR(SEARCH("3- Moderado",F30)))</formula>
    </cfRule>
    <cfRule type="containsText" dxfId="1139" priority="453" operator="containsText" text="6- Moderado">
      <formula>NOT(ISERROR(SEARCH("6- Moderado",F30)))</formula>
    </cfRule>
    <cfRule type="containsText" dxfId="1138" priority="454" operator="containsText" text="4- Moderado">
      <formula>NOT(ISERROR(SEARCH("4- Moderado",F30)))</formula>
    </cfRule>
    <cfRule type="containsText" dxfId="1137" priority="455" operator="containsText" text="3- Bajo">
      <formula>NOT(ISERROR(SEARCH("3- Bajo",F30)))</formula>
    </cfRule>
    <cfRule type="containsText" dxfId="1136" priority="456" operator="containsText" text="4- Bajo">
      <formula>NOT(ISERROR(SEARCH("4- Bajo",F30)))</formula>
    </cfRule>
    <cfRule type="containsText" dxfId="1135" priority="457" operator="containsText" text="1- Bajo">
      <formula>NOT(ISERROR(SEARCH("1- Bajo",F30)))</formula>
    </cfRule>
  </conditionalFormatting>
  <conditionalFormatting sqref="J30:J34">
    <cfRule type="containsText" dxfId="1134" priority="447" operator="containsText" text="Bajo">
      <formula>NOT(ISERROR(SEARCH("Bajo",J30)))</formula>
    </cfRule>
    <cfRule type="containsText" dxfId="1133" priority="448" operator="containsText" text="Moderado">
      <formula>NOT(ISERROR(SEARCH("Moderado",J30)))</formula>
    </cfRule>
    <cfRule type="containsText" dxfId="1132" priority="449" operator="containsText" text="Alto">
      <formula>NOT(ISERROR(SEARCH("Alto",J30)))</formula>
    </cfRule>
    <cfRule type="containsText" dxfId="1131" priority="450" operator="containsText" text="Extremo">
      <formula>NOT(ISERROR(SEARCH("Extremo",J30)))</formula>
    </cfRule>
    <cfRule type="colorScale" priority="451">
      <colorScale>
        <cfvo type="min"/>
        <cfvo type="max"/>
        <color rgb="FFFF7128"/>
        <color rgb="FFFFEF9C"/>
      </colorScale>
    </cfRule>
  </conditionalFormatting>
  <conditionalFormatting sqref="M30:M34">
    <cfRule type="containsText" dxfId="1130" priority="422" operator="containsText" text="Moderado">
      <formula>NOT(ISERROR(SEARCH("Moderado",M30)))</formula>
    </cfRule>
    <cfRule type="containsText" dxfId="1129" priority="442" operator="containsText" text="Bajo">
      <formula>NOT(ISERROR(SEARCH("Bajo",M30)))</formula>
    </cfRule>
    <cfRule type="containsText" dxfId="1128" priority="443" operator="containsText" text="Moderado">
      <formula>NOT(ISERROR(SEARCH("Moderado",M30)))</formula>
    </cfRule>
    <cfRule type="containsText" dxfId="1127" priority="444" operator="containsText" text="Alto">
      <formula>NOT(ISERROR(SEARCH("Alto",M30)))</formula>
    </cfRule>
    <cfRule type="containsText" dxfId="1126" priority="445" operator="containsText" text="Extremo">
      <formula>NOT(ISERROR(SEARCH("Extremo",M30)))</formula>
    </cfRule>
    <cfRule type="colorScale" priority="446">
      <colorScale>
        <cfvo type="min"/>
        <cfvo type="max"/>
        <color rgb="FFFF7128"/>
        <color rgb="FFFFEF9C"/>
      </colorScale>
    </cfRule>
  </conditionalFormatting>
  <conditionalFormatting sqref="N30">
    <cfRule type="containsText" dxfId="1125" priority="436" operator="containsText" text="3- Moderado">
      <formula>NOT(ISERROR(SEARCH("3- Moderado",N30)))</formula>
    </cfRule>
    <cfRule type="containsText" dxfId="1124" priority="437" operator="containsText" text="6- Moderado">
      <formula>NOT(ISERROR(SEARCH("6- Moderado",N30)))</formula>
    </cfRule>
    <cfRule type="containsText" dxfId="1123" priority="438" operator="containsText" text="4- Moderado">
      <formula>NOT(ISERROR(SEARCH("4- Moderado",N30)))</formula>
    </cfRule>
    <cfRule type="containsText" dxfId="1122" priority="439" operator="containsText" text="3- Bajo">
      <formula>NOT(ISERROR(SEARCH("3- Bajo",N30)))</formula>
    </cfRule>
    <cfRule type="containsText" dxfId="1121" priority="440" operator="containsText" text="4- Bajo">
      <formula>NOT(ISERROR(SEARCH("4- Bajo",N30)))</formula>
    </cfRule>
    <cfRule type="containsText" dxfId="1120" priority="441" operator="containsText" text="1- Bajo">
      <formula>NOT(ISERROR(SEARCH("1- Bajo",N30)))</formula>
    </cfRule>
  </conditionalFormatting>
  <conditionalFormatting sqref="H30:H34">
    <cfRule type="containsText" dxfId="1119" priority="423" operator="containsText" text="Muy Alta">
      <formula>NOT(ISERROR(SEARCH("Muy Alta",H30)))</formula>
    </cfRule>
    <cfRule type="containsText" dxfId="1118" priority="424" operator="containsText" text="Alta">
      <formula>NOT(ISERROR(SEARCH("Alta",H30)))</formula>
    </cfRule>
    <cfRule type="containsText" dxfId="1117" priority="425" operator="containsText" text="Muy Alta">
      <formula>NOT(ISERROR(SEARCH("Muy Alta",H30)))</formula>
    </cfRule>
    <cfRule type="containsText" dxfId="1116" priority="430" operator="containsText" text="Muy Baja">
      <formula>NOT(ISERROR(SEARCH("Muy Baja",H30)))</formula>
    </cfRule>
    <cfRule type="containsText" dxfId="1115" priority="431" operator="containsText" text="Baja">
      <formula>NOT(ISERROR(SEARCH("Baja",H30)))</formula>
    </cfRule>
    <cfRule type="containsText" dxfId="1114" priority="432" operator="containsText" text="Media">
      <formula>NOT(ISERROR(SEARCH("Media",H30)))</formula>
    </cfRule>
    <cfRule type="containsText" dxfId="1113" priority="433" operator="containsText" text="Alta">
      <formula>NOT(ISERROR(SEARCH("Alta",H30)))</formula>
    </cfRule>
    <cfRule type="containsText" dxfId="1112" priority="435" operator="containsText" text="Muy Alta">
      <formula>NOT(ISERROR(SEARCH("Muy Alta",H30)))</formula>
    </cfRule>
  </conditionalFormatting>
  <conditionalFormatting sqref="I30:I34">
    <cfRule type="containsText" dxfId="1111" priority="426" operator="containsText" text="Catastrófico">
      <formula>NOT(ISERROR(SEARCH("Catastrófico",I30)))</formula>
    </cfRule>
    <cfRule type="containsText" dxfId="1110" priority="427" operator="containsText" text="Mayor">
      <formula>NOT(ISERROR(SEARCH("Mayor",I30)))</formula>
    </cfRule>
    <cfRule type="containsText" dxfId="1109" priority="428" operator="containsText" text="Menor">
      <formula>NOT(ISERROR(SEARCH("Menor",I30)))</formula>
    </cfRule>
    <cfRule type="containsText" dxfId="1108" priority="429" operator="containsText" text="Leve">
      <formula>NOT(ISERROR(SEARCH("Leve",I30)))</formula>
    </cfRule>
    <cfRule type="containsText" dxfId="1107" priority="434" operator="containsText" text="Moderado">
      <formula>NOT(ISERROR(SEARCH("Moderado",I30)))</formula>
    </cfRule>
  </conditionalFormatting>
  <conditionalFormatting sqref="K30:K34">
    <cfRule type="containsText" dxfId="1106" priority="421" operator="containsText" text="Media">
      <formula>NOT(ISERROR(SEARCH("Media",K30)))</formula>
    </cfRule>
  </conditionalFormatting>
  <conditionalFormatting sqref="L30:L34">
    <cfRule type="containsText" dxfId="1105" priority="420" operator="containsText" text="Moderado">
      <formula>NOT(ISERROR(SEARCH("Moderado",L30)))</formula>
    </cfRule>
  </conditionalFormatting>
  <conditionalFormatting sqref="J30:J34">
    <cfRule type="containsText" dxfId="1104" priority="419" operator="containsText" text="Moderado">
      <formula>NOT(ISERROR(SEARCH("Moderado",J30)))</formula>
    </cfRule>
  </conditionalFormatting>
  <conditionalFormatting sqref="J30:J34">
    <cfRule type="containsText" dxfId="1103" priority="417" operator="containsText" text="Bajo">
      <formula>NOT(ISERROR(SEARCH("Bajo",J30)))</formula>
    </cfRule>
    <cfRule type="containsText" dxfId="1102" priority="418" operator="containsText" text="Extremo">
      <formula>NOT(ISERROR(SEARCH("Extremo",J30)))</formula>
    </cfRule>
  </conditionalFormatting>
  <conditionalFormatting sqref="K30:K34">
    <cfRule type="containsText" dxfId="1101" priority="415" operator="containsText" text="Baja">
      <formula>NOT(ISERROR(SEARCH("Baja",K30)))</formula>
    </cfRule>
    <cfRule type="containsText" dxfId="1100" priority="416" operator="containsText" text="Muy Baja">
      <formula>NOT(ISERROR(SEARCH("Muy Baja",K30)))</formula>
    </cfRule>
  </conditionalFormatting>
  <conditionalFormatting sqref="K30:K34">
    <cfRule type="containsText" dxfId="1099" priority="413" operator="containsText" text="Muy Alta">
      <formula>NOT(ISERROR(SEARCH("Muy Alta",K30)))</formula>
    </cfRule>
    <cfRule type="containsText" dxfId="1098" priority="414" operator="containsText" text="Alta">
      <formula>NOT(ISERROR(SEARCH("Alta",K30)))</formula>
    </cfRule>
  </conditionalFormatting>
  <conditionalFormatting sqref="L30:L34">
    <cfRule type="containsText" dxfId="1097" priority="409" operator="containsText" text="Catastrófico">
      <formula>NOT(ISERROR(SEARCH("Catastrófico",L30)))</formula>
    </cfRule>
    <cfRule type="containsText" dxfId="1096" priority="410" operator="containsText" text="Mayor">
      <formula>NOT(ISERROR(SEARCH("Mayor",L30)))</formula>
    </cfRule>
    <cfRule type="containsText" dxfId="1095" priority="411" operator="containsText" text="Menor">
      <formula>NOT(ISERROR(SEARCH("Menor",L30)))</formula>
    </cfRule>
    <cfRule type="containsText" dxfId="1094" priority="412" operator="containsText" text="Leve">
      <formula>NOT(ISERROR(SEARCH("Leve",L30)))</formula>
    </cfRule>
  </conditionalFormatting>
  <conditionalFormatting sqref="K35:L35">
    <cfRule type="containsText" dxfId="1093" priority="403" operator="containsText" text="3- Moderado">
      <formula>NOT(ISERROR(SEARCH("3- Moderado",K35)))</formula>
    </cfRule>
    <cfRule type="containsText" dxfId="1092" priority="404" operator="containsText" text="6- Moderado">
      <formula>NOT(ISERROR(SEARCH("6- Moderado",K35)))</formula>
    </cfRule>
    <cfRule type="containsText" dxfId="1091" priority="405" operator="containsText" text="4- Moderado">
      <formula>NOT(ISERROR(SEARCH("4- Moderado",K35)))</formula>
    </cfRule>
    <cfRule type="containsText" dxfId="1090" priority="406" operator="containsText" text="3- Bajo">
      <formula>NOT(ISERROR(SEARCH("3- Bajo",K35)))</formula>
    </cfRule>
    <cfRule type="containsText" dxfId="1089" priority="407" operator="containsText" text="4- Bajo">
      <formula>NOT(ISERROR(SEARCH("4- Bajo",K35)))</formula>
    </cfRule>
    <cfRule type="containsText" dxfId="1088" priority="408" operator="containsText" text="1- Bajo">
      <formula>NOT(ISERROR(SEARCH("1- Bajo",K35)))</formula>
    </cfRule>
  </conditionalFormatting>
  <conditionalFormatting sqref="H35:I35">
    <cfRule type="containsText" dxfId="1087" priority="397" operator="containsText" text="3- Moderado">
      <formula>NOT(ISERROR(SEARCH("3- Moderado",H35)))</formula>
    </cfRule>
    <cfRule type="containsText" dxfId="1086" priority="398" operator="containsText" text="6- Moderado">
      <formula>NOT(ISERROR(SEARCH("6- Moderado",H35)))</formula>
    </cfRule>
    <cfRule type="containsText" dxfId="1085" priority="399" operator="containsText" text="4- Moderado">
      <formula>NOT(ISERROR(SEARCH("4- Moderado",H35)))</formula>
    </cfRule>
    <cfRule type="containsText" dxfId="1084" priority="400" operator="containsText" text="3- Bajo">
      <formula>NOT(ISERROR(SEARCH("3- Bajo",H35)))</formula>
    </cfRule>
    <cfRule type="containsText" dxfId="1083" priority="401" operator="containsText" text="4- Bajo">
      <formula>NOT(ISERROR(SEARCH("4- Bajo",H35)))</formula>
    </cfRule>
    <cfRule type="containsText" dxfId="1082" priority="402" operator="containsText" text="1- Bajo">
      <formula>NOT(ISERROR(SEARCH("1- Bajo",H35)))</formula>
    </cfRule>
  </conditionalFormatting>
  <conditionalFormatting sqref="A35 C35:E35">
    <cfRule type="containsText" dxfId="1081" priority="391" operator="containsText" text="3- Moderado">
      <formula>NOT(ISERROR(SEARCH("3- Moderado",A35)))</formula>
    </cfRule>
    <cfRule type="containsText" dxfId="1080" priority="392" operator="containsText" text="6- Moderado">
      <formula>NOT(ISERROR(SEARCH("6- Moderado",A35)))</formula>
    </cfRule>
    <cfRule type="containsText" dxfId="1079" priority="393" operator="containsText" text="4- Moderado">
      <formula>NOT(ISERROR(SEARCH("4- Moderado",A35)))</formula>
    </cfRule>
    <cfRule type="containsText" dxfId="1078" priority="394" operator="containsText" text="3- Bajo">
      <formula>NOT(ISERROR(SEARCH("3- Bajo",A35)))</formula>
    </cfRule>
    <cfRule type="containsText" dxfId="1077" priority="395" operator="containsText" text="4- Bajo">
      <formula>NOT(ISERROR(SEARCH("4- Bajo",A35)))</formula>
    </cfRule>
    <cfRule type="containsText" dxfId="1076" priority="396" operator="containsText" text="1- Bajo">
      <formula>NOT(ISERROR(SEARCH("1- Bajo",A35)))</formula>
    </cfRule>
  </conditionalFormatting>
  <conditionalFormatting sqref="F35:G35">
    <cfRule type="containsText" dxfId="1075" priority="385" operator="containsText" text="3- Moderado">
      <formula>NOT(ISERROR(SEARCH("3- Moderado",F35)))</formula>
    </cfRule>
    <cfRule type="containsText" dxfId="1074" priority="386" operator="containsText" text="6- Moderado">
      <formula>NOT(ISERROR(SEARCH("6- Moderado",F35)))</formula>
    </cfRule>
    <cfRule type="containsText" dxfId="1073" priority="387" operator="containsText" text="4- Moderado">
      <formula>NOT(ISERROR(SEARCH("4- Moderado",F35)))</formula>
    </cfRule>
    <cfRule type="containsText" dxfId="1072" priority="388" operator="containsText" text="3- Bajo">
      <formula>NOT(ISERROR(SEARCH("3- Bajo",F35)))</formula>
    </cfRule>
    <cfRule type="containsText" dxfId="1071" priority="389" operator="containsText" text="4- Bajo">
      <formula>NOT(ISERROR(SEARCH("4- Bajo",F35)))</formula>
    </cfRule>
    <cfRule type="containsText" dxfId="1070" priority="390" operator="containsText" text="1- Bajo">
      <formula>NOT(ISERROR(SEARCH("1- Bajo",F35)))</formula>
    </cfRule>
  </conditionalFormatting>
  <conditionalFormatting sqref="J35:J39">
    <cfRule type="containsText" dxfId="1069" priority="380" operator="containsText" text="Bajo">
      <formula>NOT(ISERROR(SEARCH("Bajo",J35)))</formula>
    </cfRule>
    <cfRule type="containsText" dxfId="1068" priority="381" operator="containsText" text="Moderado">
      <formula>NOT(ISERROR(SEARCH("Moderado",J35)))</formula>
    </cfRule>
    <cfRule type="containsText" dxfId="1067" priority="382" operator="containsText" text="Alto">
      <formula>NOT(ISERROR(SEARCH("Alto",J35)))</formula>
    </cfRule>
    <cfRule type="containsText" dxfId="1066" priority="383" operator="containsText" text="Extremo">
      <formula>NOT(ISERROR(SEARCH("Extremo",J35)))</formula>
    </cfRule>
    <cfRule type="colorScale" priority="384">
      <colorScale>
        <cfvo type="min"/>
        <cfvo type="max"/>
        <color rgb="FFFF7128"/>
        <color rgb="FFFFEF9C"/>
      </colorScale>
    </cfRule>
  </conditionalFormatting>
  <conditionalFormatting sqref="M35:M39">
    <cfRule type="containsText" dxfId="1065" priority="355" operator="containsText" text="Moderado">
      <formula>NOT(ISERROR(SEARCH("Moderado",M35)))</formula>
    </cfRule>
    <cfRule type="containsText" dxfId="1064" priority="375" operator="containsText" text="Bajo">
      <formula>NOT(ISERROR(SEARCH("Bajo",M35)))</formula>
    </cfRule>
    <cfRule type="containsText" dxfId="1063" priority="376" operator="containsText" text="Moderado">
      <formula>NOT(ISERROR(SEARCH("Moderado",M35)))</formula>
    </cfRule>
    <cfRule type="containsText" dxfId="1062" priority="377" operator="containsText" text="Alto">
      <formula>NOT(ISERROR(SEARCH("Alto",M35)))</formula>
    </cfRule>
    <cfRule type="containsText" dxfId="1061" priority="378" operator="containsText" text="Extremo">
      <formula>NOT(ISERROR(SEARCH("Extremo",M35)))</formula>
    </cfRule>
    <cfRule type="colorScale" priority="379">
      <colorScale>
        <cfvo type="min"/>
        <cfvo type="max"/>
        <color rgb="FFFF7128"/>
        <color rgb="FFFFEF9C"/>
      </colorScale>
    </cfRule>
  </conditionalFormatting>
  <conditionalFormatting sqref="N35">
    <cfRule type="containsText" dxfId="1060" priority="369" operator="containsText" text="3- Moderado">
      <formula>NOT(ISERROR(SEARCH("3- Moderado",N35)))</formula>
    </cfRule>
    <cfRule type="containsText" dxfId="1059" priority="370" operator="containsText" text="6- Moderado">
      <formula>NOT(ISERROR(SEARCH("6- Moderado",N35)))</formula>
    </cfRule>
    <cfRule type="containsText" dxfId="1058" priority="371" operator="containsText" text="4- Moderado">
      <formula>NOT(ISERROR(SEARCH("4- Moderado",N35)))</formula>
    </cfRule>
    <cfRule type="containsText" dxfId="1057" priority="372" operator="containsText" text="3- Bajo">
      <formula>NOT(ISERROR(SEARCH("3- Bajo",N35)))</formula>
    </cfRule>
    <cfRule type="containsText" dxfId="1056" priority="373" operator="containsText" text="4- Bajo">
      <formula>NOT(ISERROR(SEARCH("4- Bajo",N35)))</formula>
    </cfRule>
    <cfRule type="containsText" dxfId="1055" priority="374" operator="containsText" text="1- Bajo">
      <formula>NOT(ISERROR(SEARCH("1- Bajo",N35)))</formula>
    </cfRule>
  </conditionalFormatting>
  <conditionalFormatting sqref="H35:H39">
    <cfRule type="containsText" dxfId="1054" priority="356" operator="containsText" text="Muy Alta">
      <formula>NOT(ISERROR(SEARCH("Muy Alta",H35)))</formula>
    </cfRule>
    <cfRule type="containsText" dxfId="1053" priority="357" operator="containsText" text="Alta">
      <formula>NOT(ISERROR(SEARCH("Alta",H35)))</formula>
    </cfRule>
    <cfRule type="containsText" dxfId="1052" priority="358" operator="containsText" text="Muy Alta">
      <formula>NOT(ISERROR(SEARCH("Muy Alta",H35)))</formula>
    </cfRule>
    <cfRule type="containsText" dxfId="1051" priority="363" operator="containsText" text="Muy Baja">
      <formula>NOT(ISERROR(SEARCH("Muy Baja",H35)))</formula>
    </cfRule>
    <cfRule type="containsText" dxfId="1050" priority="364" operator="containsText" text="Baja">
      <formula>NOT(ISERROR(SEARCH("Baja",H35)))</formula>
    </cfRule>
    <cfRule type="containsText" dxfId="1049" priority="365" operator="containsText" text="Media">
      <formula>NOT(ISERROR(SEARCH("Media",H35)))</formula>
    </cfRule>
    <cfRule type="containsText" dxfId="1048" priority="366" operator="containsText" text="Alta">
      <formula>NOT(ISERROR(SEARCH("Alta",H35)))</formula>
    </cfRule>
    <cfRule type="containsText" dxfId="1047" priority="368" operator="containsText" text="Muy Alta">
      <formula>NOT(ISERROR(SEARCH("Muy Alta",H35)))</formula>
    </cfRule>
  </conditionalFormatting>
  <conditionalFormatting sqref="I35:I39">
    <cfRule type="containsText" dxfId="1046" priority="359" operator="containsText" text="Catastrófico">
      <formula>NOT(ISERROR(SEARCH("Catastrófico",I35)))</formula>
    </cfRule>
    <cfRule type="containsText" dxfId="1045" priority="360" operator="containsText" text="Mayor">
      <formula>NOT(ISERROR(SEARCH("Mayor",I35)))</formula>
    </cfRule>
    <cfRule type="containsText" dxfId="1044" priority="361" operator="containsText" text="Menor">
      <formula>NOT(ISERROR(SEARCH("Menor",I35)))</formula>
    </cfRule>
    <cfRule type="containsText" dxfId="1043" priority="362" operator="containsText" text="Leve">
      <formula>NOT(ISERROR(SEARCH("Leve",I35)))</formula>
    </cfRule>
    <cfRule type="containsText" dxfId="1042" priority="367" operator="containsText" text="Moderado">
      <formula>NOT(ISERROR(SEARCH("Moderado",I35)))</formula>
    </cfRule>
  </conditionalFormatting>
  <conditionalFormatting sqref="K35:K39">
    <cfRule type="containsText" dxfId="1041" priority="354" operator="containsText" text="Media">
      <formula>NOT(ISERROR(SEARCH("Media",K35)))</formula>
    </cfRule>
  </conditionalFormatting>
  <conditionalFormatting sqref="L35:L39">
    <cfRule type="containsText" dxfId="1040" priority="353" operator="containsText" text="Moderado">
      <formula>NOT(ISERROR(SEARCH("Moderado",L35)))</formula>
    </cfRule>
  </conditionalFormatting>
  <conditionalFormatting sqref="J35:J39">
    <cfRule type="containsText" dxfId="1039" priority="352" operator="containsText" text="Moderado">
      <formula>NOT(ISERROR(SEARCH("Moderado",J35)))</formula>
    </cfRule>
  </conditionalFormatting>
  <conditionalFormatting sqref="J35:J39">
    <cfRule type="containsText" dxfId="1038" priority="350" operator="containsText" text="Bajo">
      <formula>NOT(ISERROR(SEARCH("Bajo",J35)))</formula>
    </cfRule>
    <cfRule type="containsText" dxfId="1037" priority="351" operator="containsText" text="Extremo">
      <formula>NOT(ISERROR(SEARCH("Extremo",J35)))</formula>
    </cfRule>
  </conditionalFormatting>
  <conditionalFormatting sqref="K35:K39">
    <cfRule type="containsText" dxfId="1036" priority="348" operator="containsText" text="Baja">
      <formula>NOT(ISERROR(SEARCH("Baja",K35)))</formula>
    </cfRule>
    <cfRule type="containsText" dxfId="1035" priority="349" operator="containsText" text="Muy Baja">
      <formula>NOT(ISERROR(SEARCH("Muy Baja",K35)))</formula>
    </cfRule>
  </conditionalFormatting>
  <conditionalFormatting sqref="K35:K39">
    <cfRule type="containsText" dxfId="1034" priority="346" operator="containsText" text="Muy Alta">
      <formula>NOT(ISERROR(SEARCH("Muy Alta",K35)))</formula>
    </cfRule>
    <cfRule type="containsText" dxfId="1033" priority="347" operator="containsText" text="Alta">
      <formula>NOT(ISERROR(SEARCH("Alta",K35)))</formula>
    </cfRule>
  </conditionalFormatting>
  <conditionalFormatting sqref="L35:L39">
    <cfRule type="containsText" dxfId="1032" priority="342" operator="containsText" text="Catastrófico">
      <formula>NOT(ISERROR(SEARCH("Catastrófico",L35)))</formula>
    </cfRule>
    <cfRule type="containsText" dxfId="1031" priority="343" operator="containsText" text="Mayor">
      <formula>NOT(ISERROR(SEARCH("Mayor",L35)))</formula>
    </cfRule>
    <cfRule type="containsText" dxfId="1030" priority="344" operator="containsText" text="Menor">
      <formula>NOT(ISERROR(SEARCH("Menor",L35)))</formula>
    </cfRule>
    <cfRule type="containsText" dxfId="1029" priority="345" operator="containsText" text="Leve">
      <formula>NOT(ISERROR(SEARCH("Leve",L35)))</formula>
    </cfRule>
  </conditionalFormatting>
  <conditionalFormatting sqref="K40:L40">
    <cfRule type="containsText" dxfId="1028" priority="336" operator="containsText" text="3- Moderado">
      <formula>NOT(ISERROR(SEARCH("3- Moderado",K40)))</formula>
    </cfRule>
    <cfRule type="containsText" dxfId="1027" priority="337" operator="containsText" text="6- Moderado">
      <formula>NOT(ISERROR(SEARCH("6- Moderado",K40)))</formula>
    </cfRule>
    <cfRule type="containsText" dxfId="1026" priority="338" operator="containsText" text="4- Moderado">
      <formula>NOT(ISERROR(SEARCH("4- Moderado",K40)))</formula>
    </cfRule>
    <cfRule type="containsText" dxfId="1025" priority="339" operator="containsText" text="3- Bajo">
      <formula>NOT(ISERROR(SEARCH("3- Bajo",K40)))</formula>
    </cfRule>
    <cfRule type="containsText" dxfId="1024" priority="340" operator="containsText" text="4- Bajo">
      <formula>NOT(ISERROR(SEARCH("4- Bajo",K40)))</formula>
    </cfRule>
    <cfRule type="containsText" dxfId="1023" priority="341" operator="containsText" text="1- Bajo">
      <formula>NOT(ISERROR(SEARCH("1- Bajo",K40)))</formula>
    </cfRule>
  </conditionalFormatting>
  <conditionalFormatting sqref="H40:I40">
    <cfRule type="containsText" dxfId="1022" priority="330" operator="containsText" text="3- Moderado">
      <formula>NOT(ISERROR(SEARCH("3- Moderado",H40)))</formula>
    </cfRule>
    <cfRule type="containsText" dxfId="1021" priority="331" operator="containsText" text="6- Moderado">
      <formula>NOT(ISERROR(SEARCH("6- Moderado",H40)))</formula>
    </cfRule>
    <cfRule type="containsText" dxfId="1020" priority="332" operator="containsText" text="4- Moderado">
      <formula>NOT(ISERROR(SEARCH("4- Moderado",H40)))</formula>
    </cfRule>
    <cfRule type="containsText" dxfId="1019" priority="333" operator="containsText" text="3- Bajo">
      <formula>NOT(ISERROR(SEARCH("3- Bajo",H40)))</formula>
    </cfRule>
    <cfRule type="containsText" dxfId="1018" priority="334" operator="containsText" text="4- Bajo">
      <formula>NOT(ISERROR(SEARCH("4- Bajo",H40)))</formula>
    </cfRule>
    <cfRule type="containsText" dxfId="1017" priority="335" operator="containsText" text="1- Bajo">
      <formula>NOT(ISERROR(SEARCH("1- Bajo",H40)))</formula>
    </cfRule>
  </conditionalFormatting>
  <conditionalFormatting sqref="A40 C40:E40">
    <cfRule type="containsText" dxfId="1016" priority="324" operator="containsText" text="3- Moderado">
      <formula>NOT(ISERROR(SEARCH("3- Moderado",A40)))</formula>
    </cfRule>
    <cfRule type="containsText" dxfId="1015" priority="325" operator="containsText" text="6- Moderado">
      <formula>NOT(ISERROR(SEARCH("6- Moderado",A40)))</formula>
    </cfRule>
    <cfRule type="containsText" dxfId="1014" priority="326" operator="containsText" text="4- Moderado">
      <formula>NOT(ISERROR(SEARCH("4- Moderado",A40)))</formula>
    </cfRule>
    <cfRule type="containsText" dxfId="1013" priority="327" operator="containsText" text="3- Bajo">
      <formula>NOT(ISERROR(SEARCH("3- Bajo",A40)))</formula>
    </cfRule>
    <cfRule type="containsText" dxfId="1012" priority="328" operator="containsText" text="4- Bajo">
      <formula>NOT(ISERROR(SEARCH("4- Bajo",A40)))</formula>
    </cfRule>
    <cfRule type="containsText" dxfId="1011" priority="329" operator="containsText" text="1- Bajo">
      <formula>NOT(ISERROR(SEARCH("1- Bajo",A40)))</formula>
    </cfRule>
  </conditionalFormatting>
  <conditionalFormatting sqref="F40:G40">
    <cfRule type="containsText" dxfId="1010" priority="318" operator="containsText" text="3- Moderado">
      <formula>NOT(ISERROR(SEARCH("3- Moderado",F40)))</formula>
    </cfRule>
    <cfRule type="containsText" dxfId="1009" priority="319" operator="containsText" text="6- Moderado">
      <formula>NOT(ISERROR(SEARCH("6- Moderado",F40)))</formula>
    </cfRule>
    <cfRule type="containsText" dxfId="1008" priority="320" operator="containsText" text="4- Moderado">
      <formula>NOT(ISERROR(SEARCH("4- Moderado",F40)))</formula>
    </cfRule>
    <cfRule type="containsText" dxfId="1007" priority="321" operator="containsText" text="3- Bajo">
      <formula>NOT(ISERROR(SEARCH("3- Bajo",F40)))</formula>
    </cfRule>
    <cfRule type="containsText" dxfId="1006" priority="322" operator="containsText" text="4- Bajo">
      <formula>NOT(ISERROR(SEARCH("4- Bajo",F40)))</formula>
    </cfRule>
    <cfRule type="containsText" dxfId="1005" priority="323" operator="containsText" text="1- Bajo">
      <formula>NOT(ISERROR(SEARCH("1- Bajo",F40)))</formula>
    </cfRule>
  </conditionalFormatting>
  <conditionalFormatting sqref="J40:J44">
    <cfRule type="containsText" dxfId="1004" priority="313" operator="containsText" text="Bajo">
      <formula>NOT(ISERROR(SEARCH("Bajo",J40)))</formula>
    </cfRule>
    <cfRule type="containsText" dxfId="1003" priority="314" operator="containsText" text="Moderado">
      <formula>NOT(ISERROR(SEARCH("Moderado",J40)))</formula>
    </cfRule>
    <cfRule type="containsText" dxfId="1002" priority="315" operator="containsText" text="Alto">
      <formula>NOT(ISERROR(SEARCH("Alto",J40)))</formula>
    </cfRule>
    <cfRule type="containsText" dxfId="1001" priority="316" operator="containsText" text="Extremo">
      <formula>NOT(ISERROR(SEARCH("Extremo",J40)))</formula>
    </cfRule>
    <cfRule type="colorScale" priority="317">
      <colorScale>
        <cfvo type="min"/>
        <cfvo type="max"/>
        <color rgb="FFFF7128"/>
        <color rgb="FFFFEF9C"/>
      </colorScale>
    </cfRule>
  </conditionalFormatting>
  <conditionalFormatting sqref="M40:M44">
    <cfRule type="containsText" dxfId="1000" priority="288" operator="containsText" text="Moderado">
      <formula>NOT(ISERROR(SEARCH("Moderado",M40)))</formula>
    </cfRule>
    <cfRule type="containsText" dxfId="999" priority="308" operator="containsText" text="Bajo">
      <formula>NOT(ISERROR(SEARCH("Bajo",M40)))</formula>
    </cfRule>
    <cfRule type="containsText" dxfId="998" priority="309" operator="containsText" text="Moderado">
      <formula>NOT(ISERROR(SEARCH("Moderado",M40)))</formula>
    </cfRule>
    <cfRule type="containsText" dxfId="997" priority="310" operator="containsText" text="Alto">
      <formula>NOT(ISERROR(SEARCH("Alto",M40)))</formula>
    </cfRule>
    <cfRule type="containsText" dxfId="996" priority="311" operator="containsText" text="Extremo">
      <formula>NOT(ISERROR(SEARCH("Extremo",M40)))</formula>
    </cfRule>
    <cfRule type="colorScale" priority="312">
      <colorScale>
        <cfvo type="min"/>
        <cfvo type="max"/>
        <color rgb="FFFF7128"/>
        <color rgb="FFFFEF9C"/>
      </colorScale>
    </cfRule>
  </conditionalFormatting>
  <conditionalFormatting sqref="N40">
    <cfRule type="containsText" dxfId="995" priority="302" operator="containsText" text="3- Moderado">
      <formula>NOT(ISERROR(SEARCH("3- Moderado",N40)))</formula>
    </cfRule>
    <cfRule type="containsText" dxfId="994" priority="303" operator="containsText" text="6- Moderado">
      <formula>NOT(ISERROR(SEARCH("6- Moderado",N40)))</formula>
    </cfRule>
    <cfRule type="containsText" dxfId="993" priority="304" operator="containsText" text="4- Moderado">
      <formula>NOT(ISERROR(SEARCH("4- Moderado",N40)))</formula>
    </cfRule>
    <cfRule type="containsText" dxfId="992" priority="305" operator="containsText" text="3- Bajo">
      <formula>NOT(ISERROR(SEARCH("3- Bajo",N40)))</formula>
    </cfRule>
    <cfRule type="containsText" dxfId="991" priority="306" operator="containsText" text="4- Bajo">
      <formula>NOT(ISERROR(SEARCH("4- Bajo",N40)))</formula>
    </cfRule>
    <cfRule type="containsText" dxfId="990" priority="307" operator="containsText" text="1- Bajo">
      <formula>NOT(ISERROR(SEARCH("1- Bajo",N40)))</formula>
    </cfRule>
  </conditionalFormatting>
  <conditionalFormatting sqref="H40:H44">
    <cfRule type="containsText" dxfId="989" priority="289" operator="containsText" text="Muy Alta">
      <formula>NOT(ISERROR(SEARCH("Muy Alta",H40)))</formula>
    </cfRule>
    <cfRule type="containsText" dxfId="988" priority="290" operator="containsText" text="Alta">
      <formula>NOT(ISERROR(SEARCH("Alta",H40)))</formula>
    </cfRule>
    <cfRule type="containsText" dxfId="987" priority="291" operator="containsText" text="Muy Alta">
      <formula>NOT(ISERROR(SEARCH("Muy Alta",H40)))</formula>
    </cfRule>
    <cfRule type="containsText" dxfId="986" priority="296" operator="containsText" text="Muy Baja">
      <formula>NOT(ISERROR(SEARCH("Muy Baja",H40)))</formula>
    </cfRule>
    <cfRule type="containsText" dxfId="985" priority="297" operator="containsText" text="Baja">
      <formula>NOT(ISERROR(SEARCH("Baja",H40)))</formula>
    </cfRule>
    <cfRule type="containsText" dxfId="984" priority="298" operator="containsText" text="Media">
      <formula>NOT(ISERROR(SEARCH("Media",H40)))</formula>
    </cfRule>
    <cfRule type="containsText" dxfId="983" priority="299" operator="containsText" text="Alta">
      <formula>NOT(ISERROR(SEARCH("Alta",H40)))</formula>
    </cfRule>
    <cfRule type="containsText" dxfId="982" priority="301" operator="containsText" text="Muy Alta">
      <formula>NOT(ISERROR(SEARCH("Muy Alta",H40)))</formula>
    </cfRule>
  </conditionalFormatting>
  <conditionalFormatting sqref="I40:I44">
    <cfRule type="containsText" dxfId="981" priority="292" operator="containsText" text="Catastrófico">
      <formula>NOT(ISERROR(SEARCH("Catastrófico",I40)))</formula>
    </cfRule>
    <cfRule type="containsText" dxfId="980" priority="293" operator="containsText" text="Mayor">
      <formula>NOT(ISERROR(SEARCH("Mayor",I40)))</formula>
    </cfRule>
    <cfRule type="containsText" dxfId="979" priority="294" operator="containsText" text="Menor">
      <formula>NOT(ISERROR(SEARCH("Menor",I40)))</formula>
    </cfRule>
    <cfRule type="containsText" dxfId="978" priority="295" operator="containsText" text="Leve">
      <formula>NOT(ISERROR(SEARCH("Leve",I40)))</formula>
    </cfRule>
    <cfRule type="containsText" dxfId="977" priority="300" operator="containsText" text="Moderado">
      <formula>NOT(ISERROR(SEARCH("Moderado",I40)))</formula>
    </cfRule>
  </conditionalFormatting>
  <conditionalFormatting sqref="K40:K44">
    <cfRule type="containsText" dxfId="976" priority="287" operator="containsText" text="Media">
      <formula>NOT(ISERROR(SEARCH("Media",K40)))</formula>
    </cfRule>
  </conditionalFormatting>
  <conditionalFormatting sqref="L40:L44">
    <cfRule type="containsText" dxfId="975" priority="286" operator="containsText" text="Moderado">
      <formula>NOT(ISERROR(SEARCH("Moderado",L40)))</formula>
    </cfRule>
  </conditionalFormatting>
  <conditionalFormatting sqref="J40:J44">
    <cfRule type="containsText" dxfId="974" priority="285" operator="containsText" text="Moderado">
      <formula>NOT(ISERROR(SEARCH("Moderado",J40)))</formula>
    </cfRule>
  </conditionalFormatting>
  <conditionalFormatting sqref="J40:J44">
    <cfRule type="containsText" dxfId="973" priority="283" operator="containsText" text="Bajo">
      <formula>NOT(ISERROR(SEARCH("Bajo",J40)))</formula>
    </cfRule>
    <cfRule type="containsText" dxfId="972" priority="284" operator="containsText" text="Extremo">
      <formula>NOT(ISERROR(SEARCH("Extremo",J40)))</formula>
    </cfRule>
  </conditionalFormatting>
  <conditionalFormatting sqref="K40:K44">
    <cfRule type="containsText" dxfId="971" priority="281" operator="containsText" text="Baja">
      <formula>NOT(ISERROR(SEARCH("Baja",K40)))</formula>
    </cfRule>
    <cfRule type="containsText" dxfId="970" priority="282" operator="containsText" text="Muy Baja">
      <formula>NOT(ISERROR(SEARCH("Muy Baja",K40)))</formula>
    </cfRule>
  </conditionalFormatting>
  <conditionalFormatting sqref="K40:K44">
    <cfRule type="containsText" dxfId="969" priority="279" operator="containsText" text="Muy Alta">
      <formula>NOT(ISERROR(SEARCH("Muy Alta",K40)))</formula>
    </cfRule>
    <cfRule type="containsText" dxfId="968" priority="280" operator="containsText" text="Alta">
      <formula>NOT(ISERROR(SEARCH("Alta",K40)))</formula>
    </cfRule>
  </conditionalFormatting>
  <conditionalFormatting sqref="L40:L44">
    <cfRule type="containsText" dxfId="967" priority="275" operator="containsText" text="Catastrófico">
      <formula>NOT(ISERROR(SEARCH("Catastrófico",L40)))</formula>
    </cfRule>
    <cfRule type="containsText" dxfId="966" priority="276" operator="containsText" text="Mayor">
      <formula>NOT(ISERROR(SEARCH("Mayor",L40)))</formula>
    </cfRule>
    <cfRule type="containsText" dxfId="965" priority="277" operator="containsText" text="Menor">
      <formula>NOT(ISERROR(SEARCH("Menor",L40)))</formula>
    </cfRule>
    <cfRule type="containsText" dxfId="964" priority="278" operator="containsText" text="Leve">
      <formula>NOT(ISERROR(SEARCH("Leve",L40)))</formula>
    </cfRule>
  </conditionalFormatting>
  <conditionalFormatting sqref="K45:L45">
    <cfRule type="containsText" dxfId="963" priority="269" operator="containsText" text="3- Moderado">
      <formula>NOT(ISERROR(SEARCH("3- Moderado",K45)))</formula>
    </cfRule>
    <cfRule type="containsText" dxfId="962" priority="270" operator="containsText" text="6- Moderado">
      <formula>NOT(ISERROR(SEARCH("6- Moderado",K45)))</formula>
    </cfRule>
    <cfRule type="containsText" dxfId="961" priority="271" operator="containsText" text="4- Moderado">
      <formula>NOT(ISERROR(SEARCH("4- Moderado",K45)))</formula>
    </cfRule>
    <cfRule type="containsText" dxfId="960" priority="272" operator="containsText" text="3- Bajo">
      <formula>NOT(ISERROR(SEARCH("3- Bajo",K45)))</formula>
    </cfRule>
    <cfRule type="containsText" dxfId="959" priority="273" operator="containsText" text="4- Bajo">
      <formula>NOT(ISERROR(SEARCH("4- Bajo",K45)))</formula>
    </cfRule>
    <cfRule type="containsText" dxfId="958" priority="274" operator="containsText" text="1- Bajo">
      <formula>NOT(ISERROR(SEARCH("1- Bajo",K45)))</formula>
    </cfRule>
  </conditionalFormatting>
  <conditionalFormatting sqref="H45:I45">
    <cfRule type="containsText" dxfId="957" priority="263" operator="containsText" text="3- Moderado">
      <formula>NOT(ISERROR(SEARCH("3- Moderado",H45)))</formula>
    </cfRule>
    <cfRule type="containsText" dxfId="956" priority="264" operator="containsText" text="6- Moderado">
      <formula>NOT(ISERROR(SEARCH("6- Moderado",H45)))</formula>
    </cfRule>
    <cfRule type="containsText" dxfId="955" priority="265" operator="containsText" text="4- Moderado">
      <formula>NOT(ISERROR(SEARCH("4- Moderado",H45)))</formula>
    </cfRule>
    <cfRule type="containsText" dxfId="954" priority="266" operator="containsText" text="3- Bajo">
      <formula>NOT(ISERROR(SEARCH("3- Bajo",H45)))</formula>
    </cfRule>
    <cfRule type="containsText" dxfId="953" priority="267" operator="containsText" text="4- Bajo">
      <formula>NOT(ISERROR(SEARCH("4- Bajo",H45)))</formula>
    </cfRule>
    <cfRule type="containsText" dxfId="952" priority="268" operator="containsText" text="1- Bajo">
      <formula>NOT(ISERROR(SEARCH("1- Bajo",H45)))</formula>
    </cfRule>
  </conditionalFormatting>
  <conditionalFormatting sqref="A45 C45:E45">
    <cfRule type="containsText" dxfId="951" priority="257" operator="containsText" text="3- Moderado">
      <formula>NOT(ISERROR(SEARCH("3- Moderado",A45)))</formula>
    </cfRule>
    <cfRule type="containsText" dxfId="950" priority="258" operator="containsText" text="6- Moderado">
      <formula>NOT(ISERROR(SEARCH("6- Moderado",A45)))</formula>
    </cfRule>
    <cfRule type="containsText" dxfId="949" priority="259" operator="containsText" text="4- Moderado">
      <formula>NOT(ISERROR(SEARCH("4- Moderado",A45)))</formula>
    </cfRule>
    <cfRule type="containsText" dxfId="948" priority="260" operator="containsText" text="3- Bajo">
      <formula>NOT(ISERROR(SEARCH("3- Bajo",A45)))</formula>
    </cfRule>
    <cfRule type="containsText" dxfId="947" priority="261" operator="containsText" text="4- Bajo">
      <formula>NOT(ISERROR(SEARCH("4- Bajo",A45)))</formula>
    </cfRule>
    <cfRule type="containsText" dxfId="946" priority="262" operator="containsText" text="1- Bajo">
      <formula>NOT(ISERROR(SEARCH("1- Bajo",A45)))</formula>
    </cfRule>
  </conditionalFormatting>
  <conditionalFormatting sqref="F45:G45">
    <cfRule type="containsText" dxfId="945" priority="251" operator="containsText" text="3- Moderado">
      <formula>NOT(ISERROR(SEARCH("3- Moderado",F45)))</formula>
    </cfRule>
    <cfRule type="containsText" dxfId="944" priority="252" operator="containsText" text="6- Moderado">
      <formula>NOT(ISERROR(SEARCH("6- Moderado",F45)))</formula>
    </cfRule>
    <cfRule type="containsText" dxfId="943" priority="253" operator="containsText" text="4- Moderado">
      <formula>NOT(ISERROR(SEARCH("4- Moderado",F45)))</formula>
    </cfRule>
    <cfRule type="containsText" dxfId="942" priority="254" operator="containsText" text="3- Bajo">
      <formula>NOT(ISERROR(SEARCH("3- Bajo",F45)))</formula>
    </cfRule>
    <cfRule type="containsText" dxfId="941" priority="255" operator="containsText" text="4- Bajo">
      <formula>NOT(ISERROR(SEARCH("4- Bajo",F45)))</formula>
    </cfRule>
    <cfRule type="containsText" dxfId="940" priority="256" operator="containsText" text="1- Bajo">
      <formula>NOT(ISERROR(SEARCH("1- Bajo",F45)))</formula>
    </cfRule>
  </conditionalFormatting>
  <conditionalFormatting sqref="J45:J49">
    <cfRule type="containsText" dxfId="939" priority="246" operator="containsText" text="Bajo">
      <formula>NOT(ISERROR(SEARCH("Bajo",J45)))</formula>
    </cfRule>
    <cfRule type="containsText" dxfId="938" priority="247" operator="containsText" text="Moderado">
      <formula>NOT(ISERROR(SEARCH("Moderado",J45)))</formula>
    </cfRule>
    <cfRule type="containsText" dxfId="937" priority="248" operator="containsText" text="Alto">
      <formula>NOT(ISERROR(SEARCH("Alto",J45)))</formula>
    </cfRule>
    <cfRule type="containsText" dxfId="936" priority="249" operator="containsText" text="Extremo">
      <formula>NOT(ISERROR(SEARCH("Extremo",J45)))</formula>
    </cfRule>
    <cfRule type="colorScale" priority="250">
      <colorScale>
        <cfvo type="min"/>
        <cfvo type="max"/>
        <color rgb="FFFF7128"/>
        <color rgb="FFFFEF9C"/>
      </colorScale>
    </cfRule>
  </conditionalFormatting>
  <conditionalFormatting sqref="M45:M49">
    <cfRule type="containsText" dxfId="935" priority="221" operator="containsText" text="Moderado">
      <formula>NOT(ISERROR(SEARCH("Moderado",M45)))</formula>
    </cfRule>
    <cfRule type="containsText" dxfId="934" priority="241" operator="containsText" text="Bajo">
      <formula>NOT(ISERROR(SEARCH("Bajo",M45)))</formula>
    </cfRule>
    <cfRule type="containsText" dxfId="933" priority="242" operator="containsText" text="Moderado">
      <formula>NOT(ISERROR(SEARCH("Moderado",M45)))</formula>
    </cfRule>
    <cfRule type="containsText" dxfId="932" priority="243" operator="containsText" text="Alto">
      <formula>NOT(ISERROR(SEARCH("Alto",M45)))</formula>
    </cfRule>
    <cfRule type="containsText" dxfId="931" priority="244" operator="containsText" text="Extremo">
      <formula>NOT(ISERROR(SEARCH("Extremo",M45)))</formula>
    </cfRule>
    <cfRule type="colorScale" priority="245">
      <colorScale>
        <cfvo type="min"/>
        <cfvo type="max"/>
        <color rgb="FFFF7128"/>
        <color rgb="FFFFEF9C"/>
      </colorScale>
    </cfRule>
  </conditionalFormatting>
  <conditionalFormatting sqref="N45">
    <cfRule type="containsText" dxfId="930" priority="235" operator="containsText" text="3- Moderado">
      <formula>NOT(ISERROR(SEARCH("3- Moderado",N45)))</formula>
    </cfRule>
    <cfRule type="containsText" dxfId="929" priority="236" operator="containsText" text="6- Moderado">
      <formula>NOT(ISERROR(SEARCH("6- Moderado",N45)))</formula>
    </cfRule>
    <cfRule type="containsText" dxfId="928" priority="237" operator="containsText" text="4- Moderado">
      <formula>NOT(ISERROR(SEARCH("4- Moderado",N45)))</formula>
    </cfRule>
    <cfRule type="containsText" dxfId="927" priority="238" operator="containsText" text="3- Bajo">
      <formula>NOT(ISERROR(SEARCH("3- Bajo",N45)))</formula>
    </cfRule>
    <cfRule type="containsText" dxfId="926" priority="239" operator="containsText" text="4- Bajo">
      <formula>NOT(ISERROR(SEARCH("4- Bajo",N45)))</formula>
    </cfRule>
    <cfRule type="containsText" dxfId="925" priority="240" operator="containsText" text="1- Bajo">
      <formula>NOT(ISERROR(SEARCH("1- Bajo",N45)))</formula>
    </cfRule>
  </conditionalFormatting>
  <conditionalFormatting sqref="H45:H49">
    <cfRule type="containsText" dxfId="924" priority="222" operator="containsText" text="Muy Alta">
      <formula>NOT(ISERROR(SEARCH("Muy Alta",H45)))</formula>
    </cfRule>
    <cfRule type="containsText" dxfId="923" priority="223" operator="containsText" text="Alta">
      <formula>NOT(ISERROR(SEARCH("Alta",H45)))</formula>
    </cfRule>
    <cfRule type="containsText" dxfId="922" priority="224" operator="containsText" text="Muy Alta">
      <formula>NOT(ISERROR(SEARCH("Muy Alta",H45)))</formula>
    </cfRule>
    <cfRule type="containsText" dxfId="921" priority="229" operator="containsText" text="Muy Baja">
      <formula>NOT(ISERROR(SEARCH("Muy Baja",H45)))</formula>
    </cfRule>
    <cfRule type="containsText" dxfId="920" priority="230" operator="containsText" text="Baja">
      <formula>NOT(ISERROR(SEARCH("Baja",H45)))</formula>
    </cfRule>
    <cfRule type="containsText" dxfId="919" priority="231" operator="containsText" text="Media">
      <formula>NOT(ISERROR(SEARCH("Media",H45)))</formula>
    </cfRule>
    <cfRule type="containsText" dxfId="918" priority="232" operator="containsText" text="Alta">
      <formula>NOT(ISERROR(SEARCH("Alta",H45)))</formula>
    </cfRule>
    <cfRule type="containsText" dxfId="917" priority="234" operator="containsText" text="Muy Alta">
      <formula>NOT(ISERROR(SEARCH("Muy Alta",H45)))</formula>
    </cfRule>
  </conditionalFormatting>
  <conditionalFormatting sqref="I45:I49">
    <cfRule type="containsText" dxfId="916" priority="225" operator="containsText" text="Catastrófico">
      <formula>NOT(ISERROR(SEARCH("Catastrófico",I45)))</formula>
    </cfRule>
    <cfRule type="containsText" dxfId="915" priority="226" operator="containsText" text="Mayor">
      <formula>NOT(ISERROR(SEARCH("Mayor",I45)))</formula>
    </cfRule>
    <cfRule type="containsText" dxfId="914" priority="227" operator="containsText" text="Menor">
      <formula>NOT(ISERROR(SEARCH("Menor",I45)))</formula>
    </cfRule>
    <cfRule type="containsText" dxfId="913" priority="228" operator="containsText" text="Leve">
      <formula>NOT(ISERROR(SEARCH("Leve",I45)))</formula>
    </cfRule>
    <cfRule type="containsText" dxfId="912" priority="233" operator="containsText" text="Moderado">
      <formula>NOT(ISERROR(SEARCH("Moderado",I45)))</formula>
    </cfRule>
  </conditionalFormatting>
  <conditionalFormatting sqref="K45:K49">
    <cfRule type="containsText" dxfId="911" priority="220" operator="containsText" text="Media">
      <formula>NOT(ISERROR(SEARCH("Media",K45)))</formula>
    </cfRule>
  </conditionalFormatting>
  <conditionalFormatting sqref="L45:L49">
    <cfRule type="containsText" dxfId="910" priority="219" operator="containsText" text="Moderado">
      <formula>NOT(ISERROR(SEARCH("Moderado",L45)))</formula>
    </cfRule>
  </conditionalFormatting>
  <conditionalFormatting sqref="J45:J49">
    <cfRule type="containsText" dxfId="909" priority="218" operator="containsText" text="Moderado">
      <formula>NOT(ISERROR(SEARCH("Moderado",J45)))</formula>
    </cfRule>
  </conditionalFormatting>
  <conditionalFormatting sqref="J45:J49">
    <cfRule type="containsText" dxfId="908" priority="216" operator="containsText" text="Bajo">
      <formula>NOT(ISERROR(SEARCH("Bajo",J45)))</formula>
    </cfRule>
    <cfRule type="containsText" dxfId="907" priority="217" operator="containsText" text="Extremo">
      <formula>NOT(ISERROR(SEARCH("Extremo",J45)))</formula>
    </cfRule>
  </conditionalFormatting>
  <conditionalFormatting sqref="K45:K49">
    <cfRule type="containsText" dxfId="906" priority="214" operator="containsText" text="Baja">
      <formula>NOT(ISERROR(SEARCH("Baja",K45)))</formula>
    </cfRule>
    <cfRule type="containsText" dxfId="905" priority="215" operator="containsText" text="Muy Baja">
      <formula>NOT(ISERROR(SEARCH("Muy Baja",K45)))</formula>
    </cfRule>
  </conditionalFormatting>
  <conditionalFormatting sqref="K45:K49">
    <cfRule type="containsText" dxfId="904" priority="212" operator="containsText" text="Muy Alta">
      <formula>NOT(ISERROR(SEARCH("Muy Alta",K45)))</formula>
    </cfRule>
    <cfRule type="containsText" dxfId="903" priority="213" operator="containsText" text="Alta">
      <formula>NOT(ISERROR(SEARCH("Alta",K45)))</formula>
    </cfRule>
  </conditionalFormatting>
  <conditionalFormatting sqref="L45:L49">
    <cfRule type="containsText" dxfId="902" priority="208" operator="containsText" text="Catastrófico">
      <formula>NOT(ISERROR(SEARCH("Catastrófico",L45)))</formula>
    </cfRule>
    <cfRule type="containsText" dxfId="901" priority="209" operator="containsText" text="Mayor">
      <formula>NOT(ISERROR(SEARCH("Mayor",L45)))</formula>
    </cfRule>
    <cfRule type="containsText" dxfId="900" priority="210" operator="containsText" text="Menor">
      <formula>NOT(ISERROR(SEARCH("Menor",L45)))</formula>
    </cfRule>
    <cfRule type="containsText" dxfId="899" priority="211" operator="containsText" text="Leve">
      <formula>NOT(ISERROR(SEARCH("Leve",L45)))</formula>
    </cfRule>
  </conditionalFormatting>
  <conditionalFormatting sqref="K50:L50">
    <cfRule type="containsText" dxfId="898" priority="202" operator="containsText" text="3- Moderado">
      <formula>NOT(ISERROR(SEARCH("3- Moderado",K50)))</formula>
    </cfRule>
    <cfRule type="containsText" dxfId="897" priority="203" operator="containsText" text="6- Moderado">
      <formula>NOT(ISERROR(SEARCH("6- Moderado",K50)))</formula>
    </cfRule>
    <cfRule type="containsText" dxfId="896" priority="204" operator="containsText" text="4- Moderado">
      <formula>NOT(ISERROR(SEARCH("4- Moderado",K50)))</formula>
    </cfRule>
    <cfRule type="containsText" dxfId="895" priority="205" operator="containsText" text="3- Bajo">
      <formula>NOT(ISERROR(SEARCH("3- Bajo",K50)))</formula>
    </cfRule>
    <cfRule type="containsText" dxfId="894" priority="206" operator="containsText" text="4- Bajo">
      <formula>NOT(ISERROR(SEARCH("4- Bajo",K50)))</formula>
    </cfRule>
    <cfRule type="containsText" dxfId="893" priority="207" operator="containsText" text="1- Bajo">
      <formula>NOT(ISERROR(SEARCH("1- Bajo",K50)))</formula>
    </cfRule>
  </conditionalFormatting>
  <conditionalFormatting sqref="H50:I50">
    <cfRule type="containsText" dxfId="892" priority="196" operator="containsText" text="3- Moderado">
      <formula>NOT(ISERROR(SEARCH("3- Moderado",H50)))</formula>
    </cfRule>
    <cfRule type="containsText" dxfId="891" priority="197" operator="containsText" text="6- Moderado">
      <formula>NOT(ISERROR(SEARCH("6- Moderado",H50)))</formula>
    </cfRule>
    <cfRule type="containsText" dxfId="890" priority="198" operator="containsText" text="4- Moderado">
      <formula>NOT(ISERROR(SEARCH("4- Moderado",H50)))</formula>
    </cfRule>
    <cfRule type="containsText" dxfId="889" priority="199" operator="containsText" text="3- Bajo">
      <formula>NOT(ISERROR(SEARCH("3- Bajo",H50)))</formula>
    </cfRule>
    <cfRule type="containsText" dxfId="888" priority="200" operator="containsText" text="4- Bajo">
      <formula>NOT(ISERROR(SEARCH("4- Bajo",H50)))</formula>
    </cfRule>
    <cfRule type="containsText" dxfId="887" priority="201" operator="containsText" text="1- Bajo">
      <formula>NOT(ISERROR(SEARCH("1- Bajo",H50)))</formula>
    </cfRule>
  </conditionalFormatting>
  <conditionalFormatting sqref="A50 C50:E50">
    <cfRule type="containsText" dxfId="886" priority="190" operator="containsText" text="3- Moderado">
      <formula>NOT(ISERROR(SEARCH("3- Moderado",A50)))</formula>
    </cfRule>
    <cfRule type="containsText" dxfId="885" priority="191" operator="containsText" text="6- Moderado">
      <formula>NOT(ISERROR(SEARCH("6- Moderado",A50)))</formula>
    </cfRule>
    <cfRule type="containsText" dxfId="884" priority="192" operator="containsText" text="4- Moderado">
      <formula>NOT(ISERROR(SEARCH("4- Moderado",A50)))</formula>
    </cfRule>
    <cfRule type="containsText" dxfId="883" priority="193" operator="containsText" text="3- Bajo">
      <formula>NOT(ISERROR(SEARCH("3- Bajo",A50)))</formula>
    </cfRule>
    <cfRule type="containsText" dxfId="882" priority="194" operator="containsText" text="4- Bajo">
      <formula>NOT(ISERROR(SEARCH("4- Bajo",A50)))</formula>
    </cfRule>
    <cfRule type="containsText" dxfId="881" priority="195" operator="containsText" text="1- Bajo">
      <formula>NOT(ISERROR(SEARCH("1- Bajo",A50)))</formula>
    </cfRule>
  </conditionalFormatting>
  <conditionalFormatting sqref="F50:G50">
    <cfRule type="containsText" dxfId="880" priority="184" operator="containsText" text="3- Moderado">
      <formula>NOT(ISERROR(SEARCH("3- Moderado",F50)))</formula>
    </cfRule>
    <cfRule type="containsText" dxfId="879" priority="185" operator="containsText" text="6- Moderado">
      <formula>NOT(ISERROR(SEARCH("6- Moderado",F50)))</formula>
    </cfRule>
    <cfRule type="containsText" dxfId="878" priority="186" operator="containsText" text="4- Moderado">
      <formula>NOT(ISERROR(SEARCH("4- Moderado",F50)))</formula>
    </cfRule>
    <cfRule type="containsText" dxfId="877" priority="187" operator="containsText" text="3- Bajo">
      <formula>NOT(ISERROR(SEARCH("3- Bajo",F50)))</formula>
    </cfRule>
    <cfRule type="containsText" dxfId="876" priority="188" operator="containsText" text="4- Bajo">
      <formula>NOT(ISERROR(SEARCH("4- Bajo",F50)))</formula>
    </cfRule>
    <cfRule type="containsText" dxfId="875" priority="189" operator="containsText" text="1- Bajo">
      <formula>NOT(ISERROR(SEARCH("1- Bajo",F50)))</formula>
    </cfRule>
  </conditionalFormatting>
  <conditionalFormatting sqref="J50:J54">
    <cfRule type="containsText" dxfId="874" priority="179" operator="containsText" text="Bajo">
      <formula>NOT(ISERROR(SEARCH("Bajo",J50)))</formula>
    </cfRule>
    <cfRule type="containsText" dxfId="873" priority="180" operator="containsText" text="Moderado">
      <formula>NOT(ISERROR(SEARCH("Moderado",J50)))</formula>
    </cfRule>
    <cfRule type="containsText" dxfId="872" priority="181" operator="containsText" text="Alto">
      <formula>NOT(ISERROR(SEARCH("Alto",J50)))</formula>
    </cfRule>
    <cfRule type="containsText" dxfId="871" priority="182" operator="containsText" text="Extremo">
      <formula>NOT(ISERROR(SEARCH("Extremo",J50)))</formula>
    </cfRule>
    <cfRule type="colorScale" priority="183">
      <colorScale>
        <cfvo type="min"/>
        <cfvo type="max"/>
        <color rgb="FFFF7128"/>
        <color rgb="FFFFEF9C"/>
      </colorScale>
    </cfRule>
  </conditionalFormatting>
  <conditionalFormatting sqref="M50:M54">
    <cfRule type="containsText" dxfId="870" priority="154" operator="containsText" text="Moderado">
      <formula>NOT(ISERROR(SEARCH("Moderado",M50)))</formula>
    </cfRule>
    <cfRule type="containsText" dxfId="869" priority="174" operator="containsText" text="Bajo">
      <formula>NOT(ISERROR(SEARCH("Bajo",M50)))</formula>
    </cfRule>
    <cfRule type="containsText" dxfId="868" priority="175" operator="containsText" text="Moderado">
      <formula>NOT(ISERROR(SEARCH("Moderado",M50)))</formula>
    </cfRule>
    <cfRule type="containsText" dxfId="867" priority="176" operator="containsText" text="Alto">
      <formula>NOT(ISERROR(SEARCH("Alto",M50)))</formula>
    </cfRule>
    <cfRule type="containsText" dxfId="866" priority="177" operator="containsText" text="Extremo">
      <formula>NOT(ISERROR(SEARCH("Extremo",M50)))</formula>
    </cfRule>
    <cfRule type="colorScale" priority="178">
      <colorScale>
        <cfvo type="min"/>
        <cfvo type="max"/>
        <color rgb="FFFF7128"/>
        <color rgb="FFFFEF9C"/>
      </colorScale>
    </cfRule>
  </conditionalFormatting>
  <conditionalFormatting sqref="N50">
    <cfRule type="containsText" dxfId="865" priority="168" operator="containsText" text="3- Moderado">
      <formula>NOT(ISERROR(SEARCH("3- Moderado",N50)))</formula>
    </cfRule>
    <cfRule type="containsText" dxfId="864" priority="169" operator="containsText" text="6- Moderado">
      <formula>NOT(ISERROR(SEARCH("6- Moderado",N50)))</formula>
    </cfRule>
    <cfRule type="containsText" dxfId="863" priority="170" operator="containsText" text="4- Moderado">
      <formula>NOT(ISERROR(SEARCH("4- Moderado",N50)))</formula>
    </cfRule>
    <cfRule type="containsText" dxfId="862" priority="171" operator="containsText" text="3- Bajo">
      <formula>NOT(ISERROR(SEARCH("3- Bajo",N50)))</formula>
    </cfRule>
    <cfRule type="containsText" dxfId="861" priority="172" operator="containsText" text="4- Bajo">
      <formula>NOT(ISERROR(SEARCH("4- Bajo",N50)))</formula>
    </cfRule>
    <cfRule type="containsText" dxfId="860" priority="173" operator="containsText" text="1- Bajo">
      <formula>NOT(ISERROR(SEARCH("1- Bajo",N50)))</formula>
    </cfRule>
  </conditionalFormatting>
  <conditionalFormatting sqref="H50:H54">
    <cfRule type="containsText" dxfId="859" priority="155" operator="containsText" text="Muy Alta">
      <formula>NOT(ISERROR(SEARCH("Muy Alta",H50)))</formula>
    </cfRule>
    <cfRule type="containsText" dxfId="858" priority="156" operator="containsText" text="Alta">
      <formula>NOT(ISERROR(SEARCH("Alta",H50)))</formula>
    </cfRule>
    <cfRule type="containsText" dxfId="857" priority="157" operator="containsText" text="Muy Alta">
      <formula>NOT(ISERROR(SEARCH("Muy Alta",H50)))</formula>
    </cfRule>
    <cfRule type="containsText" dxfId="856" priority="162" operator="containsText" text="Muy Baja">
      <formula>NOT(ISERROR(SEARCH("Muy Baja",H50)))</formula>
    </cfRule>
    <cfRule type="containsText" dxfId="855" priority="163" operator="containsText" text="Baja">
      <formula>NOT(ISERROR(SEARCH("Baja",H50)))</formula>
    </cfRule>
    <cfRule type="containsText" dxfId="854" priority="164" operator="containsText" text="Media">
      <formula>NOT(ISERROR(SEARCH("Media",H50)))</formula>
    </cfRule>
    <cfRule type="containsText" dxfId="853" priority="165" operator="containsText" text="Alta">
      <formula>NOT(ISERROR(SEARCH("Alta",H50)))</formula>
    </cfRule>
    <cfRule type="containsText" dxfId="852" priority="167" operator="containsText" text="Muy Alta">
      <formula>NOT(ISERROR(SEARCH("Muy Alta",H50)))</formula>
    </cfRule>
  </conditionalFormatting>
  <conditionalFormatting sqref="I50:I54">
    <cfRule type="containsText" dxfId="851" priority="158" operator="containsText" text="Catastrófico">
      <formula>NOT(ISERROR(SEARCH("Catastrófico",I50)))</formula>
    </cfRule>
    <cfRule type="containsText" dxfId="850" priority="159" operator="containsText" text="Mayor">
      <formula>NOT(ISERROR(SEARCH("Mayor",I50)))</formula>
    </cfRule>
    <cfRule type="containsText" dxfId="849" priority="160" operator="containsText" text="Menor">
      <formula>NOT(ISERROR(SEARCH("Menor",I50)))</formula>
    </cfRule>
    <cfRule type="containsText" dxfId="848" priority="161" operator="containsText" text="Leve">
      <formula>NOT(ISERROR(SEARCH("Leve",I50)))</formula>
    </cfRule>
    <cfRule type="containsText" dxfId="847" priority="166" operator="containsText" text="Moderado">
      <formula>NOT(ISERROR(SEARCH("Moderado",I50)))</formula>
    </cfRule>
  </conditionalFormatting>
  <conditionalFormatting sqref="K50:K54">
    <cfRule type="containsText" dxfId="846" priority="153" operator="containsText" text="Media">
      <formula>NOT(ISERROR(SEARCH("Media",K50)))</formula>
    </cfRule>
  </conditionalFormatting>
  <conditionalFormatting sqref="L50:L54">
    <cfRule type="containsText" dxfId="845" priority="152" operator="containsText" text="Moderado">
      <formula>NOT(ISERROR(SEARCH("Moderado",L50)))</formula>
    </cfRule>
  </conditionalFormatting>
  <conditionalFormatting sqref="J50:J54">
    <cfRule type="containsText" dxfId="844" priority="151" operator="containsText" text="Moderado">
      <formula>NOT(ISERROR(SEARCH("Moderado",J50)))</formula>
    </cfRule>
  </conditionalFormatting>
  <conditionalFormatting sqref="J50:J54">
    <cfRule type="containsText" dxfId="843" priority="149" operator="containsText" text="Bajo">
      <formula>NOT(ISERROR(SEARCH("Bajo",J50)))</formula>
    </cfRule>
    <cfRule type="containsText" dxfId="842" priority="150" operator="containsText" text="Extremo">
      <formula>NOT(ISERROR(SEARCH("Extremo",J50)))</formula>
    </cfRule>
  </conditionalFormatting>
  <conditionalFormatting sqref="K50:K54">
    <cfRule type="containsText" dxfId="841" priority="147" operator="containsText" text="Baja">
      <formula>NOT(ISERROR(SEARCH("Baja",K50)))</formula>
    </cfRule>
    <cfRule type="containsText" dxfId="840" priority="148" operator="containsText" text="Muy Baja">
      <formula>NOT(ISERROR(SEARCH("Muy Baja",K50)))</formula>
    </cfRule>
  </conditionalFormatting>
  <conditionalFormatting sqref="K50:K54">
    <cfRule type="containsText" dxfId="839" priority="145" operator="containsText" text="Muy Alta">
      <formula>NOT(ISERROR(SEARCH("Muy Alta",K50)))</formula>
    </cfRule>
    <cfRule type="containsText" dxfId="838" priority="146" operator="containsText" text="Alta">
      <formula>NOT(ISERROR(SEARCH("Alta",K50)))</formula>
    </cfRule>
  </conditionalFormatting>
  <conditionalFormatting sqref="L50:L54">
    <cfRule type="containsText" dxfId="837" priority="141" operator="containsText" text="Catastrófico">
      <formula>NOT(ISERROR(SEARCH("Catastrófico",L50)))</formula>
    </cfRule>
    <cfRule type="containsText" dxfId="836" priority="142" operator="containsText" text="Mayor">
      <formula>NOT(ISERROR(SEARCH("Mayor",L50)))</formula>
    </cfRule>
    <cfRule type="containsText" dxfId="835" priority="143" operator="containsText" text="Menor">
      <formula>NOT(ISERROR(SEARCH("Menor",L50)))</formula>
    </cfRule>
    <cfRule type="containsText" dxfId="834" priority="144" operator="containsText" text="Leve">
      <formula>NOT(ISERROR(SEARCH("Leve",L50)))</formula>
    </cfRule>
  </conditionalFormatting>
  <conditionalFormatting sqref="K55:L55">
    <cfRule type="containsText" dxfId="833" priority="135" operator="containsText" text="3- Moderado">
      <formula>NOT(ISERROR(SEARCH("3- Moderado",K55)))</formula>
    </cfRule>
    <cfRule type="containsText" dxfId="832" priority="136" operator="containsText" text="6- Moderado">
      <formula>NOT(ISERROR(SEARCH("6- Moderado",K55)))</formula>
    </cfRule>
    <cfRule type="containsText" dxfId="831" priority="137" operator="containsText" text="4- Moderado">
      <formula>NOT(ISERROR(SEARCH("4- Moderado",K55)))</formula>
    </cfRule>
    <cfRule type="containsText" dxfId="830" priority="138" operator="containsText" text="3- Bajo">
      <formula>NOT(ISERROR(SEARCH("3- Bajo",K55)))</formula>
    </cfRule>
    <cfRule type="containsText" dxfId="829" priority="139" operator="containsText" text="4- Bajo">
      <formula>NOT(ISERROR(SEARCH("4- Bajo",K55)))</formula>
    </cfRule>
    <cfRule type="containsText" dxfId="828" priority="140" operator="containsText" text="1- Bajo">
      <formula>NOT(ISERROR(SEARCH("1- Bajo",K55)))</formula>
    </cfRule>
  </conditionalFormatting>
  <conditionalFormatting sqref="H55:I55">
    <cfRule type="containsText" dxfId="827" priority="129" operator="containsText" text="3- Moderado">
      <formula>NOT(ISERROR(SEARCH("3- Moderado",H55)))</formula>
    </cfRule>
    <cfRule type="containsText" dxfId="826" priority="130" operator="containsText" text="6- Moderado">
      <formula>NOT(ISERROR(SEARCH("6- Moderado",H55)))</formula>
    </cfRule>
    <cfRule type="containsText" dxfId="825" priority="131" operator="containsText" text="4- Moderado">
      <formula>NOT(ISERROR(SEARCH("4- Moderado",H55)))</formula>
    </cfRule>
    <cfRule type="containsText" dxfId="824" priority="132" operator="containsText" text="3- Bajo">
      <formula>NOT(ISERROR(SEARCH("3- Bajo",H55)))</formula>
    </cfRule>
    <cfRule type="containsText" dxfId="823" priority="133" operator="containsText" text="4- Bajo">
      <formula>NOT(ISERROR(SEARCH("4- Bajo",H55)))</formula>
    </cfRule>
    <cfRule type="containsText" dxfId="822" priority="134" operator="containsText" text="1- Bajo">
      <formula>NOT(ISERROR(SEARCH("1- Bajo",H55)))</formula>
    </cfRule>
  </conditionalFormatting>
  <conditionalFormatting sqref="A55 C55:E55">
    <cfRule type="containsText" dxfId="821" priority="123" operator="containsText" text="3- Moderado">
      <formula>NOT(ISERROR(SEARCH("3- Moderado",A55)))</formula>
    </cfRule>
    <cfRule type="containsText" dxfId="820" priority="124" operator="containsText" text="6- Moderado">
      <formula>NOT(ISERROR(SEARCH("6- Moderado",A55)))</formula>
    </cfRule>
    <cfRule type="containsText" dxfId="819" priority="125" operator="containsText" text="4- Moderado">
      <formula>NOT(ISERROR(SEARCH("4- Moderado",A55)))</formula>
    </cfRule>
    <cfRule type="containsText" dxfId="818" priority="126" operator="containsText" text="3- Bajo">
      <formula>NOT(ISERROR(SEARCH("3- Bajo",A55)))</formula>
    </cfRule>
    <cfRule type="containsText" dxfId="817" priority="127" operator="containsText" text="4- Bajo">
      <formula>NOT(ISERROR(SEARCH("4- Bajo",A55)))</formula>
    </cfRule>
    <cfRule type="containsText" dxfId="816" priority="128" operator="containsText" text="1- Bajo">
      <formula>NOT(ISERROR(SEARCH("1- Bajo",A55)))</formula>
    </cfRule>
  </conditionalFormatting>
  <conditionalFormatting sqref="F55:G55">
    <cfRule type="containsText" dxfId="815" priority="117" operator="containsText" text="3- Moderado">
      <formula>NOT(ISERROR(SEARCH("3- Moderado",F55)))</formula>
    </cfRule>
    <cfRule type="containsText" dxfId="814" priority="118" operator="containsText" text="6- Moderado">
      <formula>NOT(ISERROR(SEARCH("6- Moderado",F55)))</formula>
    </cfRule>
    <cfRule type="containsText" dxfId="813" priority="119" operator="containsText" text="4- Moderado">
      <formula>NOT(ISERROR(SEARCH("4- Moderado",F55)))</formula>
    </cfRule>
    <cfRule type="containsText" dxfId="812" priority="120" operator="containsText" text="3- Bajo">
      <formula>NOT(ISERROR(SEARCH("3- Bajo",F55)))</formula>
    </cfRule>
    <cfRule type="containsText" dxfId="811" priority="121" operator="containsText" text="4- Bajo">
      <formula>NOT(ISERROR(SEARCH("4- Bajo",F55)))</formula>
    </cfRule>
    <cfRule type="containsText" dxfId="810" priority="122" operator="containsText" text="1- Bajo">
      <formula>NOT(ISERROR(SEARCH("1- Bajo",F55)))</formula>
    </cfRule>
  </conditionalFormatting>
  <conditionalFormatting sqref="J55:J59">
    <cfRule type="containsText" dxfId="809" priority="112" operator="containsText" text="Bajo">
      <formula>NOT(ISERROR(SEARCH("Bajo",J55)))</formula>
    </cfRule>
    <cfRule type="containsText" dxfId="808" priority="113" operator="containsText" text="Moderado">
      <formula>NOT(ISERROR(SEARCH("Moderado",J55)))</formula>
    </cfRule>
    <cfRule type="containsText" dxfId="807" priority="114" operator="containsText" text="Alto">
      <formula>NOT(ISERROR(SEARCH("Alto",J55)))</formula>
    </cfRule>
    <cfRule type="containsText" dxfId="806" priority="115" operator="containsText" text="Extremo">
      <formula>NOT(ISERROR(SEARCH("Extremo",J55)))</formula>
    </cfRule>
    <cfRule type="colorScale" priority="116">
      <colorScale>
        <cfvo type="min"/>
        <cfvo type="max"/>
        <color rgb="FFFF7128"/>
        <color rgb="FFFFEF9C"/>
      </colorScale>
    </cfRule>
  </conditionalFormatting>
  <conditionalFormatting sqref="M55:M59">
    <cfRule type="containsText" dxfId="805" priority="87" operator="containsText" text="Moderado">
      <formula>NOT(ISERROR(SEARCH("Moderado",M55)))</formula>
    </cfRule>
    <cfRule type="containsText" dxfId="804" priority="107" operator="containsText" text="Bajo">
      <formula>NOT(ISERROR(SEARCH("Bajo",M55)))</formula>
    </cfRule>
    <cfRule type="containsText" dxfId="803" priority="108" operator="containsText" text="Moderado">
      <formula>NOT(ISERROR(SEARCH("Moderado",M55)))</formula>
    </cfRule>
    <cfRule type="containsText" dxfId="802" priority="109" operator="containsText" text="Alto">
      <formula>NOT(ISERROR(SEARCH("Alto",M55)))</formula>
    </cfRule>
    <cfRule type="containsText" dxfId="801" priority="110" operator="containsText" text="Extremo">
      <formula>NOT(ISERROR(SEARCH("Extremo",M55)))</formula>
    </cfRule>
    <cfRule type="colorScale" priority="111">
      <colorScale>
        <cfvo type="min"/>
        <cfvo type="max"/>
        <color rgb="FFFF7128"/>
        <color rgb="FFFFEF9C"/>
      </colorScale>
    </cfRule>
  </conditionalFormatting>
  <conditionalFormatting sqref="N55">
    <cfRule type="containsText" dxfId="800" priority="101" operator="containsText" text="3- Moderado">
      <formula>NOT(ISERROR(SEARCH("3- Moderado",N55)))</formula>
    </cfRule>
    <cfRule type="containsText" dxfId="799" priority="102" operator="containsText" text="6- Moderado">
      <formula>NOT(ISERROR(SEARCH("6- Moderado",N55)))</formula>
    </cfRule>
    <cfRule type="containsText" dxfId="798" priority="103" operator="containsText" text="4- Moderado">
      <formula>NOT(ISERROR(SEARCH("4- Moderado",N55)))</formula>
    </cfRule>
    <cfRule type="containsText" dxfId="797" priority="104" operator="containsText" text="3- Bajo">
      <formula>NOT(ISERROR(SEARCH("3- Bajo",N55)))</formula>
    </cfRule>
    <cfRule type="containsText" dxfId="796" priority="105" operator="containsText" text="4- Bajo">
      <formula>NOT(ISERROR(SEARCH("4- Bajo",N55)))</formula>
    </cfRule>
    <cfRule type="containsText" dxfId="795" priority="106" operator="containsText" text="1- Bajo">
      <formula>NOT(ISERROR(SEARCH("1- Bajo",N55)))</formula>
    </cfRule>
  </conditionalFormatting>
  <conditionalFormatting sqref="H55:H59">
    <cfRule type="containsText" dxfId="794" priority="88" operator="containsText" text="Muy Alta">
      <formula>NOT(ISERROR(SEARCH("Muy Alta",H55)))</formula>
    </cfRule>
    <cfRule type="containsText" dxfId="793" priority="89" operator="containsText" text="Alta">
      <formula>NOT(ISERROR(SEARCH("Alta",H55)))</formula>
    </cfRule>
    <cfRule type="containsText" dxfId="792" priority="90" operator="containsText" text="Muy Alta">
      <formula>NOT(ISERROR(SEARCH("Muy Alta",H55)))</formula>
    </cfRule>
    <cfRule type="containsText" dxfId="791" priority="95" operator="containsText" text="Muy Baja">
      <formula>NOT(ISERROR(SEARCH("Muy Baja",H55)))</formula>
    </cfRule>
    <cfRule type="containsText" dxfId="790" priority="96" operator="containsText" text="Baja">
      <formula>NOT(ISERROR(SEARCH("Baja",H55)))</formula>
    </cfRule>
    <cfRule type="containsText" dxfId="789" priority="97" operator="containsText" text="Media">
      <formula>NOT(ISERROR(SEARCH("Media",H55)))</formula>
    </cfRule>
    <cfRule type="containsText" dxfId="788" priority="98" operator="containsText" text="Alta">
      <formula>NOT(ISERROR(SEARCH("Alta",H55)))</formula>
    </cfRule>
    <cfRule type="containsText" dxfId="787" priority="100" operator="containsText" text="Muy Alta">
      <formula>NOT(ISERROR(SEARCH("Muy Alta",H55)))</formula>
    </cfRule>
  </conditionalFormatting>
  <conditionalFormatting sqref="I55:I59">
    <cfRule type="containsText" dxfId="786" priority="91" operator="containsText" text="Catastrófico">
      <formula>NOT(ISERROR(SEARCH("Catastrófico",I55)))</formula>
    </cfRule>
    <cfRule type="containsText" dxfId="785" priority="92" operator="containsText" text="Mayor">
      <formula>NOT(ISERROR(SEARCH("Mayor",I55)))</formula>
    </cfRule>
    <cfRule type="containsText" dxfId="784" priority="93" operator="containsText" text="Menor">
      <formula>NOT(ISERROR(SEARCH("Menor",I55)))</formula>
    </cfRule>
    <cfRule type="containsText" dxfId="783" priority="94" operator="containsText" text="Leve">
      <formula>NOT(ISERROR(SEARCH("Leve",I55)))</formula>
    </cfRule>
    <cfRule type="containsText" dxfId="782" priority="99" operator="containsText" text="Moderado">
      <formula>NOT(ISERROR(SEARCH("Moderado",I55)))</formula>
    </cfRule>
  </conditionalFormatting>
  <conditionalFormatting sqref="K55:K59">
    <cfRule type="containsText" dxfId="781" priority="86" operator="containsText" text="Media">
      <formula>NOT(ISERROR(SEARCH("Media",K55)))</formula>
    </cfRule>
  </conditionalFormatting>
  <conditionalFormatting sqref="L55:L59">
    <cfRule type="containsText" dxfId="780" priority="85" operator="containsText" text="Moderado">
      <formula>NOT(ISERROR(SEARCH("Moderado",L55)))</formula>
    </cfRule>
  </conditionalFormatting>
  <conditionalFormatting sqref="J55:J59">
    <cfRule type="containsText" dxfId="779" priority="84" operator="containsText" text="Moderado">
      <formula>NOT(ISERROR(SEARCH("Moderado",J55)))</formula>
    </cfRule>
  </conditionalFormatting>
  <conditionalFormatting sqref="J55:J59">
    <cfRule type="containsText" dxfId="778" priority="82" operator="containsText" text="Bajo">
      <formula>NOT(ISERROR(SEARCH("Bajo",J55)))</formula>
    </cfRule>
    <cfRule type="containsText" dxfId="777" priority="83" operator="containsText" text="Extremo">
      <formula>NOT(ISERROR(SEARCH("Extremo",J55)))</formula>
    </cfRule>
  </conditionalFormatting>
  <conditionalFormatting sqref="K55:K59">
    <cfRule type="containsText" dxfId="776" priority="80" operator="containsText" text="Baja">
      <formula>NOT(ISERROR(SEARCH("Baja",K55)))</formula>
    </cfRule>
    <cfRule type="containsText" dxfId="775" priority="81" operator="containsText" text="Muy Baja">
      <formula>NOT(ISERROR(SEARCH("Muy Baja",K55)))</formula>
    </cfRule>
  </conditionalFormatting>
  <conditionalFormatting sqref="K55:K59">
    <cfRule type="containsText" dxfId="774" priority="78" operator="containsText" text="Muy Alta">
      <formula>NOT(ISERROR(SEARCH("Muy Alta",K55)))</formula>
    </cfRule>
    <cfRule type="containsText" dxfId="773" priority="79" operator="containsText" text="Alta">
      <formula>NOT(ISERROR(SEARCH("Alta",K55)))</formula>
    </cfRule>
  </conditionalFormatting>
  <conditionalFormatting sqref="L55:L59">
    <cfRule type="containsText" dxfId="772" priority="74" operator="containsText" text="Catastrófico">
      <formula>NOT(ISERROR(SEARCH("Catastrófico",L55)))</formula>
    </cfRule>
    <cfRule type="containsText" dxfId="771" priority="75" operator="containsText" text="Mayor">
      <formula>NOT(ISERROR(SEARCH("Mayor",L55)))</formula>
    </cfRule>
    <cfRule type="containsText" dxfId="770" priority="76" operator="containsText" text="Menor">
      <formula>NOT(ISERROR(SEARCH("Menor",L55)))</formula>
    </cfRule>
    <cfRule type="containsText" dxfId="769" priority="77" operator="containsText" text="Leve">
      <formula>NOT(ISERROR(SEARCH("Leve",L55)))</formula>
    </cfRule>
  </conditionalFormatting>
  <conditionalFormatting sqref="K25:L25">
    <cfRule type="containsText" dxfId="768" priority="68" operator="containsText" text="3- Moderado">
      <formula>NOT(ISERROR(SEARCH("3- Moderado",K25)))</formula>
    </cfRule>
    <cfRule type="containsText" dxfId="767" priority="69" operator="containsText" text="6- Moderado">
      <formula>NOT(ISERROR(SEARCH("6- Moderado",K25)))</formula>
    </cfRule>
    <cfRule type="containsText" dxfId="766" priority="70" operator="containsText" text="4- Moderado">
      <formula>NOT(ISERROR(SEARCH("4- Moderado",K25)))</formula>
    </cfRule>
    <cfRule type="containsText" dxfId="765" priority="71" operator="containsText" text="3- Bajo">
      <formula>NOT(ISERROR(SEARCH("3- Bajo",K25)))</formula>
    </cfRule>
    <cfRule type="containsText" dxfId="764" priority="72" operator="containsText" text="4- Bajo">
      <formula>NOT(ISERROR(SEARCH("4- Bajo",K25)))</formula>
    </cfRule>
    <cfRule type="containsText" dxfId="763" priority="73" operator="containsText" text="1- Bajo">
      <formula>NOT(ISERROR(SEARCH("1- Bajo",K25)))</formula>
    </cfRule>
  </conditionalFormatting>
  <conditionalFormatting sqref="H25:I25">
    <cfRule type="containsText" dxfId="762" priority="62" operator="containsText" text="3- Moderado">
      <formula>NOT(ISERROR(SEARCH("3- Moderado",H25)))</formula>
    </cfRule>
    <cfRule type="containsText" dxfId="761" priority="63" operator="containsText" text="6- Moderado">
      <formula>NOT(ISERROR(SEARCH("6- Moderado",H25)))</formula>
    </cfRule>
    <cfRule type="containsText" dxfId="760" priority="64" operator="containsText" text="4- Moderado">
      <formula>NOT(ISERROR(SEARCH("4- Moderado",H25)))</formula>
    </cfRule>
    <cfRule type="containsText" dxfId="759" priority="65" operator="containsText" text="3- Bajo">
      <formula>NOT(ISERROR(SEARCH("3- Bajo",H25)))</formula>
    </cfRule>
    <cfRule type="containsText" dxfId="758" priority="66" operator="containsText" text="4- Bajo">
      <formula>NOT(ISERROR(SEARCH("4- Bajo",H25)))</formula>
    </cfRule>
    <cfRule type="containsText" dxfId="757" priority="67" operator="containsText" text="1- Bajo">
      <formula>NOT(ISERROR(SEARCH("1- Bajo",H25)))</formula>
    </cfRule>
  </conditionalFormatting>
  <conditionalFormatting sqref="A25 C25:E25">
    <cfRule type="containsText" dxfId="756" priority="56" operator="containsText" text="3- Moderado">
      <formula>NOT(ISERROR(SEARCH("3- Moderado",A25)))</formula>
    </cfRule>
    <cfRule type="containsText" dxfId="755" priority="57" operator="containsText" text="6- Moderado">
      <formula>NOT(ISERROR(SEARCH("6- Moderado",A25)))</formula>
    </cfRule>
    <cfRule type="containsText" dxfId="754" priority="58" operator="containsText" text="4- Moderado">
      <formula>NOT(ISERROR(SEARCH("4- Moderado",A25)))</formula>
    </cfRule>
    <cfRule type="containsText" dxfId="753" priority="59" operator="containsText" text="3- Bajo">
      <formula>NOT(ISERROR(SEARCH("3- Bajo",A25)))</formula>
    </cfRule>
    <cfRule type="containsText" dxfId="752" priority="60" operator="containsText" text="4- Bajo">
      <formula>NOT(ISERROR(SEARCH("4- Bajo",A25)))</formula>
    </cfRule>
    <cfRule type="containsText" dxfId="751" priority="61" operator="containsText" text="1- Bajo">
      <formula>NOT(ISERROR(SEARCH("1- Bajo",A25)))</formula>
    </cfRule>
  </conditionalFormatting>
  <conditionalFormatting sqref="F25:G25">
    <cfRule type="containsText" dxfId="750" priority="50" operator="containsText" text="3- Moderado">
      <formula>NOT(ISERROR(SEARCH("3- Moderado",F25)))</formula>
    </cfRule>
    <cfRule type="containsText" dxfId="749" priority="51" operator="containsText" text="6- Moderado">
      <formula>NOT(ISERROR(SEARCH("6- Moderado",F25)))</formula>
    </cfRule>
    <cfRule type="containsText" dxfId="748" priority="52" operator="containsText" text="4- Moderado">
      <formula>NOT(ISERROR(SEARCH("4- Moderado",F25)))</formula>
    </cfRule>
    <cfRule type="containsText" dxfId="747" priority="53" operator="containsText" text="3- Bajo">
      <formula>NOT(ISERROR(SEARCH("3- Bajo",F25)))</formula>
    </cfRule>
    <cfRule type="containsText" dxfId="746" priority="54" operator="containsText" text="4- Bajo">
      <formula>NOT(ISERROR(SEARCH("4- Bajo",F25)))</formula>
    </cfRule>
    <cfRule type="containsText" dxfId="745" priority="55" operator="containsText" text="1- Bajo">
      <formula>NOT(ISERROR(SEARCH("1- Bajo",F25)))</formula>
    </cfRule>
  </conditionalFormatting>
  <conditionalFormatting sqref="J25:J29">
    <cfRule type="containsText" dxfId="744" priority="45" operator="containsText" text="Bajo">
      <formula>NOT(ISERROR(SEARCH("Bajo",J25)))</formula>
    </cfRule>
    <cfRule type="containsText" dxfId="743" priority="46" operator="containsText" text="Moderado">
      <formula>NOT(ISERROR(SEARCH("Moderado",J25)))</formula>
    </cfRule>
    <cfRule type="containsText" dxfId="742" priority="47" operator="containsText" text="Alto">
      <formula>NOT(ISERROR(SEARCH("Alto",J25)))</formula>
    </cfRule>
    <cfRule type="containsText" dxfId="741" priority="48" operator="containsText" text="Extremo">
      <formula>NOT(ISERROR(SEARCH("Extremo",J25)))</formula>
    </cfRule>
    <cfRule type="colorScale" priority="49">
      <colorScale>
        <cfvo type="min"/>
        <cfvo type="max"/>
        <color rgb="FFFF7128"/>
        <color rgb="FFFFEF9C"/>
      </colorScale>
    </cfRule>
  </conditionalFormatting>
  <conditionalFormatting sqref="M25:M29">
    <cfRule type="containsText" dxfId="740" priority="20" operator="containsText" text="Moderado">
      <formula>NOT(ISERROR(SEARCH("Moderado",M25)))</formula>
    </cfRule>
    <cfRule type="containsText" dxfId="739" priority="40" operator="containsText" text="Bajo">
      <formula>NOT(ISERROR(SEARCH("Bajo",M25)))</formula>
    </cfRule>
    <cfRule type="containsText" dxfId="738" priority="41" operator="containsText" text="Moderado">
      <formula>NOT(ISERROR(SEARCH("Moderado",M25)))</formula>
    </cfRule>
    <cfRule type="containsText" dxfId="737" priority="42" operator="containsText" text="Alto">
      <formula>NOT(ISERROR(SEARCH("Alto",M25)))</formula>
    </cfRule>
    <cfRule type="containsText" dxfId="736" priority="43" operator="containsText" text="Extremo">
      <formula>NOT(ISERROR(SEARCH("Extremo",M25)))</formula>
    </cfRule>
    <cfRule type="colorScale" priority="44">
      <colorScale>
        <cfvo type="min"/>
        <cfvo type="max"/>
        <color rgb="FFFF7128"/>
        <color rgb="FFFFEF9C"/>
      </colorScale>
    </cfRule>
  </conditionalFormatting>
  <conditionalFormatting sqref="N25">
    <cfRule type="containsText" dxfId="735" priority="34" operator="containsText" text="3- Moderado">
      <formula>NOT(ISERROR(SEARCH("3- Moderado",N25)))</formula>
    </cfRule>
    <cfRule type="containsText" dxfId="734" priority="35" operator="containsText" text="6- Moderado">
      <formula>NOT(ISERROR(SEARCH("6- Moderado",N25)))</formula>
    </cfRule>
    <cfRule type="containsText" dxfId="733" priority="36" operator="containsText" text="4- Moderado">
      <formula>NOT(ISERROR(SEARCH("4- Moderado",N25)))</formula>
    </cfRule>
    <cfRule type="containsText" dxfId="732" priority="37" operator="containsText" text="3- Bajo">
      <formula>NOT(ISERROR(SEARCH("3- Bajo",N25)))</formula>
    </cfRule>
    <cfRule type="containsText" dxfId="731" priority="38" operator="containsText" text="4- Bajo">
      <formula>NOT(ISERROR(SEARCH("4- Bajo",N25)))</formula>
    </cfRule>
    <cfRule type="containsText" dxfId="730" priority="39" operator="containsText" text="1- Bajo">
      <formula>NOT(ISERROR(SEARCH("1- Bajo",N25)))</formula>
    </cfRule>
  </conditionalFormatting>
  <conditionalFormatting sqref="H25:H29">
    <cfRule type="containsText" dxfId="729" priority="21" operator="containsText" text="Muy Alta">
      <formula>NOT(ISERROR(SEARCH("Muy Alta",H25)))</formula>
    </cfRule>
    <cfRule type="containsText" dxfId="728" priority="22" operator="containsText" text="Alta">
      <formula>NOT(ISERROR(SEARCH("Alta",H25)))</formula>
    </cfRule>
    <cfRule type="containsText" dxfId="727" priority="23" operator="containsText" text="Muy Alta">
      <formula>NOT(ISERROR(SEARCH("Muy Alta",H25)))</formula>
    </cfRule>
    <cfRule type="containsText" dxfId="726" priority="28" operator="containsText" text="Muy Baja">
      <formula>NOT(ISERROR(SEARCH("Muy Baja",H25)))</formula>
    </cfRule>
    <cfRule type="containsText" dxfId="725" priority="29" operator="containsText" text="Baja">
      <formula>NOT(ISERROR(SEARCH("Baja",H25)))</formula>
    </cfRule>
    <cfRule type="containsText" dxfId="724" priority="30" operator="containsText" text="Media">
      <formula>NOT(ISERROR(SEARCH("Media",H25)))</formula>
    </cfRule>
    <cfRule type="containsText" dxfId="723" priority="31" operator="containsText" text="Alta">
      <formula>NOT(ISERROR(SEARCH("Alta",H25)))</formula>
    </cfRule>
    <cfRule type="containsText" dxfId="722" priority="33" operator="containsText" text="Muy Alta">
      <formula>NOT(ISERROR(SEARCH("Muy Alta",H25)))</formula>
    </cfRule>
  </conditionalFormatting>
  <conditionalFormatting sqref="I25:I29">
    <cfRule type="containsText" dxfId="721" priority="24" operator="containsText" text="Catastrófico">
      <formula>NOT(ISERROR(SEARCH("Catastrófico",I25)))</formula>
    </cfRule>
    <cfRule type="containsText" dxfId="720" priority="25" operator="containsText" text="Mayor">
      <formula>NOT(ISERROR(SEARCH("Mayor",I25)))</formula>
    </cfRule>
    <cfRule type="containsText" dxfId="719" priority="26" operator="containsText" text="Menor">
      <formula>NOT(ISERROR(SEARCH("Menor",I25)))</formula>
    </cfRule>
    <cfRule type="containsText" dxfId="718" priority="27" operator="containsText" text="Leve">
      <formula>NOT(ISERROR(SEARCH("Leve",I25)))</formula>
    </cfRule>
    <cfRule type="containsText" dxfId="717" priority="32" operator="containsText" text="Moderado">
      <formula>NOT(ISERROR(SEARCH("Moderado",I25)))</formula>
    </cfRule>
  </conditionalFormatting>
  <conditionalFormatting sqref="K25:K29">
    <cfRule type="containsText" dxfId="716" priority="19" operator="containsText" text="Media">
      <formula>NOT(ISERROR(SEARCH("Media",K25)))</formula>
    </cfRule>
  </conditionalFormatting>
  <conditionalFormatting sqref="L25:L29">
    <cfRule type="containsText" dxfId="715" priority="18" operator="containsText" text="Moderado">
      <formula>NOT(ISERROR(SEARCH("Moderado",L25)))</formula>
    </cfRule>
  </conditionalFormatting>
  <conditionalFormatting sqref="J25:J29">
    <cfRule type="containsText" dxfId="714" priority="17" operator="containsText" text="Moderado">
      <formula>NOT(ISERROR(SEARCH("Moderado",J25)))</formula>
    </cfRule>
  </conditionalFormatting>
  <conditionalFormatting sqref="J25:J29">
    <cfRule type="containsText" dxfId="713" priority="15" operator="containsText" text="Bajo">
      <formula>NOT(ISERROR(SEARCH("Bajo",J25)))</formula>
    </cfRule>
    <cfRule type="containsText" dxfId="712" priority="16" operator="containsText" text="Extremo">
      <formula>NOT(ISERROR(SEARCH("Extremo",J25)))</formula>
    </cfRule>
  </conditionalFormatting>
  <conditionalFormatting sqref="K25:K29">
    <cfRule type="containsText" dxfId="711" priority="13" operator="containsText" text="Baja">
      <formula>NOT(ISERROR(SEARCH("Baja",K25)))</formula>
    </cfRule>
    <cfRule type="containsText" dxfId="710" priority="14" operator="containsText" text="Muy Baja">
      <formula>NOT(ISERROR(SEARCH("Muy Baja",K25)))</formula>
    </cfRule>
  </conditionalFormatting>
  <conditionalFormatting sqref="K25:K29">
    <cfRule type="containsText" dxfId="709" priority="11" operator="containsText" text="Muy Alta">
      <formula>NOT(ISERROR(SEARCH("Muy Alta",K25)))</formula>
    </cfRule>
    <cfRule type="containsText" dxfId="708" priority="12" operator="containsText" text="Alta">
      <formula>NOT(ISERROR(SEARCH("Alta",K25)))</formula>
    </cfRule>
  </conditionalFormatting>
  <conditionalFormatting sqref="L25:L29">
    <cfRule type="containsText" dxfId="707" priority="7" operator="containsText" text="Catastrófico">
      <formula>NOT(ISERROR(SEARCH("Catastrófico",L25)))</formula>
    </cfRule>
    <cfRule type="containsText" dxfId="706" priority="8" operator="containsText" text="Mayor">
      <formula>NOT(ISERROR(SEARCH("Mayor",L25)))</formula>
    </cfRule>
    <cfRule type="containsText" dxfId="705" priority="9" operator="containsText" text="Menor">
      <formula>NOT(ISERROR(SEARCH("Menor",L25)))</formula>
    </cfRule>
    <cfRule type="containsText" dxfId="704" priority="10" operator="containsText" text="Leve">
      <formula>NOT(ISERROR(SEARCH("Leve",L25)))</formula>
    </cfRule>
  </conditionalFormatting>
  <conditionalFormatting sqref="B10 B15 B20 B25 B30 B35 B40 B45 B50 B55">
    <cfRule type="containsText" dxfId="703" priority="1" operator="containsText" text="3- Moderado">
      <formula>NOT(ISERROR(SEARCH("3- Moderado",B10)))</formula>
    </cfRule>
    <cfRule type="containsText" dxfId="702" priority="2" operator="containsText" text="6- Moderado">
      <formula>NOT(ISERROR(SEARCH("6- Moderado",B10)))</formula>
    </cfRule>
    <cfRule type="containsText" dxfId="701" priority="3" operator="containsText" text="4- Moderado">
      <formula>NOT(ISERROR(SEARCH("4- Moderado",B10)))</formula>
    </cfRule>
    <cfRule type="containsText" dxfId="700" priority="4" operator="containsText" text="3- Bajo">
      <formula>NOT(ISERROR(SEARCH("3- Bajo",B10)))</formula>
    </cfRule>
    <cfRule type="containsText" dxfId="699" priority="5" operator="containsText" text="4- Bajo">
      <formula>NOT(ISERROR(SEARCH("4- Bajo",B10)))</formula>
    </cfRule>
    <cfRule type="containsText" dxfId="698" priority="6" operator="containsText" text="1- Bajo">
      <formula>NOT(ISERROR(SEARCH("1- Bajo",B10)))</formula>
    </cfRule>
  </conditionalFormatting>
  <dataValidations count="7">
    <dataValidation allowBlank="1" showInputMessage="1" showErrorMessage="1" prompt="Seleccionar el tipo de riesgo teniendo en cuenta que  factor organizaconal afecta. Ver explicacion en hoja " sqref="E8" xr:uid="{00000000-0002-0000-0E00-000000000000}"/>
    <dataValidation allowBlank="1" showInputMessage="1" showErrorMessage="1" prompt="Registrar qué factor  que ocasina el riesgo: un facot identtficado el contexto._x000a_O  personas, recursos, estilo de direccion , factores externos, , codiciones ambientales" sqref="F8:G8" xr:uid="{00000000-0002-0000-0E00-000001000000}"/>
    <dataValidation allowBlank="1" showInputMessage="1" showErrorMessage="1" prompt="Que tan factible es que materialize el riesgo?" sqref="H8" xr:uid="{00000000-0002-0000-0E00-000002000000}"/>
    <dataValidation allowBlank="1" showInputMessage="1" showErrorMessage="1" prompt="El grado de afectación puede ser " sqref="I8" xr:uid="{00000000-0002-0000-0E00-000003000000}"/>
    <dataValidation allowBlank="1" showInputMessage="1" showErrorMessage="1" prompt="Describir las actividades que se van a desarrollar para el proyecto" sqref="O7" xr:uid="{00000000-0002-0000-0E00-000004000000}"/>
    <dataValidation allowBlank="1" showInputMessage="1" showErrorMessage="1" prompt="Seleccionar si el responsable es el responsable de las acciones es el nivel central" sqref="P7:P8" xr:uid="{00000000-0002-0000-0E00-000005000000}"/>
    <dataValidation allowBlank="1" showInputMessage="1" showErrorMessage="1" prompt="seleccionar si el responsable de ejecutar las acciones es el nivel central" sqref="Q8:R8" xr:uid="{00000000-0002-0000-0E00-000006000000}"/>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39997558519241921"/>
  </sheetPr>
  <dimension ref="A1:JS59"/>
  <sheetViews>
    <sheetView zoomScale="71" zoomScaleNormal="71" workbookViewId="0">
      <selection activeCell="B10" sqref="B10:B14"/>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178" customWidth="1"/>
    <col min="6" max="6" width="40.140625" customWidth="1"/>
    <col min="7" max="7" width="20.42578125" customWidth="1"/>
    <col min="8" max="8" width="10.42578125" style="179" customWidth="1"/>
    <col min="9" max="9" width="11.42578125" style="179" customWidth="1"/>
    <col min="10" max="10" width="10.140625" style="180" customWidth="1"/>
    <col min="11" max="11" width="11.42578125" style="179" customWidth="1"/>
    <col min="12" max="12" width="10.85546875" style="179" customWidth="1"/>
    <col min="13" max="13" width="18.28515625" style="179"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162" customFormat="1" ht="16.5" customHeight="1" x14ac:dyDescent="0.3">
      <c r="A1" s="424"/>
      <c r="B1" s="425"/>
      <c r="C1" s="425"/>
      <c r="D1" s="511" t="s">
        <v>427</v>
      </c>
      <c r="E1" s="511"/>
      <c r="F1" s="511"/>
      <c r="G1" s="511"/>
      <c r="H1" s="511"/>
      <c r="I1" s="511"/>
      <c r="J1" s="511"/>
      <c r="K1" s="511"/>
      <c r="L1" s="511"/>
      <c r="M1" s="511"/>
      <c r="N1" s="511"/>
      <c r="O1" s="511"/>
      <c r="P1" s="511"/>
      <c r="Q1" s="512"/>
      <c r="R1" s="183"/>
      <c r="S1" s="416" t="s">
        <v>67</v>
      </c>
      <c r="T1" s="416"/>
      <c r="U1" s="416"/>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c r="FF1" s="161"/>
      <c r="FG1" s="161"/>
      <c r="FH1" s="161"/>
      <c r="FI1" s="161"/>
      <c r="FJ1" s="161"/>
      <c r="FK1" s="161"/>
      <c r="FL1" s="161"/>
      <c r="FM1" s="161"/>
      <c r="FN1" s="161"/>
      <c r="FO1" s="161"/>
      <c r="FP1" s="161"/>
      <c r="FQ1" s="161"/>
      <c r="FR1" s="161"/>
      <c r="FS1" s="161"/>
      <c r="FT1" s="161"/>
      <c r="FU1" s="161"/>
      <c r="FV1" s="161"/>
      <c r="FW1" s="161"/>
      <c r="FX1" s="161"/>
      <c r="FY1" s="161"/>
      <c r="FZ1" s="161"/>
      <c r="GA1" s="161"/>
      <c r="GB1" s="161"/>
      <c r="GC1" s="161"/>
      <c r="GD1" s="161"/>
      <c r="GE1" s="161"/>
      <c r="GF1" s="161"/>
      <c r="GG1" s="161"/>
      <c r="GH1" s="161"/>
      <c r="GI1" s="161"/>
      <c r="GJ1" s="161"/>
      <c r="GK1" s="161"/>
      <c r="GL1" s="161"/>
      <c r="GM1" s="161"/>
      <c r="GN1" s="161"/>
      <c r="GO1" s="161"/>
      <c r="GP1" s="161"/>
      <c r="GQ1" s="161"/>
      <c r="GR1" s="161"/>
      <c r="GS1" s="161"/>
      <c r="GT1" s="161"/>
      <c r="GU1" s="161"/>
      <c r="GV1" s="161"/>
      <c r="GW1" s="161"/>
      <c r="GX1" s="161"/>
      <c r="GY1" s="161"/>
      <c r="GZ1" s="161"/>
      <c r="HA1" s="161"/>
      <c r="HB1" s="161"/>
      <c r="HC1" s="161"/>
      <c r="HD1" s="161"/>
      <c r="HE1" s="161"/>
      <c r="HF1" s="161"/>
      <c r="HG1" s="161"/>
      <c r="HH1" s="161"/>
      <c r="HI1" s="161"/>
      <c r="HJ1" s="161"/>
      <c r="HK1" s="161"/>
      <c r="HL1" s="161"/>
      <c r="HM1" s="161"/>
      <c r="HN1" s="161"/>
      <c r="HO1" s="161"/>
      <c r="HP1" s="161"/>
      <c r="HQ1" s="161"/>
      <c r="HR1" s="161"/>
      <c r="HS1" s="161"/>
      <c r="HT1" s="161"/>
      <c r="HU1" s="161"/>
      <c r="HV1" s="161"/>
      <c r="HW1" s="161"/>
      <c r="HX1" s="161"/>
      <c r="HY1" s="161"/>
      <c r="HZ1" s="161"/>
      <c r="IA1" s="161"/>
      <c r="IB1" s="161"/>
      <c r="IC1" s="161"/>
      <c r="ID1" s="161"/>
      <c r="IE1" s="161"/>
      <c r="IF1" s="161"/>
      <c r="IG1" s="161"/>
      <c r="IH1" s="161"/>
      <c r="II1" s="161"/>
      <c r="IJ1" s="161"/>
      <c r="IK1" s="161"/>
      <c r="IL1" s="161"/>
      <c r="IM1" s="161"/>
      <c r="IN1" s="161"/>
      <c r="IO1" s="161"/>
      <c r="IP1" s="161"/>
      <c r="IQ1" s="161"/>
      <c r="IR1" s="161"/>
      <c r="IS1" s="161"/>
      <c r="IT1" s="161"/>
      <c r="IU1" s="161"/>
      <c r="IV1" s="161"/>
      <c r="IW1" s="161"/>
      <c r="IX1" s="161"/>
      <c r="IY1" s="161"/>
      <c r="IZ1" s="161"/>
      <c r="JA1" s="161"/>
      <c r="JB1" s="161"/>
      <c r="JC1" s="161"/>
      <c r="JD1" s="161"/>
      <c r="JE1" s="161"/>
      <c r="JF1" s="161"/>
      <c r="JG1" s="161"/>
      <c r="JH1" s="161"/>
      <c r="JI1" s="161"/>
      <c r="JJ1" s="161"/>
      <c r="JK1" s="161"/>
      <c r="JL1" s="161"/>
      <c r="JM1" s="161"/>
      <c r="JN1" s="161"/>
      <c r="JO1" s="161"/>
      <c r="JP1" s="161"/>
      <c r="JQ1" s="161"/>
      <c r="JR1" s="161"/>
      <c r="JS1" s="161"/>
    </row>
    <row r="2" spans="1:279" s="162" customFormat="1" ht="39.75" customHeight="1" x14ac:dyDescent="0.3">
      <c r="A2" s="426"/>
      <c r="B2" s="427"/>
      <c r="C2" s="427"/>
      <c r="D2" s="513"/>
      <c r="E2" s="513"/>
      <c r="F2" s="513"/>
      <c r="G2" s="513"/>
      <c r="H2" s="513"/>
      <c r="I2" s="513"/>
      <c r="J2" s="513"/>
      <c r="K2" s="513"/>
      <c r="L2" s="513"/>
      <c r="M2" s="513"/>
      <c r="N2" s="513"/>
      <c r="O2" s="513"/>
      <c r="P2" s="513"/>
      <c r="Q2" s="514"/>
      <c r="R2" s="183"/>
      <c r="S2" s="416"/>
      <c r="T2" s="416"/>
      <c r="U2" s="416"/>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c r="HD2" s="161"/>
      <c r="HE2" s="161"/>
      <c r="HF2" s="161"/>
      <c r="HG2" s="161"/>
      <c r="HH2" s="161"/>
      <c r="HI2" s="161"/>
      <c r="HJ2" s="161"/>
      <c r="HK2" s="161"/>
      <c r="HL2" s="161"/>
      <c r="HM2" s="161"/>
      <c r="HN2" s="161"/>
      <c r="HO2" s="161"/>
      <c r="HP2" s="161"/>
      <c r="HQ2" s="161"/>
      <c r="HR2" s="161"/>
      <c r="HS2" s="161"/>
      <c r="HT2" s="161"/>
      <c r="HU2" s="161"/>
      <c r="HV2" s="161"/>
      <c r="HW2" s="161"/>
      <c r="HX2" s="161"/>
      <c r="HY2" s="161"/>
      <c r="HZ2" s="161"/>
      <c r="IA2" s="161"/>
      <c r="IB2" s="161"/>
      <c r="IC2" s="161"/>
      <c r="ID2" s="161"/>
      <c r="IE2" s="161"/>
      <c r="IF2" s="161"/>
      <c r="IG2" s="161"/>
      <c r="IH2" s="161"/>
      <c r="II2" s="161"/>
      <c r="IJ2" s="161"/>
      <c r="IK2" s="161"/>
      <c r="IL2" s="161"/>
      <c r="IM2" s="161"/>
      <c r="IN2" s="161"/>
      <c r="IO2" s="161"/>
      <c r="IP2" s="161"/>
      <c r="IQ2" s="161"/>
      <c r="IR2" s="161"/>
      <c r="IS2" s="161"/>
      <c r="IT2" s="161"/>
      <c r="IU2" s="161"/>
      <c r="IV2" s="161"/>
      <c r="IW2" s="161"/>
      <c r="IX2" s="161"/>
      <c r="IY2" s="161"/>
      <c r="IZ2" s="161"/>
      <c r="JA2" s="161"/>
      <c r="JB2" s="161"/>
      <c r="JC2" s="161"/>
      <c r="JD2" s="161"/>
      <c r="JE2" s="161"/>
      <c r="JF2" s="161"/>
      <c r="JG2" s="161"/>
      <c r="JH2" s="161"/>
      <c r="JI2" s="161"/>
      <c r="JJ2" s="161"/>
      <c r="JK2" s="161"/>
      <c r="JL2" s="161"/>
      <c r="JM2" s="161"/>
      <c r="JN2" s="161"/>
      <c r="JO2" s="161"/>
      <c r="JP2" s="161"/>
      <c r="JQ2" s="161"/>
      <c r="JR2" s="161"/>
      <c r="JS2" s="161"/>
    </row>
    <row r="3" spans="1:279" s="162" customFormat="1" ht="3" customHeight="1" x14ac:dyDescent="0.3">
      <c r="A3" s="2"/>
      <c r="B3" s="2"/>
      <c r="C3" s="181"/>
      <c r="D3" s="513"/>
      <c r="E3" s="513"/>
      <c r="F3" s="513"/>
      <c r="G3" s="513"/>
      <c r="H3" s="513"/>
      <c r="I3" s="513"/>
      <c r="J3" s="513"/>
      <c r="K3" s="513"/>
      <c r="L3" s="513"/>
      <c r="M3" s="513"/>
      <c r="N3" s="513"/>
      <c r="O3" s="513"/>
      <c r="P3" s="513"/>
      <c r="Q3" s="514"/>
      <c r="R3" s="183"/>
      <c r="S3" s="416"/>
      <c r="T3" s="416"/>
      <c r="U3" s="416"/>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c r="GX3" s="161"/>
      <c r="GY3" s="161"/>
      <c r="GZ3" s="161"/>
      <c r="HA3" s="161"/>
      <c r="HB3" s="161"/>
      <c r="HC3" s="161"/>
      <c r="HD3" s="161"/>
      <c r="HE3" s="161"/>
      <c r="HF3" s="161"/>
      <c r="HG3" s="161"/>
      <c r="HH3" s="161"/>
      <c r="HI3" s="161"/>
      <c r="HJ3" s="161"/>
      <c r="HK3" s="161"/>
      <c r="HL3" s="161"/>
      <c r="HM3" s="161"/>
      <c r="HN3" s="161"/>
      <c r="HO3" s="161"/>
      <c r="HP3" s="161"/>
      <c r="HQ3" s="161"/>
      <c r="HR3" s="161"/>
      <c r="HS3" s="161"/>
      <c r="HT3" s="161"/>
      <c r="HU3" s="161"/>
      <c r="HV3" s="161"/>
      <c r="HW3" s="161"/>
      <c r="HX3" s="161"/>
      <c r="HY3" s="161"/>
      <c r="HZ3" s="161"/>
      <c r="IA3" s="161"/>
      <c r="IB3" s="161"/>
      <c r="IC3" s="161"/>
      <c r="ID3" s="161"/>
      <c r="IE3" s="161"/>
      <c r="IF3" s="161"/>
      <c r="IG3" s="161"/>
      <c r="IH3" s="161"/>
      <c r="II3" s="161"/>
      <c r="IJ3" s="161"/>
      <c r="IK3" s="161"/>
      <c r="IL3" s="161"/>
      <c r="IM3" s="161"/>
      <c r="IN3" s="161"/>
      <c r="IO3" s="161"/>
      <c r="IP3" s="161"/>
      <c r="IQ3" s="161"/>
      <c r="IR3" s="161"/>
      <c r="IS3" s="161"/>
      <c r="IT3" s="161"/>
      <c r="IU3" s="161"/>
      <c r="IV3" s="161"/>
      <c r="IW3" s="161"/>
      <c r="IX3" s="161"/>
      <c r="IY3" s="161"/>
      <c r="IZ3" s="161"/>
      <c r="JA3" s="161"/>
      <c r="JB3" s="161"/>
      <c r="JC3" s="161"/>
      <c r="JD3" s="161"/>
      <c r="JE3" s="161"/>
      <c r="JF3" s="161"/>
      <c r="JG3" s="161"/>
      <c r="JH3" s="161"/>
      <c r="JI3" s="161"/>
      <c r="JJ3" s="161"/>
      <c r="JK3" s="161"/>
      <c r="JL3" s="161"/>
      <c r="JM3" s="161"/>
      <c r="JN3" s="161"/>
      <c r="JO3" s="161"/>
      <c r="JP3" s="161"/>
      <c r="JQ3" s="161"/>
      <c r="JR3" s="161"/>
      <c r="JS3" s="161"/>
    </row>
    <row r="4" spans="1:279" s="162" customFormat="1" ht="41.25" customHeight="1" x14ac:dyDescent="0.3">
      <c r="A4" s="417" t="s">
        <v>0</v>
      </c>
      <c r="B4" s="418"/>
      <c r="C4" s="419"/>
      <c r="D4" s="420" t="str">
        <f>'Mapa Final'!D4</f>
        <v xml:space="preserve">Administración de Justicia Jurisdcion de lo contencioso Administrativo de la Guajira Riohacha </v>
      </c>
      <c r="E4" s="421"/>
      <c r="F4" s="421"/>
      <c r="G4" s="421"/>
      <c r="H4" s="421"/>
      <c r="I4" s="421"/>
      <c r="J4" s="421"/>
      <c r="K4" s="421"/>
      <c r="L4" s="421"/>
      <c r="M4" s="421"/>
      <c r="N4" s="422"/>
      <c r="O4" s="423"/>
      <c r="P4" s="423"/>
      <c r="Q4" s="423"/>
      <c r="R4" s="181"/>
      <c r="S4" s="1"/>
      <c r="T4" s="1"/>
      <c r="U4" s="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c r="HC4" s="161"/>
      <c r="HD4" s="161"/>
      <c r="HE4" s="161"/>
      <c r="HF4" s="161"/>
      <c r="HG4" s="161"/>
      <c r="HH4" s="161"/>
      <c r="HI4" s="161"/>
      <c r="HJ4" s="161"/>
      <c r="HK4" s="161"/>
      <c r="HL4" s="161"/>
      <c r="HM4" s="161"/>
      <c r="HN4" s="161"/>
      <c r="HO4" s="161"/>
      <c r="HP4" s="161"/>
      <c r="HQ4" s="161"/>
      <c r="HR4" s="161"/>
      <c r="HS4" s="161"/>
      <c r="HT4" s="161"/>
      <c r="HU4" s="161"/>
      <c r="HV4" s="161"/>
      <c r="HW4" s="161"/>
      <c r="HX4" s="161"/>
      <c r="HY4" s="161"/>
      <c r="HZ4" s="161"/>
      <c r="IA4" s="161"/>
      <c r="IB4" s="161"/>
      <c r="IC4" s="161"/>
      <c r="ID4" s="161"/>
      <c r="IE4" s="161"/>
      <c r="IF4" s="161"/>
      <c r="IG4" s="161"/>
      <c r="IH4" s="161"/>
      <c r="II4" s="161"/>
      <c r="IJ4" s="161"/>
      <c r="IK4" s="161"/>
      <c r="IL4" s="161"/>
      <c r="IM4" s="161"/>
      <c r="IN4" s="161"/>
      <c r="IO4" s="161"/>
      <c r="IP4" s="161"/>
      <c r="IQ4" s="161"/>
      <c r="IR4" s="161"/>
      <c r="IS4" s="161"/>
      <c r="IT4" s="161"/>
      <c r="IU4" s="161"/>
      <c r="IV4" s="161"/>
      <c r="IW4" s="161"/>
      <c r="IX4" s="161"/>
      <c r="IY4" s="161"/>
      <c r="IZ4" s="161"/>
      <c r="JA4" s="161"/>
      <c r="JB4" s="161"/>
      <c r="JC4" s="161"/>
      <c r="JD4" s="161"/>
      <c r="JE4" s="161"/>
      <c r="JF4" s="161"/>
      <c r="JG4" s="161"/>
      <c r="JH4" s="161"/>
      <c r="JI4" s="161"/>
      <c r="JJ4" s="161"/>
      <c r="JK4" s="161"/>
      <c r="JL4" s="161"/>
      <c r="JM4" s="161"/>
      <c r="JN4" s="161"/>
      <c r="JO4" s="161"/>
      <c r="JP4" s="161"/>
      <c r="JQ4" s="161"/>
      <c r="JR4" s="161"/>
      <c r="JS4" s="161"/>
    </row>
    <row r="5" spans="1:279" s="162" customFormat="1" ht="52.5" customHeight="1" x14ac:dyDescent="0.3">
      <c r="A5" s="417" t="s">
        <v>1</v>
      </c>
      <c r="B5" s="418"/>
      <c r="C5" s="419"/>
      <c r="D5" s="428" t="str">
        <f>'Mapa Final'!D5</f>
        <v>Administrar justicia dirigiendo la actuación procesal, hacia la emisión de una decisión de carácter definitivo mediante la aplicación de la normatividad vigente.</v>
      </c>
      <c r="E5" s="429"/>
      <c r="F5" s="429"/>
      <c r="G5" s="429"/>
      <c r="H5" s="429"/>
      <c r="I5" s="429"/>
      <c r="J5" s="429"/>
      <c r="K5" s="429"/>
      <c r="L5" s="429"/>
      <c r="M5" s="429"/>
      <c r="N5" s="430"/>
      <c r="O5" s="1"/>
      <c r="P5" s="1"/>
      <c r="Q5" s="1"/>
      <c r="R5" s="1"/>
      <c r="S5" s="1"/>
      <c r="T5" s="1"/>
      <c r="U5" s="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c r="FY5" s="161"/>
      <c r="FZ5" s="161"/>
      <c r="GA5" s="161"/>
      <c r="GB5" s="161"/>
      <c r="GC5" s="161"/>
      <c r="GD5" s="161"/>
      <c r="GE5" s="161"/>
      <c r="GF5" s="161"/>
      <c r="GG5" s="161"/>
      <c r="GH5" s="161"/>
      <c r="GI5" s="161"/>
      <c r="GJ5" s="161"/>
      <c r="GK5" s="161"/>
      <c r="GL5" s="161"/>
      <c r="GM5" s="161"/>
      <c r="GN5" s="161"/>
      <c r="GO5" s="161"/>
      <c r="GP5" s="161"/>
      <c r="GQ5" s="161"/>
      <c r="GR5" s="161"/>
      <c r="GS5" s="161"/>
      <c r="GT5" s="161"/>
      <c r="GU5" s="161"/>
      <c r="GV5" s="161"/>
      <c r="GW5" s="161"/>
      <c r="GX5" s="161"/>
      <c r="GY5" s="161"/>
      <c r="GZ5" s="161"/>
      <c r="HA5" s="161"/>
      <c r="HB5" s="161"/>
      <c r="HC5" s="161"/>
      <c r="HD5" s="161"/>
      <c r="HE5" s="161"/>
      <c r="HF5" s="161"/>
      <c r="HG5" s="161"/>
      <c r="HH5" s="161"/>
      <c r="HI5" s="161"/>
      <c r="HJ5" s="161"/>
      <c r="HK5" s="161"/>
      <c r="HL5" s="161"/>
      <c r="HM5" s="161"/>
      <c r="HN5" s="161"/>
      <c r="HO5" s="161"/>
      <c r="HP5" s="161"/>
      <c r="HQ5" s="161"/>
      <c r="HR5" s="161"/>
      <c r="HS5" s="161"/>
      <c r="HT5" s="161"/>
      <c r="HU5" s="161"/>
      <c r="HV5" s="161"/>
      <c r="HW5" s="161"/>
      <c r="HX5" s="161"/>
      <c r="HY5" s="161"/>
      <c r="HZ5" s="161"/>
      <c r="IA5" s="161"/>
      <c r="IB5" s="161"/>
      <c r="IC5" s="161"/>
      <c r="ID5" s="161"/>
      <c r="IE5" s="161"/>
      <c r="IF5" s="161"/>
      <c r="IG5" s="161"/>
      <c r="IH5" s="161"/>
      <c r="II5" s="161"/>
      <c r="IJ5" s="161"/>
      <c r="IK5" s="161"/>
      <c r="IL5" s="161"/>
      <c r="IM5" s="161"/>
      <c r="IN5" s="161"/>
      <c r="IO5" s="161"/>
      <c r="IP5" s="161"/>
      <c r="IQ5" s="161"/>
      <c r="IR5" s="161"/>
      <c r="IS5" s="161"/>
      <c r="IT5" s="161"/>
      <c r="IU5" s="161"/>
      <c r="IV5" s="161"/>
      <c r="IW5" s="161"/>
      <c r="IX5" s="161"/>
      <c r="IY5" s="161"/>
      <c r="IZ5" s="161"/>
      <c r="JA5" s="161"/>
      <c r="JB5" s="161"/>
      <c r="JC5" s="161"/>
      <c r="JD5" s="161"/>
      <c r="JE5" s="161"/>
      <c r="JF5" s="161"/>
      <c r="JG5" s="161"/>
      <c r="JH5" s="161"/>
      <c r="JI5" s="161"/>
      <c r="JJ5" s="161"/>
      <c r="JK5" s="161"/>
      <c r="JL5" s="161"/>
      <c r="JM5" s="161"/>
      <c r="JN5" s="161"/>
      <c r="JO5" s="161"/>
      <c r="JP5" s="161"/>
      <c r="JQ5" s="161"/>
      <c r="JR5" s="161"/>
      <c r="JS5" s="161"/>
    </row>
    <row r="6" spans="1:279" s="162" customFormat="1" ht="32.25" customHeight="1" thickBot="1" x14ac:dyDescent="0.35">
      <c r="A6" s="417" t="s">
        <v>2</v>
      </c>
      <c r="B6" s="418"/>
      <c r="C6" s="419"/>
      <c r="D6" s="428" t="str">
        <f>'Mapa Final'!D6</f>
        <v xml:space="preserve">Jurisdiccion de lo contencioso Administrativo de la Guajira Riohacha </v>
      </c>
      <c r="E6" s="429"/>
      <c r="F6" s="429"/>
      <c r="G6" s="429"/>
      <c r="H6" s="429"/>
      <c r="I6" s="429"/>
      <c r="J6" s="429"/>
      <c r="K6" s="429"/>
      <c r="L6" s="429"/>
      <c r="M6" s="429"/>
      <c r="N6" s="430"/>
      <c r="O6" s="1"/>
      <c r="P6" s="1"/>
      <c r="Q6" s="1"/>
      <c r="R6" s="1"/>
      <c r="S6" s="1"/>
      <c r="T6" s="1"/>
      <c r="U6" s="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c r="HG6" s="161"/>
      <c r="HH6" s="161"/>
      <c r="HI6" s="161"/>
      <c r="HJ6" s="161"/>
      <c r="HK6" s="161"/>
      <c r="HL6" s="161"/>
      <c r="HM6" s="161"/>
      <c r="HN6" s="161"/>
      <c r="HO6" s="161"/>
      <c r="HP6" s="161"/>
      <c r="HQ6" s="161"/>
      <c r="HR6" s="161"/>
      <c r="HS6" s="161"/>
      <c r="HT6" s="161"/>
      <c r="HU6" s="161"/>
      <c r="HV6" s="161"/>
      <c r="HW6" s="161"/>
      <c r="HX6" s="161"/>
      <c r="HY6" s="161"/>
      <c r="HZ6" s="161"/>
      <c r="IA6" s="161"/>
      <c r="IB6" s="161"/>
      <c r="IC6" s="161"/>
      <c r="ID6" s="161"/>
      <c r="IE6" s="161"/>
      <c r="IF6" s="161"/>
      <c r="IG6" s="161"/>
      <c r="IH6" s="161"/>
      <c r="II6" s="161"/>
      <c r="IJ6" s="161"/>
      <c r="IK6" s="161"/>
      <c r="IL6" s="161"/>
      <c r="IM6" s="161"/>
      <c r="IN6" s="161"/>
      <c r="IO6" s="161"/>
      <c r="IP6" s="161"/>
      <c r="IQ6" s="161"/>
      <c r="IR6" s="161"/>
      <c r="IS6" s="161"/>
      <c r="IT6" s="161"/>
      <c r="IU6" s="161"/>
      <c r="IV6" s="161"/>
      <c r="IW6" s="161"/>
      <c r="IX6" s="161"/>
      <c r="IY6" s="161"/>
      <c r="IZ6" s="161"/>
      <c r="JA6" s="161"/>
      <c r="JB6" s="161"/>
      <c r="JC6" s="161"/>
      <c r="JD6" s="161"/>
      <c r="JE6" s="161"/>
      <c r="JF6" s="161"/>
      <c r="JG6" s="161"/>
      <c r="JH6" s="161"/>
      <c r="JI6" s="161"/>
      <c r="JJ6" s="161"/>
      <c r="JK6" s="161"/>
      <c r="JL6" s="161"/>
      <c r="JM6" s="161"/>
      <c r="JN6" s="161"/>
      <c r="JO6" s="161"/>
      <c r="JP6" s="161"/>
      <c r="JQ6" s="161"/>
      <c r="JR6" s="161"/>
      <c r="JS6" s="161"/>
    </row>
    <row r="7" spans="1:279" s="165" customFormat="1" ht="38.25" customHeight="1" thickTop="1" thickBot="1" x14ac:dyDescent="0.3">
      <c r="A7" s="506" t="s">
        <v>408</v>
      </c>
      <c r="B7" s="507"/>
      <c r="C7" s="507"/>
      <c r="D7" s="507"/>
      <c r="E7" s="507"/>
      <c r="F7" s="508"/>
      <c r="G7" s="163"/>
      <c r="H7" s="509" t="s">
        <v>409</v>
      </c>
      <c r="I7" s="509"/>
      <c r="J7" s="509"/>
      <c r="K7" s="509" t="s">
        <v>410</v>
      </c>
      <c r="L7" s="509"/>
      <c r="M7" s="509"/>
      <c r="N7" s="510" t="s">
        <v>317</v>
      </c>
      <c r="O7" s="515" t="s">
        <v>411</v>
      </c>
      <c r="P7" s="517" t="s">
        <v>412</v>
      </c>
      <c r="Q7" s="520"/>
      <c r="R7" s="518"/>
      <c r="S7" s="517" t="s">
        <v>413</v>
      </c>
      <c r="T7" s="518"/>
      <c r="U7" s="519" t="s">
        <v>428</v>
      </c>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164"/>
      <c r="BV7" s="164"/>
      <c r="BW7" s="164"/>
      <c r="BX7" s="164"/>
      <c r="BY7" s="164"/>
      <c r="BZ7" s="164"/>
      <c r="CA7" s="164"/>
      <c r="CB7" s="164"/>
      <c r="CC7" s="164"/>
      <c r="CD7" s="164"/>
      <c r="CE7" s="164"/>
      <c r="CF7" s="164"/>
      <c r="CG7" s="164"/>
      <c r="CH7" s="164"/>
      <c r="CI7" s="164"/>
      <c r="CJ7" s="164"/>
      <c r="CK7" s="164"/>
      <c r="CL7" s="164"/>
      <c r="CM7" s="164"/>
      <c r="CN7" s="164"/>
      <c r="CO7" s="164"/>
      <c r="CP7" s="164"/>
      <c r="CQ7" s="164"/>
      <c r="CR7" s="164"/>
      <c r="CS7" s="164"/>
      <c r="CT7" s="164"/>
      <c r="CU7" s="164"/>
      <c r="CV7" s="164"/>
      <c r="CW7" s="164"/>
      <c r="CX7" s="164"/>
      <c r="CY7" s="164"/>
      <c r="CZ7" s="164"/>
      <c r="DA7" s="164"/>
      <c r="DB7" s="164"/>
      <c r="DC7" s="164"/>
      <c r="DD7" s="164"/>
      <c r="DE7" s="164"/>
      <c r="DF7" s="164"/>
      <c r="DG7" s="164"/>
      <c r="DH7" s="164"/>
      <c r="DI7" s="164"/>
      <c r="DJ7" s="164"/>
      <c r="DK7" s="164"/>
      <c r="DL7" s="164"/>
      <c r="DM7" s="164"/>
      <c r="DN7" s="164"/>
      <c r="DO7" s="164"/>
      <c r="DP7" s="164"/>
      <c r="DQ7" s="164"/>
      <c r="DR7" s="164"/>
      <c r="DS7" s="164"/>
      <c r="DT7" s="164"/>
      <c r="DU7" s="164"/>
      <c r="DV7" s="164"/>
      <c r="DW7" s="164"/>
      <c r="DX7" s="164"/>
      <c r="DY7" s="164"/>
      <c r="DZ7" s="164"/>
      <c r="EA7" s="164"/>
      <c r="EB7" s="164"/>
      <c r="EC7" s="164"/>
      <c r="ED7" s="164"/>
      <c r="EE7" s="164"/>
      <c r="EF7" s="164"/>
      <c r="EG7" s="164"/>
      <c r="EH7" s="164"/>
      <c r="EI7" s="164"/>
      <c r="EJ7" s="164"/>
      <c r="EK7" s="164"/>
      <c r="EL7" s="164"/>
      <c r="EM7" s="164"/>
      <c r="EN7" s="164"/>
      <c r="EO7" s="164"/>
      <c r="EP7" s="164"/>
      <c r="EQ7" s="164"/>
      <c r="ER7" s="164"/>
      <c r="ES7" s="164"/>
      <c r="ET7" s="164"/>
      <c r="EU7" s="164"/>
      <c r="EV7" s="164"/>
      <c r="EW7" s="164"/>
      <c r="EX7" s="164"/>
      <c r="EY7" s="164"/>
      <c r="EZ7" s="164"/>
      <c r="FA7" s="164"/>
      <c r="FB7" s="164"/>
      <c r="FC7" s="164"/>
      <c r="FD7" s="164"/>
      <c r="FE7" s="164"/>
      <c r="FF7" s="164"/>
      <c r="FG7" s="164"/>
      <c r="FH7" s="164"/>
      <c r="FI7" s="164"/>
      <c r="FJ7" s="164"/>
      <c r="FK7" s="164"/>
      <c r="FL7" s="164"/>
      <c r="FM7" s="164"/>
      <c r="FN7" s="164"/>
      <c r="FO7" s="164"/>
      <c r="FP7" s="164"/>
      <c r="FQ7" s="164"/>
      <c r="FR7" s="164"/>
      <c r="FS7" s="164"/>
      <c r="FT7" s="164"/>
      <c r="FU7" s="164"/>
    </row>
    <row r="8" spans="1:279" s="173" customFormat="1" ht="81" customHeight="1" thickTop="1" thickBot="1" x14ac:dyDescent="0.3">
      <c r="A8" s="166" t="s">
        <v>224</v>
      </c>
      <c r="B8" s="166" t="s">
        <v>429</v>
      </c>
      <c r="C8" s="167" t="s">
        <v>8</v>
      </c>
      <c r="D8" s="168" t="s">
        <v>415</v>
      </c>
      <c r="E8" s="182" t="s">
        <v>10</v>
      </c>
      <c r="F8" s="182" t="s">
        <v>11</v>
      </c>
      <c r="G8" s="182" t="s">
        <v>12</v>
      </c>
      <c r="H8" s="170" t="s">
        <v>416</v>
      </c>
      <c r="I8" s="170" t="s">
        <v>38</v>
      </c>
      <c r="J8" s="170" t="s">
        <v>417</v>
      </c>
      <c r="K8" s="170" t="s">
        <v>416</v>
      </c>
      <c r="L8" s="170" t="s">
        <v>418</v>
      </c>
      <c r="M8" s="170" t="s">
        <v>417</v>
      </c>
      <c r="N8" s="510"/>
      <c r="O8" s="516"/>
      <c r="P8" s="171" t="s">
        <v>419</v>
      </c>
      <c r="Q8" s="171" t="s">
        <v>420</v>
      </c>
      <c r="R8" s="171" t="s">
        <v>466</v>
      </c>
      <c r="S8" s="171" t="s">
        <v>421</v>
      </c>
      <c r="T8" s="171" t="s">
        <v>422</v>
      </c>
      <c r="U8" s="519"/>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72"/>
      <c r="CO8" s="172"/>
      <c r="CP8" s="172"/>
      <c r="CQ8" s="172"/>
      <c r="CR8" s="172"/>
      <c r="CS8" s="172"/>
      <c r="CT8" s="172"/>
      <c r="CU8" s="172"/>
      <c r="CV8" s="172"/>
      <c r="CW8" s="172"/>
      <c r="CX8" s="172"/>
      <c r="CY8" s="172"/>
      <c r="CZ8" s="172"/>
      <c r="DA8" s="172"/>
      <c r="DB8" s="172"/>
      <c r="DC8" s="172"/>
      <c r="DD8" s="172"/>
      <c r="DE8" s="172"/>
      <c r="DF8" s="172"/>
      <c r="DG8" s="172"/>
      <c r="DH8" s="172"/>
      <c r="DI8" s="172"/>
      <c r="DJ8" s="172"/>
      <c r="DK8" s="172"/>
      <c r="DL8" s="172"/>
      <c r="DM8" s="172"/>
      <c r="DN8" s="172"/>
      <c r="DO8" s="172"/>
      <c r="DP8" s="172"/>
      <c r="DQ8" s="172"/>
      <c r="DR8" s="172"/>
      <c r="DS8" s="172"/>
      <c r="DT8" s="172"/>
      <c r="DU8" s="172"/>
      <c r="DV8" s="172"/>
      <c r="DW8" s="172"/>
      <c r="DX8" s="172"/>
      <c r="DY8" s="172"/>
      <c r="DZ8" s="172"/>
      <c r="EA8" s="172"/>
      <c r="EB8" s="172"/>
      <c r="EC8" s="172"/>
      <c r="ED8" s="172"/>
      <c r="EE8" s="172"/>
      <c r="EF8" s="172"/>
      <c r="EG8" s="172"/>
      <c r="EH8" s="172"/>
      <c r="EI8" s="172"/>
      <c r="EJ8" s="172"/>
      <c r="EK8" s="172"/>
      <c r="EL8" s="172"/>
      <c r="EM8" s="172"/>
      <c r="EN8" s="172"/>
      <c r="EO8" s="172"/>
      <c r="EP8" s="172"/>
      <c r="EQ8" s="172"/>
      <c r="ER8" s="172"/>
      <c r="ES8" s="172"/>
      <c r="ET8" s="172"/>
      <c r="EU8" s="172"/>
      <c r="EV8" s="172"/>
      <c r="EW8" s="172"/>
      <c r="EX8" s="172"/>
      <c r="EY8" s="172"/>
      <c r="EZ8" s="172"/>
      <c r="FA8" s="172"/>
      <c r="FB8" s="172"/>
      <c r="FC8" s="172"/>
      <c r="FD8" s="172"/>
      <c r="FE8" s="172"/>
      <c r="FF8" s="172"/>
      <c r="FG8" s="172"/>
      <c r="FH8" s="172"/>
      <c r="FI8" s="172"/>
      <c r="FJ8" s="172"/>
      <c r="FK8" s="172"/>
      <c r="FL8" s="172"/>
      <c r="FM8" s="172"/>
      <c r="FN8" s="172"/>
      <c r="FO8" s="172"/>
      <c r="FP8" s="172"/>
      <c r="FQ8" s="172"/>
      <c r="FR8" s="172"/>
      <c r="FS8" s="172"/>
      <c r="FT8" s="172"/>
      <c r="FU8" s="172"/>
    </row>
    <row r="9" spans="1:279" s="174" customFormat="1" ht="10.5" customHeight="1" thickTop="1" thickBot="1" x14ac:dyDescent="0.3">
      <c r="A9" s="521"/>
      <c r="B9" s="522"/>
      <c r="C9" s="522"/>
      <c r="D9" s="522"/>
      <c r="E9" s="522"/>
      <c r="F9" s="522"/>
      <c r="G9" s="522"/>
      <c r="H9" s="522"/>
      <c r="I9" s="522"/>
      <c r="J9" s="522"/>
      <c r="K9" s="522"/>
      <c r="L9" s="522"/>
      <c r="M9" s="522"/>
      <c r="N9" s="522"/>
      <c r="U9" s="175"/>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c r="BD9" s="176"/>
      <c r="BE9" s="176"/>
      <c r="BF9" s="176"/>
      <c r="BG9" s="176"/>
      <c r="BH9" s="176"/>
      <c r="BI9" s="176"/>
      <c r="BJ9" s="176"/>
      <c r="BK9" s="176"/>
      <c r="BL9" s="176"/>
      <c r="BM9" s="176"/>
      <c r="BN9" s="176"/>
      <c r="BO9" s="176"/>
      <c r="BP9" s="176"/>
      <c r="BQ9" s="176"/>
      <c r="BR9" s="176"/>
      <c r="BS9" s="176"/>
      <c r="BT9" s="176"/>
      <c r="BU9" s="176"/>
      <c r="BV9" s="176"/>
      <c r="BW9" s="176"/>
      <c r="BX9" s="176"/>
      <c r="BY9" s="176"/>
      <c r="BZ9" s="176"/>
      <c r="CA9" s="176"/>
      <c r="CB9" s="176"/>
      <c r="CC9" s="176"/>
      <c r="CD9" s="176"/>
      <c r="CE9" s="176"/>
      <c r="CF9" s="176"/>
      <c r="CG9" s="176"/>
      <c r="CH9" s="176"/>
      <c r="CI9" s="176"/>
      <c r="CJ9" s="176"/>
      <c r="CK9" s="176"/>
      <c r="CL9" s="176"/>
      <c r="CM9" s="176"/>
      <c r="CN9" s="176"/>
      <c r="CO9" s="176"/>
      <c r="CP9" s="176"/>
      <c r="CQ9" s="176"/>
      <c r="CR9" s="176"/>
      <c r="CS9" s="176"/>
      <c r="CT9" s="176"/>
      <c r="CU9" s="176"/>
      <c r="CV9" s="176"/>
      <c r="CW9" s="176"/>
      <c r="CX9" s="176"/>
      <c r="CY9" s="176"/>
      <c r="CZ9" s="176"/>
      <c r="DA9" s="176"/>
      <c r="DB9" s="176"/>
      <c r="DC9" s="176"/>
      <c r="DD9" s="176"/>
      <c r="DE9" s="176"/>
      <c r="DF9" s="176"/>
      <c r="DG9" s="176"/>
      <c r="DH9" s="176"/>
      <c r="DI9" s="176"/>
      <c r="DJ9" s="176"/>
      <c r="DK9" s="176"/>
      <c r="DL9" s="176"/>
      <c r="DM9" s="176"/>
      <c r="DN9" s="176"/>
      <c r="DO9" s="176"/>
      <c r="DP9" s="176"/>
      <c r="DQ9" s="176"/>
      <c r="DR9" s="176"/>
      <c r="DS9" s="176"/>
      <c r="DT9" s="176"/>
      <c r="DU9" s="176"/>
      <c r="DV9" s="176"/>
      <c r="DW9" s="176"/>
      <c r="DX9" s="176"/>
      <c r="DY9" s="176"/>
      <c r="DZ9" s="176"/>
      <c r="EA9" s="176"/>
      <c r="EB9" s="176"/>
      <c r="EC9" s="176"/>
      <c r="ED9" s="176"/>
      <c r="EE9" s="176"/>
      <c r="EF9" s="176"/>
      <c r="EG9" s="176"/>
      <c r="EH9" s="176"/>
      <c r="EI9" s="176"/>
      <c r="EJ9" s="176"/>
      <c r="EK9" s="176"/>
      <c r="EL9" s="176"/>
      <c r="EM9" s="176"/>
      <c r="EN9" s="176"/>
      <c r="EO9" s="176"/>
      <c r="EP9" s="176"/>
      <c r="EQ9" s="176"/>
      <c r="ER9" s="176"/>
      <c r="ES9" s="176"/>
      <c r="ET9" s="176"/>
      <c r="EU9" s="176"/>
      <c r="EV9" s="176"/>
      <c r="EW9" s="176"/>
      <c r="EX9" s="176"/>
      <c r="EY9" s="176"/>
      <c r="EZ9" s="176"/>
      <c r="FA9" s="176"/>
      <c r="FB9" s="176"/>
      <c r="FC9" s="176"/>
      <c r="FD9" s="176"/>
      <c r="FE9" s="176"/>
      <c r="FF9" s="176"/>
      <c r="FG9" s="176"/>
      <c r="FH9" s="176"/>
      <c r="FI9" s="176"/>
      <c r="FJ9" s="176"/>
      <c r="FK9" s="176"/>
      <c r="FL9" s="176"/>
      <c r="FM9" s="176"/>
      <c r="FN9" s="176"/>
      <c r="FO9" s="176"/>
      <c r="FP9" s="176"/>
      <c r="FQ9" s="176"/>
      <c r="FR9" s="176"/>
      <c r="FS9" s="176"/>
      <c r="FT9" s="176"/>
      <c r="FU9" s="176"/>
    </row>
    <row r="10" spans="1:279" s="177" customFormat="1" ht="15" customHeight="1" x14ac:dyDescent="0.2">
      <c r="A10" s="523">
        <f>'Mapa Final'!A10</f>
        <v>1</v>
      </c>
      <c r="B10" s="526" t="str">
        <f>'Mapa Final'!B10</f>
        <v>Vencimiento de Términos</v>
      </c>
      <c r="C10" s="526" t="str">
        <f>'Mapa Final'!C10</f>
        <v>Vulneración de los derechos fundamentales de los ciudadanos</v>
      </c>
      <c r="D10" s="526" t="str">
        <f>'Mapa Final'!D10</f>
        <v xml:space="preserve">
1.Insuficiencia de personal para la carga laboral presentada.
2.Incremento de solicitudes vía correo electrónico de solicitudes judiciales.
3.Afectación del orden público, genera mayor demanda y congestión de la justicia.
4. inuficiencia de recursos fisicos y tecgnologicos 
5. Actuaciones procesales después del vencimiento de los términos legales 
 "
</v>
      </c>
      <c r="E10" s="529" t="str">
        <f>'Mapa Final'!E10</f>
        <v xml:space="preserve">Complejidad de los procesos,  por choques  de los sistemas Normativos aplicables.    </v>
      </c>
      <c r="F10" s="529" t="str">
        <f>'Mapa Final'!F10</f>
        <v xml:space="preserve">Posibilidad de vulneración de los derechos fundamentales de los ciudadanos  debido a  la Complejidad de los procesos,  por choques  de los sistemas Normativos aplicables.   </v>
      </c>
      <c r="G10" s="529" t="str">
        <f>'Mapa Final'!G10</f>
        <v>Usuarios, productos y prácticas organizacionales</v>
      </c>
      <c r="H10" s="535" t="str">
        <f>'Mapa Final'!I10</f>
        <v>Media</v>
      </c>
      <c r="I10" s="538" t="str">
        <f>'Mapa Final'!L10</f>
        <v>Mayor</v>
      </c>
      <c r="J10" s="547" t="str">
        <f>'Mapa Final'!N10</f>
        <v xml:space="preserve">Alto </v>
      </c>
      <c r="K10" s="544" t="str">
        <f>'Mapa Final'!AA10</f>
        <v>Baja</v>
      </c>
      <c r="L10" s="544" t="str">
        <f>'Mapa Final'!AE10</f>
        <v>Mayor</v>
      </c>
      <c r="M10" s="541" t="str">
        <f>'Mapa Final'!AG10</f>
        <v xml:space="preserve">Alto </v>
      </c>
      <c r="N10" s="544" t="str">
        <f>'Mapa Final'!AH10</f>
        <v>Evitar</v>
      </c>
      <c r="O10" s="532"/>
      <c r="P10" s="532"/>
      <c r="Q10" s="532"/>
      <c r="R10" s="532"/>
      <c r="S10" s="532" t="s">
        <v>467</v>
      </c>
      <c r="T10" s="532"/>
      <c r="U10" s="532"/>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177" customFormat="1" ht="13.5" customHeight="1" x14ac:dyDescent="0.2">
      <c r="A11" s="524"/>
      <c r="B11" s="527"/>
      <c r="C11" s="527"/>
      <c r="D11" s="527"/>
      <c r="E11" s="530"/>
      <c r="F11" s="530"/>
      <c r="G11" s="530"/>
      <c r="H11" s="536"/>
      <c r="I11" s="539"/>
      <c r="J11" s="548"/>
      <c r="K11" s="545"/>
      <c r="L11" s="545"/>
      <c r="M11" s="542"/>
      <c r="N11" s="545"/>
      <c r="O11" s="533"/>
      <c r="P11" s="533"/>
      <c r="Q11" s="533"/>
      <c r="R11" s="533"/>
      <c r="S11" s="533"/>
      <c r="T11" s="533"/>
      <c r="U11" s="533"/>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177" customFormat="1" ht="13.5" customHeight="1" x14ac:dyDescent="0.2">
      <c r="A12" s="524"/>
      <c r="B12" s="527"/>
      <c r="C12" s="527"/>
      <c r="D12" s="527"/>
      <c r="E12" s="530"/>
      <c r="F12" s="530"/>
      <c r="G12" s="530"/>
      <c r="H12" s="536"/>
      <c r="I12" s="539"/>
      <c r="J12" s="548"/>
      <c r="K12" s="545"/>
      <c r="L12" s="545"/>
      <c r="M12" s="542"/>
      <c r="N12" s="545"/>
      <c r="O12" s="533"/>
      <c r="P12" s="533"/>
      <c r="Q12" s="533"/>
      <c r="R12" s="533"/>
      <c r="S12" s="533"/>
      <c r="T12" s="533"/>
      <c r="U12" s="533"/>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177" customFormat="1" ht="13.5" customHeight="1" x14ac:dyDescent="0.2">
      <c r="A13" s="524"/>
      <c r="B13" s="527"/>
      <c r="C13" s="527"/>
      <c r="D13" s="527"/>
      <c r="E13" s="530"/>
      <c r="F13" s="530"/>
      <c r="G13" s="530"/>
      <c r="H13" s="536"/>
      <c r="I13" s="539"/>
      <c r="J13" s="548"/>
      <c r="K13" s="545"/>
      <c r="L13" s="545"/>
      <c r="M13" s="542"/>
      <c r="N13" s="545"/>
      <c r="O13" s="533"/>
      <c r="P13" s="533"/>
      <c r="Q13" s="533"/>
      <c r="R13" s="533"/>
      <c r="S13" s="533"/>
      <c r="T13" s="533"/>
      <c r="U13" s="533"/>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177" customFormat="1" ht="238.5" customHeight="1" thickBot="1" x14ac:dyDescent="0.25">
      <c r="A14" s="525"/>
      <c r="B14" s="528"/>
      <c r="C14" s="528"/>
      <c r="D14" s="528"/>
      <c r="E14" s="531"/>
      <c r="F14" s="531"/>
      <c r="G14" s="531"/>
      <c r="H14" s="537"/>
      <c r="I14" s="540"/>
      <c r="J14" s="549"/>
      <c r="K14" s="546"/>
      <c r="L14" s="546"/>
      <c r="M14" s="543"/>
      <c r="N14" s="546"/>
      <c r="O14" s="534"/>
      <c r="P14" s="534"/>
      <c r="Q14" s="534"/>
      <c r="R14" s="534"/>
      <c r="S14" s="534"/>
      <c r="T14" s="534"/>
      <c r="U14" s="534"/>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177" customFormat="1" ht="15" customHeight="1" x14ac:dyDescent="0.2">
      <c r="A15" s="523">
        <f>'Mapa Final'!A15</f>
        <v>2</v>
      </c>
      <c r="B15" s="526" t="str">
        <f>'Mapa Final'!B15</f>
        <v>Suspensión o no realización de las Audiencias Programadas</v>
      </c>
      <c r="C15" s="526" t="str">
        <f>'Mapa Final'!C15</f>
        <v>Afectación en la Prestación del Servicio de Justicia</v>
      </c>
      <c r="D15" s="526" t="str">
        <f>'Mapa Final'!D15</f>
        <v xml:space="preserve">1.Debilidad en la conectividad de internet( y la disponibilidad de informacion en One Drive  que permitan el buen desarrollo de la audiencia.
2.Programación de audiencias sin tener en cuenta tiempos de duración para su realización.
3.Falta de comunicación oportuna o errores en la notificación a las partes interesadas externas
4.Carencia de internet y  conectividad adecuada para los equipos de las salas de audiencias.
5.Desactualización de la información suministrada por el usuario para la debida citación.
</v>
      </c>
      <c r="E15" s="529" t="str">
        <f>'Mapa Final'!E15</f>
        <v xml:space="preserve">Solicitud de aplazamiento por las partes interesadas </v>
      </c>
      <c r="F15" s="529" t="str">
        <f>'Mapa Final'!F15</f>
        <v xml:space="preserve">Posibilidad de Afectación en la Prestación del Servicio de Justicia  debido a la Solicitud de aplazamiento por las partes interesadas </v>
      </c>
      <c r="G15" s="529" t="str">
        <f>'Mapa Final'!G15</f>
        <v>Usuarios, productos y prácticas organizacionales</v>
      </c>
      <c r="H15" s="535" t="str">
        <f>'Mapa Final'!I15</f>
        <v>Alta</v>
      </c>
      <c r="I15" s="538" t="str">
        <f>'Mapa Final'!L15</f>
        <v>Moderado</v>
      </c>
      <c r="J15" s="547" t="str">
        <f>'Mapa Final'!N15</f>
        <v xml:space="preserve">Alto </v>
      </c>
      <c r="K15" s="544" t="str">
        <f>'Mapa Final'!AA15</f>
        <v>Media</v>
      </c>
      <c r="L15" s="544" t="str">
        <f>'Mapa Final'!AE15</f>
        <v>Moderado</v>
      </c>
      <c r="M15" s="541" t="str">
        <f>'Mapa Final'!AG15</f>
        <v>Moderado</v>
      </c>
      <c r="N15" s="544" t="str">
        <f>'Mapa Final'!AH15</f>
        <v>Aceptar</v>
      </c>
      <c r="O15" s="532"/>
      <c r="P15" s="532"/>
      <c r="Q15" s="532"/>
      <c r="R15" s="532"/>
      <c r="S15" s="532"/>
      <c r="T15" s="532"/>
      <c r="U15" s="532"/>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177" customFormat="1" ht="13.5" customHeight="1" x14ac:dyDescent="0.2">
      <c r="A16" s="524"/>
      <c r="B16" s="527"/>
      <c r="C16" s="527"/>
      <c r="D16" s="527"/>
      <c r="E16" s="530"/>
      <c r="F16" s="530"/>
      <c r="G16" s="530"/>
      <c r="H16" s="536"/>
      <c r="I16" s="539"/>
      <c r="J16" s="548"/>
      <c r="K16" s="545"/>
      <c r="L16" s="545"/>
      <c r="M16" s="542"/>
      <c r="N16" s="545"/>
      <c r="O16" s="533"/>
      <c r="P16" s="533"/>
      <c r="Q16" s="533"/>
      <c r="R16" s="533"/>
      <c r="S16" s="533"/>
      <c r="T16" s="533"/>
      <c r="U16" s="533"/>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177" customFormat="1" ht="13.5" customHeight="1" x14ac:dyDescent="0.2">
      <c r="A17" s="524"/>
      <c r="B17" s="527"/>
      <c r="C17" s="527"/>
      <c r="D17" s="527"/>
      <c r="E17" s="530"/>
      <c r="F17" s="530"/>
      <c r="G17" s="530"/>
      <c r="H17" s="536"/>
      <c r="I17" s="539"/>
      <c r="J17" s="548"/>
      <c r="K17" s="545"/>
      <c r="L17" s="545"/>
      <c r="M17" s="542"/>
      <c r="N17" s="545"/>
      <c r="O17" s="533"/>
      <c r="P17" s="533"/>
      <c r="Q17" s="533"/>
      <c r="R17" s="533"/>
      <c r="S17" s="533"/>
      <c r="T17" s="533"/>
      <c r="U17" s="533"/>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177" customFormat="1" ht="13.5" customHeight="1" x14ac:dyDescent="0.2">
      <c r="A18" s="524"/>
      <c r="B18" s="527"/>
      <c r="C18" s="527"/>
      <c r="D18" s="527"/>
      <c r="E18" s="530"/>
      <c r="F18" s="530"/>
      <c r="G18" s="530"/>
      <c r="H18" s="536"/>
      <c r="I18" s="539"/>
      <c r="J18" s="548"/>
      <c r="K18" s="545"/>
      <c r="L18" s="545"/>
      <c r="M18" s="542"/>
      <c r="N18" s="545"/>
      <c r="O18" s="533"/>
      <c r="P18" s="533"/>
      <c r="Q18" s="533"/>
      <c r="R18" s="533"/>
      <c r="S18" s="533"/>
      <c r="T18" s="533"/>
      <c r="U18" s="533"/>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177" customFormat="1" ht="255.75" customHeight="1" thickBot="1" x14ac:dyDescent="0.25">
      <c r="A19" s="525"/>
      <c r="B19" s="528"/>
      <c r="C19" s="528"/>
      <c r="D19" s="528"/>
      <c r="E19" s="531"/>
      <c r="F19" s="531"/>
      <c r="G19" s="531"/>
      <c r="H19" s="537"/>
      <c r="I19" s="540"/>
      <c r="J19" s="549"/>
      <c r="K19" s="546"/>
      <c r="L19" s="546"/>
      <c r="M19" s="543"/>
      <c r="N19" s="546"/>
      <c r="O19" s="534"/>
      <c r="P19" s="534"/>
      <c r="Q19" s="534"/>
      <c r="R19" s="534"/>
      <c r="S19" s="534"/>
      <c r="T19" s="534"/>
      <c r="U19" s="534"/>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25">
      <c r="A20" s="523">
        <f>'Mapa Final'!A20</f>
        <v>3</v>
      </c>
      <c r="B20" s="526" t="str">
        <f>'Mapa Final'!B20</f>
        <v>Incumplimiento de los objetivos y metas trazadas para el cumplimiento de los términos legales.</v>
      </c>
      <c r="C20" s="526" t="str">
        <f>'Mapa Final'!C20</f>
        <v>Incumplimiento de las metas establecidas</v>
      </c>
      <c r="D20" s="526" t="str">
        <f>'Mapa Final'!D20</f>
        <v xml:space="preserve">1.Imprecisión al establecer lineamientos de planeaciòn  para el desarrollo de las tareas propias del despacho.
2.Deficiencia en las competencias necesarias del personal del despacho. 
3.Insuficiencia de equipos y soporte tecnológicos para el trabajo presencial y  virtual.
4.Complejidad de los procesos judiciales.
5.Insuficiencia de personal para la carga laboral presentada.
</v>
      </c>
      <c r="E20" s="529" t="str">
        <f>'Mapa Final'!E20</f>
        <v>Alto de volumen  de los trámites procesales</v>
      </c>
      <c r="F20" s="529" t="str">
        <f>'Mapa Final'!F20</f>
        <v>Posibilidad de Incumplimiento de las metas establecidas debido al alto de volumen  de trámites procesales</v>
      </c>
      <c r="G20" s="529" t="str">
        <f>'Mapa Final'!G20</f>
        <v>Ejecución y Administración de Procesos</v>
      </c>
      <c r="H20" s="535" t="str">
        <f>'Mapa Final'!I20</f>
        <v>Alta</v>
      </c>
      <c r="I20" s="538" t="str">
        <f>'Mapa Final'!L20</f>
        <v>Moderado</v>
      </c>
      <c r="J20" s="547" t="str">
        <f>'Mapa Final'!N20</f>
        <v xml:space="preserve">Alto </v>
      </c>
      <c r="K20" s="544" t="str">
        <f>'Mapa Final'!AA20</f>
        <v>Media</v>
      </c>
      <c r="L20" s="544" t="str">
        <f>'Mapa Final'!AE20</f>
        <v>Moderado</v>
      </c>
      <c r="M20" s="541" t="str">
        <f>'Mapa Final'!AG20</f>
        <v>Moderado</v>
      </c>
      <c r="N20" s="544" t="str">
        <f>'Mapa Final'!AH20</f>
        <v>Aceptar</v>
      </c>
      <c r="O20" s="532"/>
      <c r="P20" s="532"/>
      <c r="Q20" s="532"/>
      <c r="R20" s="532"/>
      <c r="S20" s="532"/>
      <c r="T20" s="532"/>
      <c r="U20" s="532"/>
      <c r="V20" s="35"/>
      <c r="W20" s="35"/>
    </row>
    <row r="21" spans="1:177" x14ac:dyDescent="0.25">
      <c r="A21" s="524"/>
      <c r="B21" s="527"/>
      <c r="C21" s="527"/>
      <c r="D21" s="527"/>
      <c r="E21" s="530"/>
      <c r="F21" s="530"/>
      <c r="G21" s="530"/>
      <c r="H21" s="536"/>
      <c r="I21" s="539"/>
      <c r="J21" s="548"/>
      <c r="K21" s="545"/>
      <c r="L21" s="545"/>
      <c r="M21" s="542"/>
      <c r="N21" s="545"/>
      <c r="O21" s="533"/>
      <c r="P21" s="533"/>
      <c r="Q21" s="533"/>
      <c r="R21" s="533"/>
      <c r="S21" s="533"/>
      <c r="T21" s="533"/>
      <c r="U21" s="533"/>
      <c r="V21" s="35"/>
      <c r="W21" s="35"/>
    </row>
    <row r="22" spans="1:177" x14ac:dyDescent="0.25">
      <c r="A22" s="524"/>
      <c r="B22" s="527"/>
      <c r="C22" s="527"/>
      <c r="D22" s="527"/>
      <c r="E22" s="530"/>
      <c r="F22" s="530"/>
      <c r="G22" s="530"/>
      <c r="H22" s="536"/>
      <c r="I22" s="539"/>
      <c r="J22" s="548"/>
      <c r="K22" s="545"/>
      <c r="L22" s="545"/>
      <c r="M22" s="542"/>
      <c r="N22" s="545"/>
      <c r="O22" s="533"/>
      <c r="P22" s="533"/>
      <c r="Q22" s="533"/>
      <c r="R22" s="533"/>
      <c r="S22" s="533"/>
      <c r="T22" s="533"/>
      <c r="U22" s="533"/>
      <c r="V22" s="35"/>
      <c r="W22" s="35"/>
    </row>
    <row r="23" spans="1:177" x14ac:dyDescent="0.25">
      <c r="A23" s="524"/>
      <c r="B23" s="527"/>
      <c r="C23" s="527"/>
      <c r="D23" s="527"/>
      <c r="E23" s="530"/>
      <c r="F23" s="530"/>
      <c r="G23" s="530"/>
      <c r="H23" s="536"/>
      <c r="I23" s="539"/>
      <c r="J23" s="548"/>
      <c r="K23" s="545"/>
      <c r="L23" s="545"/>
      <c r="M23" s="542"/>
      <c r="N23" s="545"/>
      <c r="O23" s="533"/>
      <c r="P23" s="533"/>
      <c r="Q23" s="533"/>
      <c r="R23" s="533"/>
      <c r="S23" s="533"/>
      <c r="T23" s="533"/>
      <c r="U23" s="533"/>
      <c r="V23" s="35"/>
      <c r="W23" s="35"/>
    </row>
    <row r="24" spans="1:177" ht="307.5" customHeight="1" thickBot="1" x14ac:dyDescent="0.3">
      <c r="A24" s="525"/>
      <c r="B24" s="528"/>
      <c r="C24" s="528"/>
      <c r="D24" s="528"/>
      <c r="E24" s="531"/>
      <c r="F24" s="531"/>
      <c r="G24" s="531"/>
      <c r="H24" s="537"/>
      <c r="I24" s="540"/>
      <c r="J24" s="549"/>
      <c r="K24" s="546"/>
      <c r="L24" s="546"/>
      <c r="M24" s="543"/>
      <c r="N24" s="546"/>
      <c r="O24" s="534"/>
      <c r="P24" s="534"/>
      <c r="Q24" s="534"/>
      <c r="R24" s="534"/>
      <c r="S24" s="534"/>
      <c r="T24" s="534"/>
      <c r="U24" s="534"/>
      <c r="V24" s="35"/>
      <c r="W24" s="35"/>
    </row>
    <row r="25" spans="1:177" ht="15" customHeight="1" x14ac:dyDescent="0.25">
      <c r="A25" s="523">
        <f>'Mapa Final'!A25</f>
        <v>4</v>
      </c>
      <c r="B25" s="526" t="str">
        <f>'Mapa Final'!B25</f>
        <v>Inexactitud en el registro de la gestion de los procesos misionales y actuaciones administrativas</v>
      </c>
      <c r="C25" s="526" t="str">
        <f>'Mapa Final'!C25</f>
        <v>Afectación en la Prestación del Servicio de Justicia</v>
      </c>
      <c r="D25" s="526" t="str">
        <f>'Mapa Final'!D25</f>
        <v>1. Errores en la información registrada en los aplicativos Justicia XXI WEB y SIERJU-BI, TYBA y SAMAI.
2.Insuficiencia de personal para la carga laboral presentada. 
3.Fallas en la funcionalidad de los aplicativos    
4.Incremento de solicitudes  por la  alta demanda judicial.
5.Inadecuado control de verificación del registro de la información                           6. Inadecuado registro de las acciones constitucionales, medios de control y procesos ejecutivos</v>
      </c>
      <c r="E25" s="529" t="str">
        <f>'Mapa Final'!E25</f>
        <v>Inadecuado registro de la gestion de los procesos misionales y actuaciones administrativas</v>
      </c>
      <c r="F25" s="529" t="str">
        <f>'Mapa Final'!F25</f>
        <v>Posibilidad de afectacion en la prestacion del servicio de justicia debido al inadecuado registro  de los procesos misionales y actuaciones administrativas</v>
      </c>
      <c r="G25" s="529" t="str">
        <f>'Mapa Final'!G25</f>
        <v>Ejecución y Administración de Procesos</v>
      </c>
      <c r="H25" s="535" t="str">
        <f>'Mapa Final'!I25</f>
        <v>Alta</v>
      </c>
      <c r="I25" s="538" t="str">
        <f>'Mapa Final'!L25</f>
        <v>Moderado</v>
      </c>
      <c r="J25" s="547" t="str">
        <f>'Mapa Final'!N25</f>
        <v xml:space="preserve">Alto </v>
      </c>
      <c r="K25" s="544" t="str">
        <f>'Mapa Final'!AA25</f>
        <v>Media</v>
      </c>
      <c r="L25" s="544" t="str">
        <f>'Mapa Final'!AE25</f>
        <v>Moderado</v>
      </c>
      <c r="M25" s="541" t="str">
        <f>'Mapa Final'!AG25</f>
        <v>Moderado</v>
      </c>
      <c r="N25" s="544" t="str">
        <f>'Mapa Final'!AH25</f>
        <v>Aceptar</v>
      </c>
      <c r="O25" s="532"/>
      <c r="P25" s="532"/>
      <c r="Q25" s="532"/>
      <c r="R25" s="532"/>
      <c r="S25" s="532"/>
      <c r="T25" s="532"/>
      <c r="U25" s="532"/>
    </row>
    <row r="26" spans="1:177" x14ac:dyDescent="0.25">
      <c r="A26" s="524"/>
      <c r="B26" s="527"/>
      <c r="C26" s="527"/>
      <c r="D26" s="527"/>
      <c r="E26" s="530"/>
      <c r="F26" s="530"/>
      <c r="G26" s="530"/>
      <c r="H26" s="536"/>
      <c r="I26" s="539"/>
      <c r="J26" s="548"/>
      <c r="K26" s="545"/>
      <c r="L26" s="545"/>
      <c r="M26" s="542"/>
      <c r="N26" s="545"/>
      <c r="O26" s="533"/>
      <c r="P26" s="533"/>
      <c r="Q26" s="533"/>
      <c r="R26" s="533"/>
      <c r="S26" s="533"/>
      <c r="T26" s="533"/>
      <c r="U26" s="533"/>
    </row>
    <row r="27" spans="1:177" x14ac:dyDescent="0.25">
      <c r="A27" s="524"/>
      <c r="B27" s="527"/>
      <c r="C27" s="527"/>
      <c r="D27" s="527"/>
      <c r="E27" s="530"/>
      <c r="F27" s="530"/>
      <c r="G27" s="530"/>
      <c r="H27" s="536"/>
      <c r="I27" s="539"/>
      <c r="J27" s="548"/>
      <c r="K27" s="545"/>
      <c r="L27" s="545"/>
      <c r="M27" s="542"/>
      <c r="N27" s="545"/>
      <c r="O27" s="533"/>
      <c r="P27" s="533"/>
      <c r="Q27" s="533"/>
      <c r="R27" s="533"/>
      <c r="S27" s="533"/>
      <c r="T27" s="533"/>
      <c r="U27" s="533"/>
    </row>
    <row r="28" spans="1:177" x14ac:dyDescent="0.25">
      <c r="A28" s="524"/>
      <c r="B28" s="527"/>
      <c r="C28" s="527"/>
      <c r="D28" s="527"/>
      <c r="E28" s="530"/>
      <c r="F28" s="530"/>
      <c r="G28" s="530"/>
      <c r="H28" s="536"/>
      <c r="I28" s="539"/>
      <c r="J28" s="548"/>
      <c r="K28" s="545"/>
      <c r="L28" s="545"/>
      <c r="M28" s="542"/>
      <c r="N28" s="545"/>
      <c r="O28" s="533"/>
      <c r="P28" s="533"/>
      <c r="Q28" s="533"/>
      <c r="R28" s="533"/>
      <c r="S28" s="533"/>
      <c r="T28" s="533"/>
      <c r="U28" s="533"/>
    </row>
    <row r="29" spans="1:177" ht="254.25" customHeight="1" thickBot="1" x14ac:dyDescent="0.3">
      <c r="A29" s="525"/>
      <c r="B29" s="528"/>
      <c r="C29" s="528"/>
      <c r="D29" s="528"/>
      <c r="E29" s="531"/>
      <c r="F29" s="531"/>
      <c r="G29" s="531"/>
      <c r="H29" s="537"/>
      <c r="I29" s="540"/>
      <c r="J29" s="549"/>
      <c r="K29" s="546"/>
      <c r="L29" s="546"/>
      <c r="M29" s="543"/>
      <c r="N29" s="546"/>
      <c r="O29" s="534"/>
      <c r="P29" s="534"/>
      <c r="Q29" s="534"/>
      <c r="R29" s="534"/>
      <c r="S29" s="534"/>
      <c r="T29" s="534"/>
      <c r="U29" s="534"/>
    </row>
    <row r="30" spans="1:177" ht="15" customHeight="1" x14ac:dyDescent="0.25">
      <c r="A30" s="523">
        <f>'Mapa Final'!A30</f>
        <v>5</v>
      </c>
      <c r="B30" s="526" t="str">
        <f>'Mapa Final'!B30</f>
        <v>Inconsistencias en el reparto</v>
      </c>
      <c r="C30" s="526" t="str">
        <f>'Mapa Final'!C30</f>
        <v>Afectación en la Prestación del Servicio de Justicia</v>
      </c>
      <c r="D30" s="526" t="str">
        <f>'Mapa Final'!D30</f>
        <v xml:space="preserve">           
1. La debilidad conocimiento técnico del manejo de la naturaleza de los asuntos y  del manejo que debe darse a cada uno.
2, Inconsistencias entre el órden establecido por el administrador del sistema y el órden previsto en los Acuerdos que norman el reparto.              
3.Falta de traslado de escritos de acusación via web, al área encargada de efectuar el reparto
4. duplicidad de radicados por parte de los usuarios.
5.  fallas tecgnologias 
</v>
      </c>
      <c r="E30" s="529" t="str">
        <f>'Mapa Final'!E30</f>
        <v>debilidad de la capacidad instalada para atender el alto volúmen  de expedientes que se recepcionan</v>
      </c>
      <c r="F30" s="529" t="str">
        <f>'Mapa Final'!F30</f>
        <v>posibilidad de afectacion en la prestacion del servicio de justicia debido a la debilidad de capacidad instalada para atender el alto volúmen de  expedientes que se recepcionan.</v>
      </c>
      <c r="G30" s="529" t="str">
        <f>'Mapa Final'!G30</f>
        <v>Ejecución y Administración de Procesos</v>
      </c>
      <c r="H30" s="535" t="str">
        <f>'Mapa Final'!I30</f>
        <v>Alta</v>
      </c>
      <c r="I30" s="538" t="str">
        <f>'Mapa Final'!L30</f>
        <v>Mayor</v>
      </c>
      <c r="J30" s="547" t="str">
        <f>'Mapa Final'!N30</f>
        <v xml:space="preserve">Alto </v>
      </c>
      <c r="K30" s="544" t="str">
        <f>'Mapa Final'!AA30</f>
        <v>Media</v>
      </c>
      <c r="L30" s="544" t="str">
        <f>'Mapa Final'!AE30</f>
        <v>Mayor</v>
      </c>
      <c r="M30" s="541" t="str">
        <f>'Mapa Final'!AG30</f>
        <v xml:space="preserve">Alto </v>
      </c>
      <c r="N30" s="544" t="str">
        <f>'Mapa Final'!AH30</f>
        <v>Evitar</v>
      </c>
      <c r="O30" s="532"/>
      <c r="P30" s="532"/>
      <c r="Q30" s="532"/>
      <c r="R30" s="532"/>
      <c r="S30" s="532"/>
      <c r="T30" s="532"/>
      <c r="U30" s="532"/>
    </row>
    <row r="31" spans="1:177" x14ac:dyDescent="0.25">
      <c r="A31" s="524"/>
      <c r="B31" s="527"/>
      <c r="C31" s="527"/>
      <c r="D31" s="527"/>
      <c r="E31" s="530"/>
      <c r="F31" s="530"/>
      <c r="G31" s="530"/>
      <c r="H31" s="536"/>
      <c r="I31" s="539"/>
      <c r="J31" s="548"/>
      <c r="K31" s="545"/>
      <c r="L31" s="545"/>
      <c r="M31" s="542"/>
      <c r="N31" s="545"/>
      <c r="O31" s="533"/>
      <c r="P31" s="533"/>
      <c r="Q31" s="533"/>
      <c r="R31" s="533"/>
      <c r="S31" s="533"/>
      <c r="T31" s="533"/>
      <c r="U31" s="533"/>
    </row>
    <row r="32" spans="1:177" x14ac:dyDescent="0.25">
      <c r="A32" s="524"/>
      <c r="B32" s="527"/>
      <c r="C32" s="527"/>
      <c r="D32" s="527"/>
      <c r="E32" s="530"/>
      <c r="F32" s="530"/>
      <c r="G32" s="530"/>
      <c r="H32" s="536"/>
      <c r="I32" s="539"/>
      <c r="J32" s="548"/>
      <c r="K32" s="545"/>
      <c r="L32" s="545"/>
      <c r="M32" s="542"/>
      <c r="N32" s="545"/>
      <c r="O32" s="533"/>
      <c r="P32" s="533"/>
      <c r="Q32" s="533"/>
      <c r="R32" s="533"/>
      <c r="S32" s="533"/>
      <c r="T32" s="533"/>
      <c r="U32" s="533"/>
    </row>
    <row r="33" spans="1:21" x14ac:dyDescent="0.25">
      <c r="A33" s="524"/>
      <c r="B33" s="527"/>
      <c r="C33" s="527"/>
      <c r="D33" s="527"/>
      <c r="E33" s="530"/>
      <c r="F33" s="530"/>
      <c r="G33" s="530"/>
      <c r="H33" s="536"/>
      <c r="I33" s="539"/>
      <c r="J33" s="548"/>
      <c r="K33" s="545"/>
      <c r="L33" s="545"/>
      <c r="M33" s="542"/>
      <c r="N33" s="545"/>
      <c r="O33" s="533"/>
      <c r="P33" s="533"/>
      <c r="Q33" s="533"/>
      <c r="R33" s="533"/>
      <c r="S33" s="533"/>
      <c r="T33" s="533"/>
      <c r="U33" s="533"/>
    </row>
    <row r="34" spans="1:21" ht="230.25" customHeight="1" thickBot="1" x14ac:dyDescent="0.3">
      <c r="A34" s="525"/>
      <c r="B34" s="528"/>
      <c r="C34" s="528"/>
      <c r="D34" s="528"/>
      <c r="E34" s="531"/>
      <c r="F34" s="531"/>
      <c r="G34" s="531"/>
      <c r="H34" s="537"/>
      <c r="I34" s="540"/>
      <c r="J34" s="549"/>
      <c r="K34" s="546"/>
      <c r="L34" s="546"/>
      <c r="M34" s="543"/>
      <c r="N34" s="546"/>
      <c r="O34" s="534"/>
      <c r="P34" s="534"/>
      <c r="Q34" s="534"/>
      <c r="R34" s="534"/>
      <c r="S34" s="534"/>
      <c r="T34" s="534"/>
      <c r="U34" s="534"/>
    </row>
    <row r="35" spans="1:21" ht="15" customHeight="1" x14ac:dyDescent="0.25">
      <c r="A35" s="523">
        <f>'Mapa Final'!A35</f>
        <v>6</v>
      </c>
      <c r="B35" s="526" t="str">
        <f>'Mapa Final'!B35</f>
        <v>Error en las notificaciones judiicales</v>
      </c>
      <c r="C35" s="526" t="str">
        <f>'Mapa Final'!C35</f>
        <v>Afectación en la Prestación del Servicio de Justicia</v>
      </c>
      <c r="D35" s="526" t="str">
        <f>'Mapa Final'!D35</f>
        <v xml:space="preserve">1. debilidad de seguimiento y control del cumplimiento efectivo de la actividad asignada. 
2. debilidad de recursos, medios electrònicos y tecnològicos para el cumplimiento de la actividad.  
3.Carencia de vinculaciòn de las partes y terceros que genera nulidades, demoras en el proceso.
4. incompatibilidad de los archivos adjuntos con los sistemas disponibles. 
5. debilidad en la disponibilidad de informacion de Notificaciones fisicas  y electronicas </v>
      </c>
      <c r="E35" s="529" t="str">
        <f>'Mapa Final'!E35</f>
        <v>Ausencia de informaciòn pertinente para realizar la actividad (correos errados, direcciones erradas de las partes).</v>
      </c>
      <c r="F35" s="529" t="str">
        <f>'Mapa Final'!F35</f>
        <v>Posibilidad de  afectacion en la prestacion del servicio de justicia  debido a la ausencia de informacion pertinente paravrealizar la actividad (correos  y direcciones  herradas  de las partes interesadas)</v>
      </c>
      <c r="G35" s="529" t="str">
        <f>'Mapa Final'!G35</f>
        <v>Ejecución y Administración de Procesos</v>
      </c>
      <c r="H35" s="535" t="str">
        <f>'Mapa Final'!I35</f>
        <v>Alta</v>
      </c>
      <c r="I35" s="538" t="str">
        <f>'Mapa Final'!L35</f>
        <v>Moderado</v>
      </c>
      <c r="J35" s="547" t="str">
        <f>'Mapa Final'!N35</f>
        <v xml:space="preserve">Alto </v>
      </c>
      <c r="K35" s="544" t="str">
        <f>'Mapa Final'!AA35</f>
        <v>Media</v>
      </c>
      <c r="L35" s="544" t="str">
        <f>'Mapa Final'!AE35</f>
        <v>Mayor</v>
      </c>
      <c r="M35" s="541" t="str">
        <f>'Mapa Final'!AG35</f>
        <v xml:space="preserve">Alto </v>
      </c>
      <c r="N35" s="544" t="str">
        <f>'Mapa Final'!AH35</f>
        <v>Evitar</v>
      </c>
      <c r="O35" s="532"/>
      <c r="P35" s="532"/>
      <c r="Q35" s="532"/>
      <c r="R35" s="532"/>
      <c r="S35" s="532"/>
      <c r="T35" s="532"/>
      <c r="U35" s="532"/>
    </row>
    <row r="36" spans="1:21" x14ac:dyDescent="0.25">
      <c r="A36" s="524"/>
      <c r="B36" s="527"/>
      <c r="C36" s="527"/>
      <c r="D36" s="527"/>
      <c r="E36" s="530"/>
      <c r="F36" s="530"/>
      <c r="G36" s="530"/>
      <c r="H36" s="536"/>
      <c r="I36" s="539"/>
      <c r="J36" s="548"/>
      <c r="K36" s="545"/>
      <c r="L36" s="545"/>
      <c r="M36" s="542"/>
      <c r="N36" s="545"/>
      <c r="O36" s="533"/>
      <c r="P36" s="533"/>
      <c r="Q36" s="533"/>
      <c r="R36" s="533"/>
      <c r="S36" s="533"/>
      <c r="T36" s="533"/>
      <c r="U36" s="533"/>
    </row>
    <row r="37" spans="1:21" x14ac:dyDescent="0.25">
      <c r="A37" s="524"/>
      <c r="B37" s="527"/>
      <c r="C37" s="527"/>
      <c r="D37" s="527"/>
      <c r="E37" s="530"/>
      <c r="F37" s="530"/>
      <c r="G37" s="530"/>
      <c r="H37" s="536"/>
      <c r="I37" s="539"/>
      <c r="J37" s="548"/>
      <c r="K37" s="545"/>
      <c r="L37" s="545"/>
      <c r="M37" s="542"/>
      <c r="N37" s="545"/>
      <c r="O37" s="533"/>
      <c r="P37" s="533"/>
      <c r="Q37" s="533"/>
      <c r="R37" s="533"/>
      <c r="S37" s="533"/>
      <c r="T37" s="533"/>
      <c r="U37" s="533"/>
    </row>
    <row r="38" spans="1:21" x14ac:dyDescent="0.25">
      <c r="A38" s="524"/>
      <c r="B38" s="527"/>
      <c r="C38" s="527"/>
      <c r="D38" s="527"/>
      <c r="E38" s="530"/>
      <c r="F38" s="530"/>
      <c r="G38" s="530"/>
      <c r="H38" s="536"/>
      <c r="I38" s="539"/>
      <c r="J38" s="548"/>
      <c r="K38" s="545"/>
      <c r="L38" s="545"/>
      <c r="M38" s="542"/>
      <c r="N38" s="545"/>
      <c r="O38" s="533"/>
      <c r="P38" s="533"/>
      <c r="Q38" s="533"/>
      <c r="R38" s="533"/>
      <c r="S38" s="533"/>
      <c r="T38" s="533"/>
      <c r="U38" s="533"/>
    </row>
    <row r="39" spans="1:21" ht="234.75" customHeight="1" thickBot="1" x14ac:dyDescent="0.3">
      <c r="A39" s="525"/>
      <c r="B39" s="528"/>
      <c r="C39" s="528"/>
      <c r="D39" s="528"/>
      <c r="E39" s="531"/>
      <c r="F39" s="531"/>
      <c r="G39" s="531"/>
      <c r="H39" s="537"/>
      <c r="I39" s="540"/>
      <c r="J39" s="549"/>
      <c r="K39" s="546"/>
      <c r="L39" s="546"/>
      <c r="M39" s="543"/>
      <c r="N39" s="546"/>
      <c r="O39" s="534"/>
      <c r="P39" s="534"/>
      <c r="Q39" s="534"/>
      <c r="R39" s="534"/>
      <c r="S39" s="534"/>
      <c r="T39" s="534"/>
      <c r="U39" s="534"/>
    </row>
    <row r="40" spans="1:21" x14ac:dyDescent="0.25">
      <c r="A40" s="523">
        <f>'Mapa Final'!A40</f>
        <v>7</v>
      </c>
      <c r="B40" s="526" t="str">
        <f>'Mapa Final'!B40</f>
        <v>Pérdida de documentos</v>
      </c>
      <c r="C40" s="526" t="str">
        <f>'Mapa Final'!C40</f>
        <v>Afectación en la Prestación del Servicio de Justicia</v>
      </c>
      <c r="D40" s="526" t="str">
        <f>'Mapa Final'!D40</f>
        <v>1. debilidad en la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Carencia de organización documental</v>
      </c>
      <c r="E40" s="529" t="str">
        <f>'Mapa Final'!E40</f>
        <v>Ausencia de la integracion de sistemas para el registro, control y salvaguardia de los registros.</v>
      </c>
      <c r="F40" s="529" t="str">
        <f>'Mapa Final'!F40</f>
        <v>Posibilidad de  afectación en la Prestación del Servicio de Justicia debido a  la ausencia de la integracion de sistemas para el registro, control y salvaguardia de los registros.</v>
      </c>
      <c r="G40" s="529" t="str">
        <f>'Mapa Final'!G40</f>
        <v>Ejecución y Administración de Procesos</v>
      </c>
      <c r="H40" s="535" t="str">
        <f>'Mapa Final'!I40</f>
        <v>Alta</v>
      </c>
      <c r="I40" s="538" t="str">
        <f>'Mapa Final'!L40</f>
        <v>Mayor</v>
      </c>
      <c r="J40" s="547" t="str">
        <f>'Mapa Final'!N40</f>
        <v xml:space="preserve">Alto </v>
      </c>
      <c r="K40" s="544" t="str">
        <f>'Mapa Final'!AA40</f>
        <v>Media</v>
      </c>
      <c r="L40" s="544" t="str">
        <f>'Mapa Final'!AE40</f>
        <v>Mayor</v>
      </c>
      <c r="M40" s="541" t="str">
        <f>'Mapa Final'!AG40</f>
        <v xml:space="preserve">Alto </v>
      </c>
      <c r="N40" s="544" t="str">
        <f>'Mapa Final'!AH40</f>
        <v>Evitar</v>
      </c>
      <c r="O40" s="532"/>
      <c r="P40" s="532"/>
      <c r="Q40" s="532"/>
      <c r="R40" s="532"/>
      <c r="S40" s="532"/>
      <c r="T40" s="532"/>
      <c r="U40" s="532"/>
    </row>
    <row r="41" spans="1:21" x14ac:dyDescent="0.25">
      <c r="A41" s="524"/>
      <c r="B41" s="527"/>
      <c r="C41" s="527"/>
      <c r="D41" s="527"/>
      <c r="E41" s="530"/>
      <c r="F41" s="530"/>
      <c r="G41" s="530"/>
      <c r="H41" s="536"/>
      <c r="I41" s="539"/>
      <c r="J41" s="548"/>
      <c r="K41" s="545"/>
      <c r="L41" s="545"/>
      <c r="M41" s="542"/>
      <c r="N41" s="545"/>
      <c r="O41" s="533"/>
      <c r="P41" s="533"/>
      <c r="Q41" s="533"/>
      <c r="R41" s="533"/>
      <c r="S41" s="533"/>
      <c r="T41" s="533"/>
      <c r="U41" s="533"/>
    </row>
    <row r="42" spans="1:21" x14ac:dyDescent="0.25">
      <c r="A42" s="524"/>
      <c r="B42" s="527"/>
      <c r="C42" s="527"/>
      <c r="D42" s="527"/>
      <c r="E42" s="530"/>
      <c r="F42" s="530"/>
      <c r="G42" s="530"/>
      <c r="H42" s="536"/>
      <c r="I42" s="539"/>
      <c r="J42" s="548"/>
      <c r="K42" s="545"/>
      <c r="L42" s="545"/>
      <c r="M42" s="542"/>
      <c r="N42" s="545"/>
      <c r="O42" s="533"/>
      <c r="P42" s="533"/>
      <c r="Q42" s="533"/>
      <c r="R42" s="533"/>
      <c r="S42" s="533"/>
      <c r="T42" s="533"/>
      <c r="U42" s="533"/>
    </row>
    <row r="43" spans="1:21" x14ac:dyDescent="0.25">
      <c r="A43" s="524"/>
      <c r="B43" s="527"/>
      <c r="C43" s="527"/>
      <c r="D43" s="527"/>
      <c r="E43" s="530"/>
      <c r="F43" s="530"/>
      <c r="G43" s="530"/>
      <c r="H43" s="536"/>
      <c r="I43" s="539"/>
      <c r="J43" s="548"/>
      <c r="K43" s="545"/>
      <c r="L43" s="545"/>
      <c r="M43" s="542"/>
      <c r="N43" s="545"/>
      <c r="O43" s="533"/>
      <c r="P43" s="533"/>
      <c r="Q43" s="533"/>
      <c r="R43" s="533"/>
      <c r="S43" s="533"/>
      <c r="T43" s="533"/>
      <c r="U43" s="533"/>
    </row>
    <row r="44" spans="1:21" ht="194.25" customHeight="1" thickBot="1" x14ac:dyDescent="0.3">
      <c r="A44" s="525"/>
      <c r="B44" s="528"/>
      <c r="C44" s="528"/>
      <c r="D44" s="528"/>
      <c r="E44" s="531"/>
      <c r="F44" s="531"/>
      <c r="G44" s="531"/>
      <c r="H44" s="537"/>
      <c r="I44" s="540"/>
      <c r="J44" s="549"/>
      <c r="K44" s="546"/>
      <c r="L44" s="546"/>
      <c r="M44" s="543"/>
      <c r="N44" s="546"/>
      <c r="O44" s="534"/>
      <c r="P44" s="534"/>
      <c r="Q44" s="534"/>
      <c r="R44" s="534"/>
      <c r="S44" s="534"/>
      <c r="T44" s="534"/>
      <c r="U44" s="534"/>
    </row>
    <row r="45" spans="1:21" x14ac:dyDescent="0.25">
      <c r="A45" s="523">
        <f>'Mapa Final'!A45</f>
        <v>8</v>
      </c>
      <c r="B45" s="526" t="str">
        <f>'Mapa Final'!B45</f>
        <v>Corrupción</v>
      </c>
      <c r="C45" s="526" t="str">
        <f>'Mapa Final'!C45</f>
        <v>Reputacional (Corrupción)</v>
      </c>
      <c r="D45" s="526" t="str">
        <f>'Mapa Final'!D45</f>
        <v>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6. alteracion y/o falsificacion  de los contenidos de las decisiones judiciales.
7. fallas  en la seguridad informatica que crea vulnerabilidad  en la informacion disponible.</v>
      </c>
      <c r="E45" s="529" t="str">
        <f>'Mapa Final'!E45</f>
        <v xml:space="preserve">Carencia en transparencia, etica y valores . </v>
      </c>
      <c r="F45" s="529" t="str">
        <f>'Mapa Final'!F45</f>
        <v>Posibilidad de afectacion reputacional (corrupcion) debido a la carencia de transparencia, etica y valores</v>
      </c>
      <c r="G45" s="529" t="str">
        <f>'Mapa Final'!G45</f>
        <v>Fraude Interno</v>
      </c>
      <c r="H45" s="535" t="str">
        <f>'Mapa Final'!I45</f>
        <v>Media</v>
      </c>
      <c r="I45" s="538" t="str">
        <f>'Mapa Final'!L45</f>
        <v>Mayor</v>
      </c>
      <c r="J45" s="547" t="str">
        <f>'Mapa Final'!N45</f>
        <v xml:space="preserve">Alto </v>
      </c>
      <c r="K45" s="544" t="str">
        <f>'Mapa Final'!AA45</f>
        <v>Baja</v>
      </c>
      <c r="L45" s="544" t="str">
        <f>'Mapa Final'!AE45</f>
        <v>Mayor</v>
      </c>
      <c r="M45" s="541" t="str">
        <f>'Mapa Final'!AG45</f>
        <v xml:space="preserve">Alto </v>
      </c>
      <c r="N45" s="544" t="str">
        <f>'Mapa Final'!AH45</f>
        <v>Evitar</v>
      </c>
      <c r="O45" s="532"/>
      <c r="P45" s="532"/>
      <c r="Q45" s="532"/>
      <c r="R45" s="532"/>
      <c r="S45" s="532"/>
      <c r="T45" s="532"/>
      <c r="U45" s="532"/>
    </row>
    <row r="46" spans="1:21" x14ac:dyDescent="0.25">
      <c r="A46" s="524"/>
      <c r="B46" s="527"/>
      <c r="C46" s="527"/>
      <c r="D46" s="527"/>
      <c r="E46" s="530"/>
      <c r="F46" s="530"/>
      <c r="G46" s="530"/>
      <c r="H46" s="536"/>
      <c r="I46" s="539"/>
      <c r="J46" s="548"/>
      <c r="K46" s="545"/>
      <c r="L46" s="545"/>
      <c r="M46" s="542"/>
      <c r="N46" s="545"/>
      <c r="O46" s="533"/>
      <c r="P46" s="533"/>
      <c r="Q46" s="533"/>
      <c r="R46" s="533"/>
      <c r="S46" s="533"/>
      <c r="T46" s="533"/>
      <c r="U46" s="533"/>
    </row>
    <row r="47" spans="1:21" x14ac:dyDescent="0.25">
      <c r="A47" s="524"/>
      <c r="B47" s="527"/>
      <c r="C47" s="527"/>
      <c r="D47" s="527"/>
      <c r="E47" s="530"/>
      <c r="F47" s="530"/>
      <c r="G47" s="530"/>
      <c r="H47" s="536"/>
      <c r="I47" s="539"/>
      <c r="J47" s="548"/>
      <c r="K47" s="545"/>
      <c r="L47" s="545"/>
      <c r="M47" s="542"/>
      <c r="N47" s="545"/>
      <c r="O47" s="533"/>
      <c r="P47" s="533"/>
      <c r="Q47" s="533"/>
      <c r="R47" s="533"/>
      <c r="S47" s="533"/>
      <c r="T47" s="533"/>
      <c r="U47" s="533"/>
    </row>
    <row r="48" spans="1:21" x14ac:dyDescent="0.25">
      <c r="A48" s="524"/>
      <c r="B48" s="527"/>
      <c r="C48" s="527"/>
      <c r="D48" s="527"/>
      <c r="E48" s="530"/>
      <c r="F48" s="530"/>
      <c r="G48" s="530"/>
      <c r="H48" s="536"/>
      <c r="I48" s="539"/>
      <c r="J48" s="548"/>
      <c r="K48" s="545"/>
      <c r="L48" s="545"/>
      <c r="M48" s="542"/>
      <c r="N48" s="545"/>
      <c r="O48" s="533"/>
      <c r="P48" s="533"/>
      <c r="Q48" s="533"/>
      <c r="R48" s="533"/>
      <c r="S48" s="533"/>
      <c r="T48" s="533"/>
      <c r="U48" s="533"/>
    </row>
    <row r="49" spans="1:21" ht="188.25" customHeight="1" thickBot="1" x14ac:dyDescent="0.3">
      <c r="A49" s="525"/>
      <c r="B49" s="528"/>
      <c r="C49" s="528"/>
      <c r="D49" s="528"/>
      <c r="E49" s="531"/>
      <c r="F49" s="531"/>
      <c r="G49" s="531"/>
      <c r="H49" s="537"/>
      <c r="I49" s="540"/>
      <c r="J49" s="549"/>
      <c r="K49" s="546"/>
      <c r="L49" s="546"/>
      <c r="M49" s="543"/>
      <c r="N49" s="546"/>
      <c r="O49" s="534"/>
      <c r="P49" s="534"/>
      <c r="Q49" s="534"/>
      <c r="R49" s="534"/>
      <c r="S49" s="534"/>
      <c r="T49" s="534"/>
      <c r="U49" s="534"/>
    </row>
    <row r="50" spans="1:21" x14ac:dyDescent="0.25">
      <c r="A50" s="523">
        <f>'Mapa Final'!A50</f>
        <v>9</v>
      </c>
      <c r="B50" s="526" t="str">
        <f>'Mapa Final'!B50</f>
        <v>Interrupción o demora en el Servicio Público de Administrar  Justicia</v>
      </c>
      <c r="C50" s="526" t="str">
        <f>'Mapa Final'!C50</f>
        <v>Afectación en la Prestación del Servicio de Justicia</v>
      </c>
      <c r="D50" s="526" t="str">
        <f>'Mapa Final'!D50</f>
        <v>1. Paro por sindicatos
2. Huelgas, protestas ciudadanas
3. Disturbios o hechos violentos
4.Pandemias o Emergencias Sanitarias 
5.Emergencias Ambientales
6. interrupcion del fluido de energia electrica.</v>
      </c>
      <c r="E50" s="529" t="str">
        <f>'Mapa Final'!E50</f>
        <v>Suceso de fuerza mayor que imposibilitan la gestión judicial</v>
      </c>
      <c r="F50" s="529" t="str">
        <f>'Mapa Final'!F50</f>
        <v>Posibilidad de  afectación en la Prestación del Servicio de Justicia debido a un suceso de fuerza mayor que imposibilite la gestión judicial</v>
      </c>
      <c r="G50" s="529" t="str">
        <f>'Mapa Final'!G50</f>
        <v>Usuarios, productos y prácticas organizacionales</v>
      </c>
      <c r="H50" s="535" t="str">
        <f>'Mapa Final'!I50</f>
        <v>Alta</v>
      </c>
      <c r="I50" s="538" t="str">
        <f>'Mapa Final'!L50</f>
        <v>Mayor</v>
      </c>
      <c r="J50" s="547" t="str">
        <f>'Mapa Final'!N50</f>
        <v xml:space="preserve">Alto </v>
      </c>
      <c r="K50" s="544" t="str">
        <f>'Mapa Final'!AA50</f>
        <v>Media</v>
      </c>
      <c r="L50" s="544" t="str">
        <f>'Mapa Final'!AE50</f>
        <v>Mayor</v>
      </c>
      <c r="M50" s="541" t="str">
        <f>'Mapa Final'!AG50</f>
        <v xml:space="preserve">Alto </v>
      </c>
      <c r="N50" s="544" t="str">
        <f>'Mapa Final'!AH50</f>
        <v>Evitar</v>
      </c>
      <c r="O50" s="532"/>
      <c r="P50" s="532"/>
      <c r="Q50" s="532"/>
      <c r="R50" s="532"/>
      <c r="S50" s="532"/>
      <c r="T50" s="532"/>
      <c r="U50" s="532"/>
    </row>
    <row r="51" spans="1:21" x14ac:dyDescent="0.25">
      <c r="A51" s="524"/>
      <c r="B51" s="527"/>
      <c r="C51" s="527"/>
      <c r="D51" s="527"/>
      <c r="E51" s="530"/>
      <c r="F51" s="530"/>
      <c r="G51" s="530"/>
      <c r="H51" s="536"/>
      <c r="I51" s="539"/>
      <c r="J51" s="548"/>
      <c r="K51" s="545"/>
      <c r="L51" s="545"/>
      <c r="M51" s="542"/>
      <c r="N51" s="545"/>
      <c r="O51" s="533"/>
      <c r="P51" s="533"/>
      <c r="Q51" s="533"/>
      <c r="R51" s="533"/>
      <c r="S51" s="533"/>
      <c r="T51" s="533"/>
      <c r="U51" s="533"/>
    </row>
    <row r="52" spans="1:21" x14ac:dyDescent="0.25">
      <c r="A52" s="524"/>
      <c r="B52" s="527"/>
      <c r="C52" s="527"/>
      <c r="D52" s="527"/>
      <c r="E52" s="530"/>
      <c r="F52" s="530"/>
      <c r="G52" s="530"/>
      <c r="H52" s="536"/>
      <c r="I52" s="539"/>
      <c r="J52" s="548"/>
      <c r="K52" s="545"/>
      <c r="L52" s="545"/>
      <c r="M52" s="542"/>
      <c r="N52" s="545"/>
      <c r="O52" s="533"/>
      <c r="P52" s="533"/>
      <c r="Q52" s="533"/>
      <c r="R52" s="533"/>
      <c r="S52" s="533"/>
      <c r="T52" s="533"/>
      <c r="U52" s="533"/>
    </row>
    <row r="53" spans="1:21" x14ac:dyDescent="0.25">
      <c r="A53" s="524"/>
      <c r="B53" s="527"/>
      <c r="C53" s="527"/>
      <c r="D53" s="527"/>
      <c r="E53" s="530"/>
      <c r="F53" s="530"/>
      <c r="G53" s="530"/>
      <c r="H53" s="536"/>
      <c r="I53" s="539"/>
      <c r="J53" s="548"/>
      <c r="K53" s="545"/>
      <c r="L53" s="545"/>
      <c r="M53" s="542"/>
      <c r="N53" s="545"/>
      <c r="O53" s="533"/>
      <c r="P53" s="533"/>
      <c r="Q53" s="533"/>
      <c r="R53" s="533"/>
      <c r="S53" s="533"/>
      <c r="T53" s="533"/>
      <c r="U53" s="533"/>
    </row>
    <row r="54" spans="1:21" ht="56.25" customHeight="1" thickBot="1" x14ac:dyDescent="0.3">
      <c r="A54" s="525"/>
      <c r="B54" s="528"/>
      <c r="C54" s="528"/>
      <c r="D54" s="528"/>
      <c r="E54" s="531"/>
      <c r="F54" s="531"/>
      <c r="G54" s="531"/>
      <c r="H54" s="537"/>
      <c r="I54" s="540"/>
      <c r="J54" s="549"/>
      <c r="K54" s="546"/>
      <c r="L54" s="546"/>
      <c r="M54" s="543"/>
      <c r="N54" s="546"/>
      <c r="O54" s="534"/>
      <c r="P54" s="534"/>
      <c r="Q54" s="534"/>
      <c r="R54" s="534"/>
      <c r="S54" s="534"/>
      <c r="T54" s="534"/>
      <c r="U54" s="534"/>
    </row>
    <row r="55" spans="1:21" x14ac:dyDescent="0.25">
      <c r="A55" s="523">
        <f>'Mapa Final'!A55</f>
        <v>10</v>
      </c>
      <c r="B55" s="526" t="str">
        <f>'Mapa Final'!B55</f>
        <v>Inaplicabilidad de la normavidad ambiental vigente</v>
      </c>
      <c r="C55" s="526" t="str">
        <f>'Mapa Final'!C55</f>
        <v>Afectación Ambiental</v>
      </c>
      <c r="D55" s="526" t="str">
        <f>'Mapa Final'!D55</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529" t="str">
        <f>'Mapa Final'!E55</f>
        <v>Desconocimiento de los lineamientos ambientales y normatividad vigente ambiental</v>
      </c>
      <c r="F55" s="529" t="str">
        <f>'Mapa Final'!F55</f>
        <v>Posibilidad de afectación ambiental debido al desconocimiento de las lineamientos ambientales y normatividad vigente ambiental</v>
      </c>
      <c r="G55" s="529" t="str">
        <f>'Mapa Final'!G55</f>
        <v>Eventos Ambientales Internos</v>
      </c>
      <c r="H55" s="535" t="str">
        <f>'Mapa Final'!I55</f>
        <v>Media</v>
      </c>
      <c r="I55" s="538" t="str">
        <f>'Mapa Final'!L55</f>
        <v>Menor</v>
      </c>
      <c r="J55" s="547" t="str">
        <f>'Mapa Final'!N55</f>
        <v>Moderado</v>
      </c>
      <c r="K55" s="544" t="str">
        <f>'Mapa Final'!AA55</f>
        <v>Baja</v>
      </c>
      <c r="L55" s="544" t="str">
        <f>'Mapa Final'!AE55</f>
        <v>Menor</v>
      </c>
      <c r="M55" s="541" t="str">
        <f>'Mapa Final'!AG55</f>
        <v>Moderado</v>
      </c>
      <c r="N55" s="544" t="str">
        <f>'Mapa Final'!AH55</f>
        <v>Aceptar</v>
      </c>
      <c r="O55" s="532"/>
      <c r="P55" s="532"/>
      <c r="Q55" s="532"/>
      <c r="R55" s="532"/>
      <c r="S55" s="532"/>
      <c r="T55" s="532"/>
      <c r="U55" s="532"/>
    </row>
    <row r="56" spans="1:21" x14ac:dyDescent="0.25">
      <c r="A56" s="524"/>
      <c r="B56" s="527"/>
      <c r="C56" s="527"/>
      <c r="D56" s="527"/>
      <c r="E56" s="530"/>
      <c r="F56" s="530"/>
      <c r="G56" s="530"/>
      <c r="H56" s="536"/>
      <c r="I56" s="539"/>
      <c r="J56" s="548"/>
      <c r="K56" s="545"/>
      <c r="L56" s="545"/>
      <c r="M56" s="542"/>
      <c r="N56" s="545"/>
      <c r="O56" s="533"/>
      <c r="P56" s="533"/>
      <c r="Q56" s="533"/>
      <c r="R56" s="533"/>
      <c r="S56" s="533"/>
      <c r="T56" s="533"/>
      <c r="U56" s="533"/>
    </row>
    <row r="57" spans="1:21" x14ac:dyDescent="0.25">
      <c r="A57" s="524"/>
      <c r="B57" s="527"/>
      <c r="C57" s="527"/>
      <c r="D57" s="527"/>
      <c r="E57" s="530"/>
      <c r="F57" s="530"/>
      <c r="G57" s="530"/>
      <c r="H57" s="536"/>
      <c r="I57" s="539"/>
      <c r="J57" s="548"/>
      <c r="K57" s="545"/>
      <c r="L57" s="545"/>
      <c r="M57" s="542"/>
      <c r="N57" s="545"/>
      <c r="O57" s="533"/>
      <c r="P57" s="533"/>
      <c r="Q57" s="533"/>
      <c r="R57" s="533"/>
      <c r="S57" s="533"/>
      <c r="T57" s="533"/>
      <c r="U57" s="533"/>
    </row>
    <row r="58" spans="1:21" x14ac:dyDescent="0.25">
      <c r="A58" s="524"/>
      <c r="B58" s="527"/>
      <c r="C58" s="527"/>
      <c r="D58" s="527"/>
      <c r="E58" s="530"/>
      <c r="F58" s="530"/>
      <c r="G58" s="530"/>
      <c r="H58" s="536"/>
      <c r="I58" s="539"/>
      <c r="J58" s="548"/>
      <c r="K58" s="545"/>
      <c r="L58" s="545"/>
      <c r="M58" s="542"/>
      <c r="N58" s="545"/>
      <c r="O58" s="533"/>
      <c r="P58" s="533"/>
      <c r="Q58" s="533"/>
      <c r="R58" s="533"/>
      <c r="S58" s="533"/>
      <c r="T58" s="533"/>
      <c r="U58" s="533"/>
    </row>
    <row r="59" spans="1:21" ht="159.75" customHeight="1" thickBot="1" x14ac:dyDescent="0.3">
      <c r="A59" s="525"/>
      <c r="B59" s="528"/>
      <c r="C59" s="528"/>
      <c r="D59" s="528"/>
      <c r="E59" s="531"/>
      <c r="F59" s="531"/>
      <c r="G59" s="531"/>
      <c r="H59" s="537"/>
      <c r="I59" s="540"/>
      <c r="J59" s="549"/>
      <c r="K59" s="546"/>
      <c r="L59" s="546"/>
      <c r="M59" s="543"/>
      <c r="N59" s="546"/>
      <c r="O59" s="534"/>
      <c r="P59" s="534"/>
      <c r="Q59" s="534"/>
      <c r="R59" s="534"/>
      <c r="S59" s="534"/>
      <c r="T59" s="534"/>
      <c r="U59" s="534"/>
    </row>
  </sheetData>
  <mergeCells count="229">
    <mergeCell ref="S55:S59"/>
    <mergeCell ref="T55:T59"/>
    <mergeCell ref="U55:U59"/>
    <mergeCell ref="M55:M59"/>
    <mergeCell ref="N55:N59"/>
    <mergeCell ref="O55:O59"/>
    <mergeCell ref="P55:P59"/>
    <mergeCell ref="Q55:Q59"/>
    <mergeCell ref="R55:R59"/>
    <mergeCell ref="G55:G59"/>
    <mergeCell ref="H55:H59"/>
    <mergeCell ref="I55:I59"/>
    <mergeCell ref="J55:J59"/>
    <mergeCell ref="K55:K59"/>
    <mergeCell ref="L55:L59"/>
    <mergeCell ref="A55:A59"/>
    <mergeCell ref="B55:B59"/>
    <mergeCell ref="C55:C59"/>
    <mergeCell ref="D55:D59"/>
    <mergeCell ref="E55:E59"/>
    <mergeCell ref="F55:F59"/>
    <mergeCell ref="R50:R54"/>
    <mergeCell ref="S50:S54"/>
    <mergeCell ref="T50:T54"/>
    <mergeCell ref="U50:U54"/>
    <mergeCell ref="J50:J54"/>
    <mergeCell ref="K50:K54"/>
    <mergeCell ref="L50:L54"/>
    <mergeCell ref="M50:M54"/>
    <mergeCell ref="N50:N54"/>
    <mergeCell ref="O50:O5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O40:O44"/>
    <mergeCell ref="P40:P44"/>
    <mergeCell ref="Q40:Q44"/>
    <mergeCell ref="R40:R44"/>
    <mergeCell ref="S40:S44"/>
    <mergeCell ref="H40:H44"/>
    <mergeCell ref="I40:I44"/>
    <mergeCell ref="J40:J44"/>
    <mergeCell ref="K40:K44"/>
    <mergeCell ref="L40:L44"/>
    <mergeCell ref="M40:M44"/>
    <mergeCell ref="A45:A49"/>
    <mergeCell ref="B45:B49"/>
    <mergeCell ref="C45:C49"/>
    <mergeCell ref="D45:D49"/>
    <mergeCell ref="E45:E49"/>
    <mergeCell ref="F45:F49"/>
    <mergeCell ref="G45:G49"/>
    <mergeCell ref="H45:H49"/>
    <mergeCell ref="N40:N44"/>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C35:C39"/>
    <mergeCell ref="D35:D39"/>
    <mergeCell ref="E35:E39"/>
    <mergeCell ref="F35:F39"/>
    <mergeCell ref="P30:P34"/>
    <mergeCell ref="Q30:Q34"/>
    <mergeCell ref="R30:R34"/>
    <mergeCell ref="S30:S34"/>
    <mergeCell ref="T30:T34"/>
    <mergeCell ref="S35:S39"/>
    <mergeCell ref="T35:T39"/>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A9:N9"/>
    <mergeCell ref="A10:A14"/>
    <mergeCell ref="B10:B14"/>
    <mergeCell ref="C10:C14"/>
    <mergeCell ref="D10:D14"/>
    <mergeCell ref="E10:E14"/>
    <mergeCell ref="L15:L19"/>
    <mergeCell ref="R10:R14"/>
    <mergeCell ref="S10:S14"/>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s>
  <conditionalFormatting sqref="D8:G8 H7 H60:J1048576 A7:B7">
    <cfRule type="containsText" dxfId="697" priority="713" operator="containsText" text="3- Moderado">
      <formula>NOT(ISERROR(SEARCH("3- Moderado",A7)))</formula>
    </cfRule>
    <cfRule type="containsText" dxfId="696" priority="714" operator="containsText" text="6- Moderado">
      <formula>NOT(ISERROR(SEARCH("6- Moderado",A7)))</formula>
    </cfRule>
    <cfRule type="containsText" dxfId="695" priority="715" operator="containsText" text="4- Moderado">
      <formula>NOT(ISERROR(SEARCH("4- Moderado",A7)))</formula>
    </cfRule>
    <cfRule type="containsText" dxfId="694" priority="716" operator="containsText" text="3- Bajo">
      <formula>NOT(ISERROR(SEARCH("3- Bajo",A7)))</formula>
    </cfRule>
    <cfRule type="containsText" dxfId="693" priority="717" operator="containsText" text="4- Bajo">
      <formula>NOT(ISERROR(SEARCH("4- Bajo",A7)))</formula>
    </cfRule>
    <cfRule type="containsText" dxfId="692" priority="718" operator="containsText" text="1- Bajo">
      <formula>NOT(ISERROR(SEARCH("1- Bajo",A7)))</formula>
    </cfRule>
  </conditionalFormatting>
  <conditionalFormatting sqref="H8:J8">
    <cfRule type="containsText" dxfId="691" priority="706" operator="containsText" text="3- Moderado">
      <formula>NOT(ISERROR(SEARCH("3- Moderado",H8)))</formula>
    </cfRule>
    <cfRule type="containsText" dxfId="690" priority="707" operator="containsText" text="6- Moderado">
      <formula>NOT(ISERROR(SEARCH("6- Moderado",H8)))</formula>
    </cfRule>
    <cfRule type="containsText" dxfId="689" priority="708" operator="containsText" text="4- Moderado">
      <formula>NOT(ISERROR(SEARCH("4- Moderado",H8)))</formula>
    </cfRule>
    <cfRule type="containsText" dxfId="688" priority="709" operator="containsText" text="3- Bajo">
      <formula>NOT(ISERROR(SEARCH("3- Bajo",H8)))</formula>
    </cfRule>
    <cfRule type="containsText" dxfId="687" priority="710" operator="containsText" text="4- Bajo">
      <formula>NOT(ISERROR(SEARCH("4- Bajo",H8)))</formula>
    </cfRule>
    <cfRule type="containsText" dxfId="686" priority="712" operator="containsText" text="1- Bajo">
      <formula>NOT(ISERROR(SEARCH("1- Bajo",H8)))</formula>
    </cfRule>
  </conditionalFormatting>
  <conditionalFormatting sqref="J8 J60:J1048576">
    <cfRule type="containsText" dxfId="685" priority="695" operator="containsText" text="25- Extremo">
      <formula>NOT(ISERROR(SEARCH("25- Extremo",J8)))</formula>
    </cfRule>
    <cfRule type="containsText" dxfId="684" priority="696" operator="containsText" text="20- Extremo">
      <formula>NOT(ISERROR(SEARCH("20- Extremo",J8)))</formula>
    </cfRule>
    <cfRule type="containsText" dxfId="683" priority="697" operator="containsText" text="15- Extremo">
      <formula>NOT(ISERROR(SEARCH("15- Extremo",J8)))</formula>
    </cfRule>
    <cfRule type="containsText" dxfId="682" priority="698" operator="containsText" text="10- Extremo">
      <formula>NOT(ISERROR(SEARCH("10- Extremo",J8)))</formula>
    </cfRule>
    <cfRule type="containsText" dxfId="681" priority="699" operator="containsText" text="5- Extremo">
      <formula>NOT(ISERROR(SEARCH("5- Extremo",J8)))</formula>
    </cfRule>
    <cfRule type="containsText" dxfId="680" priority="700" operator="containsText" text="12- Alto">
      <formula>NOT(ISERROR(SEARCH("12- Alto",J8)))</formula>
    </cfRule>
    <cfRule type="containsText" dxfId="679" priority="701" operator="containsText" text="10- Alto">
      <formula>NOT(ISERROR(SEARCH("10- Alto",J8)))</formula>
    </cfRule>
    <cfRule type="containsText" dxfId="678" priority="702" operator="containsText" text="9- Alto">
      <formula>NOT(ISERROR(SEARCH("9- Alto",J8)))</formula>
    </cfRule>
    <cfRule type="containsText" dxfId="677" priority="703" operator="containsText" text="8- Alto">
      <formula>NOT(ISERROR(SEARCH("8- Alto",J8)))</formula>
    </cfRule>
    <cfRule type="containsText" dxfId="676" priority="704" operator="containsText" text="5- Alto">
      <formula>NOT(ISERROR(SEARCH("5- Alto",J8)))</formula>
    </cfRule>
    <cfRule type="containsText" dxfId="675" priority="705" operator="containsText" text="4- Alto">
      <formula>NOT(ISERROR(SEARCH("4- Alto",J8)))</formula>
    </cfRule>
    <cfRule type="containsText" dxfId="674" priority="711" operator="containsText" text="2- Bajo">
      <formula>NOT(ISERROR(SEARCH("2- Bajo",J8)))</formula>
    </cfRule>
  </conditionalFormatting>
  <conditionalFormatting sqref="K10:L10">
    <cfRule type="containsText" dxfId="673" priority="689" operator="containsText" text="3- Moderado">
      <formula>NOT(ISERROR(SEARCH("3- Moderado",K10)))</formula>
    </cfRule>
    <cfRule type="containsText" dxfId="672" priority="690" operator="containsText" text="6- Moderado">
      <formula>NOT(ISERROR(SEARCH("6- Moderado",K10)))</formula>
    </cfRule>
    <cfRule type="containsText" dxfId="671" priority="691" operator="containsText" text="4- Moderado">
      <formula>NOT(ISERROR(SEARCH("4- Moderado",K10)))</formula>
    </cfRule>
    <cfRule type="containsText" dxfId="670" priority="692" operator="containsText" text="3- Bajo">
      <formula>NOT(ISERROR(SEARCH("3- Bajo",K10)))</formula>
    </cfRule>
    <cfRule type="containsText" dxfId="669" priority="693" operator="containsText" text="4- Bajo">
      <formula>NOT(ISERROR(SEARCH("4- Bajo",K10)))</formula>
    </cfRule>
    <cfRule type="containsText" dxfId="668" priority="694" operator="containsText" text="1- Bajo">
      <formula>NOT(ISERROR(SEARCH("1- Bajo",K10)))</formula>
    </cfRule>
  </conditionalFormatting>
  <conditionalFormatting sqref="H10:I10">
    <cfRule type="containsText" dxfId="667" priority="683" operator="containsText" text="3- Moderado">
      <formula>NOT(ISERROR(SEARCH("3- Moderado",H10)))</formula>
    </cfRule>
    <cfRule type="containsText" dxfId="666" priority="684" operator="containsText" text="6- Moderado">
      <formula>NOT(ISERROR(SEARCH("6- Moderado",H10)))</formula>
    </cfRule>
    <cfRule type="containsText" dxfId="665" priority="685" operator="containsText" text="4- Moderado">
      <formula>NOT(ISERROR(SEARCH("4- Moderado",H10)))</formula>
    </cfRule>
    <cfRule type="containsText" dxfId="664" priority="686" operator="containsText" text="3- Bajo">
      <formula>NOT(ISERROR(SEARCH("3- Bajo",H10)))</formula>
    </cfRule>
    <cfRule type="containsText" dxfId="663" priority="687" operator="containsText" text="4- Bajo">
      <formula>NOT(ISERROR(SEARCH("4- Bajo",H10)))</formula>
    </cfRule>
    <cfRule type="containsText" dxfId="662" priority="688" operator="containsText" text="1- Bajo">
      <formula>NOT(ISERROR(SEARCH("1- Bajo",H10)))</formula>
    </cfRule>
  </conditionalFormatting>
  <conditionalFormatting sqref="A10 C10:E10">
    <cfRule type="containsText" dxfId="661" priority="677" operator="containsText" text="3- Moderado">
      <formula>NOT(ISERROR(SEARCH("3- Moderado",A10)))</formula>
    </cfRule>
    <cfRule type="containsText" dxfId="660" priority="678" operator="containsText" text="6- Moderado">
      <formula>NOT(ISERROR(SEARCH("6- Moderado",A10)))</formula>
    </cfRule>
    <cfRule type="containsText" dxfId="659" priority="679" operator="containsText" text="4- Moderado">
      <formula>NOT(ISERROR(SEARCH("4- Moderado",A10)))</formula>
    </cfRule>
    <cfRule type="containsText" dxfId="658" priority="680" operator="containsText" text="3- Bajo">
      <formula>NOT(ISERROR(SEARCH("3- Bajo",A10)))</formula>
    </cfRule>
    <cfRule type="containsText" dxfId="657" priority="681" operator="containsText" text="4- Bajo">
      <formula>NOT(ISERROR(SEARCH("4- Bajo",A10)))</formula>
    </cfRule>
    <cfRule type="containsText" dxfId="656" priority="682" operator="containsText" text="1- Bajo">
      <formula>NOT(ISERROR(SEARCH("1- Bajo",A10)))</formula>
    </cfRule>
  </conditionalFormatting>
  <conditionalFormatting sqref="F10:G10">
    <cfRule type="containsText" dxfId="655" priority="671" operator="containsText" text="3- Moderado">
      <formula>NOT(ISERROR(SEARCH("3- Moderado",F10)))</formula>
    </cfRule>
    <cfRule type="containsText" dxfId="654" priority="672" operator="containsText" text="6- Moderado">
      <formula>NOT(ISERROR(SEARCH("6- Moderado",F10)))</formula>
    </cfRule>
    <cfRule type="containsText" dxfId="653" priority="673" operator="containsText" text="4- Moderado">
      <formula>NOT(ISERROR(SEARCH("4- Moderado",F10)))</formula>
    </cfRule>
    <cfRule type="containsText" dxfId="652" priority="674" operator="containsText" text="3- Bajo">
      <formula>NOT(ISERROR(SEARCH("3- Bajo",F10)))</formula>
    </cfRule>
    <cfRule type="containsText" dxfId="651" priority="675" operator="containsText" text="4- Bajo">
      <formula>NOT(ISERROR(SEARCH("4- Bajo",F10)))</formula>
    </cfRule>
    <cfRule type="containsText" dxfId="650" priority="676" operator="containsText" text="1- Bajo">
      <formula>NOT(ISERROR(SEARCH("1- Bajo",F10)))</formula>
    </cfRule>
  </conditionalFormatting>
  <conditionalFormatting sqref="K8">
    <cfRule type="containsText" dxfId="649" priority="665" operator="containsText" text="3- Moderado">
      <formula>NOT(ISERROR(SEARCH("3- Moderado",K8)))</formula>
    </cfRule>
    <cfRule type="containsText" dxfId="648" priority="666" operator="containsText" text="6- Moderado">
      <formula>NOT(ISERROR(SEARCH("6- Moderado",K8)))</formula>
    </cfRule>
    <cfRule type="containsText" dxfId="647" priority="667" operator="containsText" text="4- Moderado">
      <formula>NOT(ISERROR(SEARCH("4- Moderado",K8)))</formula>
    </cfRule>
    <cfRule type="containsText" dxfId="646" priority="668" operator="containsText" text="3- Bajo">
      <formula>NOT(ISERROR(SEARCH("3- Bajo",K8)))</formula>
    </cfRule>
    <cfRule type="containsText" dxfId="645" priority="669" operator="containsText" text="4- Bajo">
      <formula>NOT(ISERROR(SEARCH("4- Bajo",K8)))</formula>
    </cfRule>
    <cfRule type="containsText" dxfId="644" priority="670" operator="containsText" text="1- Bajo">
      <formula>NOT(ISERROR(SEARCH("1- Bajo",K8)))</formula>
    </cfRule>
  </conditionalFormatting>
  <conditionalFormatting sqref="L8">
    <cfRule type="containsText" dxfId="643" priority="659" operator="containsText" text="3- Moderado">
      <formula>NOT(ISERROR(SEARCH("3- Moderado",L8)))</formula>
    </cfRule>
    <cfRule type="containsText" dxfId="642" priority="660" operator="containsText" text="6- Moderado">
      <formula>NOT(ISERROR(SEARCH("6- Moderado",L8)))</formula>
    </cfRule>
    <cfRule type="containsText" dxfId="641" priority="661" operator="containsText" text="4- Moderado">
      <formula>NOT(ISERROR(SEARCH("4- Moderado",L8)))</formula>
    </cfRule>
    <cfRule type="containsText" dxfId="640" priority="662" operator="containsText" text="3- Bajo">
      <formula>NOT(ISERROR(SEARCH("3- Bajo",L8)))</formula>
    </cfRule>
    <cfRule type="containsText" dxfId="639" priority="663" operator="containsText" text="4- Bajo">
      <formula>NOT(ISERROR(SEARCH("4- Bajo",L8)))</formula>
    </cfRule>
    <cfRule type="containsText" dxfId="638" priority="664" operator="containsText" text="1- Bajo">
      <formula>NOT(ISERROR(SEARCH("1- Bajo",L8)))</formula>
    </cfRule>
  </conditionalFormatting>
  <conditionalFormatting sqref="M8">
    <cfRule type="containsText" dxfId="637" priority="653" operator="containsText" text="3- Moderado">
      <formula>NOT(ISERROR(SEARCH("3- Moderado",M8)))</formula>
    </cfRule>
    <cfRule type="containsText" dxfId="636" priority="654" operator="containsText" text="6- Moderado">
      <formula>NOT(ISERROR(SEARCH("6- Moderado",M8)))</formula>
    </cfRule>
    <cfRule type="containsText" dxfId="635" priority="655" operator="containsText" text="4- Moderado">
      <formula>NOT(ISERROR(SEARCH("4- Moderado",M8)))</formula>
    </cfRule>
    <cfRule type="containsText" dxfId="634" priority="656" operator="containsText" text="3- Bajo">
      <formula>NOT(ISERROR(SEARCH("3- Bajo",M8)))</formula>
    </cfRule>
    <cfRule type="containsText" dxfId="633" priority="657" operator="containsText" text="4- Bajo">
      <formula>NOT(ISERROR(SEARCH("4- Bajo",M8)))</formula>
    </cfRule>
    <cfRule type="containsText" dxfId="632" priority="658" operator="containsText" text="1- Bajo">
      <formula>NOT(ISERROR(SEARCH("1- Bajo",M8)))</formula>
    </cfRule>
  </conditionalFormatting>
  <conditionalFormatting sqref="J10:J14">
    <cfRule type="containsText" dxfId="631" priority="648" operator="containsText" text="Bajo">
      <formula>NOT(ISERROR(SEARCH("Bajo",J10)))</formula>
    </cfRule>
    <cfRule type="containsText" dxfId="630" priority="649" operator="containsText" text="Moderado">
      <formula>NOT(ISERROR(SEARCH("Moderado",J10)))</formula>
    </cfRule>
    <cfRule type="containsText" dxfId="629" priority="650" operator="containsText" text="Alto">
      <formula>NOT(ISERROR(SEARCH("Alto",J10)))</formula>
    </cfRule>
    <cfRule type="containsText" dxfId="628"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627" priority="623" operator="containsText" text="Moderado">
      <formula>NOT(ISERROR(SEARCH("Moderado",M10)))</formula>
    </cfRule>
    <cfRule type="containsText" dxfId="626" priority="643" operator="containsText" text="Bajo">
      <formula>NOT(ISERROR(SEARCH("Bajo",M10)))</formula>
    </cfRule>
    <cfRule type="containsText" dxfId="625" priority="644" operator="containsText" text="Moderado">
      <formula>NOT(ISERROR(SEARCH("Moderado",M10)))</formula>
    </cfRule>
    <cfRule type="containsText" dxfId="624" priority="645" operator="containsText" text="Alto">
      <formula>NOT(ISERROR(SEARCH("Alto",M10)))</formula>
    </cfRule>
    <cfRule type="containsText" dxfId="623"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622" priority="637" operator="containsText" text="3- Moderado">
      <formula>NOT(ISERROR(SEARCH("3- Moderado",N10)))</formula>
    </cfRule>
    <cfRule type="containsText" dxfId="621" priority="638" operator="containsText" text="6- Moderado">
      <formula>NOT(ISERROR(SEARCH("6- Moderado",N10)))</formula>
    </cfRule>
    <cfRule type="containsText" dxfId="620" priority="639" operator="containsText" text="4- Moderado">
      <formula>NOT(ISERROR(SEARCH("4- Moderado",N10)))</formula>
    </cfRule>
    <cfRule type="containsText" dxfId="619" priority="640" operator="containsText" text="3- Bajo">
      <formula>NOT(ISERROR(SEARCH("3- Bajo",N10)))</formula>
    </cfRule>
    <cfRule type="containsText" dxfId="618" priority="641" operator="containsText" text="4- Bajo">
      <formula>NOT(ISERROR(SEARCH("4- Bajo",N10)))</formula>
    </cfRule>
    <cfRule type="containsText" dxfId="617" priority="642" operator="containsText" text="1- Bajo">
      <formula>NOT(ISERROR(SEARCH("1- Bajo",N10)))</formula>
    </cfRule>
  </conditionalFormatting>
  <conditionalFormatting sqref="H10:H14">
    <cfRule type="containsText" dxfId="616" priority="624" operator="containsText" text="Muy Alta">
      <formula>NOT(ISERROR(SEARCH("Muy Alta",H10)))</formula>
    </cfRule>
    <cfRule type="containsText" dxfId="615" priority="625" operator="containsText" text="Alta">
      <formula>NOT(ISERROR(SEARCH("Alta",H10)))</formula>
    </cfRule>
    <cfRule type="containsText" dxfId="614" priority="626" operator="containsText" text="Muy Alta">
      <formula>NOT(ISERROR(SEARCH("Muy Alta",H10)))</formula>
    </cfRule>
    <cfRule type="containsText" dxfId="613" priority="631" operator="containsText" text="Muy Baja">
      <formula>NOT(ISERROR(SEARCH("Muy Baja",H10)))</formula>
    </cfRule>
    <cfRule type="containsText" dxfId="612" priority="632" operator="containsText" text="Baja">
      <formula>NOT(ISERROR(SEARCH("Baja",H10)))</formula>
    </cfRule>
    <cfRule type="containsText" dxfId="611" priority="633" operator="containsText" text="Media">
      <formula>NOT(ISERROR(SEARCH("Media",H10)))</formula>
    </cfRule>
    <cfRule type="containsText" dxfId="610" priority="634" operator="containsText" text="Alta">
      <formula>NOT(ISERROR(SEARCH("Alta",H10)))</formula>
    </cfRule>
    <cfRule type="containsText" dxfId="609" priority="636" operator="containsText" text="Muy Alta">
      <formula>NOT(ISERROR(SEARCH("Muy Alta",H10)))</formula>
    </cfRule>
  </conditionalFormatting>
  <conditionalFormatting sqref="I10:I14">
    <cfRule type="containsText" dxfId="608" priority="627" operator="containsText" text="Catastrófico">
      <formula>NOT(ISERROR(SEARCH("Catastrófico",I10)))</formula>
    </cfRule>
    <cfRule type="containsText" dxfId="607" priority="628" operator="containsText" text="Mayor">
      <formula>NOT(ISERROR(SEARCH("Mayor",I10)))</formula>
    </cfRule>
    <cfRule type="containsText" dxfId="606" priority="629" operator="containsText" text="Menor">
      <formula>NOT(ISERROR(SEARCH("Menor",I10)))</formula>
    </cfRule>
    <cfRule type="containsText" dxfId="605" priority="630" operator="containsText" text="Leve">
      <formula>NOT(ISERROR(SEARCH("Leve",I10)))</formula>
    </cfRule>
    <cfRule type="containsText" dxfId="604" priority="635" operator="containsText" text="Moderado">
      <formula>NOT(ISERROR(SEARCH("Moderado",I10)))</formula>
    </cfRule>
  </conditionalFormatting>
  <conditionalFormatting sqref="K10:K14">
    <cfRule type="containsText" dxfId="603" priority="622" operator="containsText" text="Media">
      <formula>NOT(ISERROR(SEARCH("Media",K10)))</formula>
    </cfRule>
  </conditionalFormatting>
  <conditionalFormatting sqref="L10:L14">
    <cfRule type="containsText" dxfId="602" priority="621" operator="containsText" text="Moderado">
      <formula>NOT(ISERROR(SEARCH("Moderado",L10)))</formula>
    </cfRule>
  </conditionalFormatting>
  <conditionalFormatting sqref="J10:J14">
    <cfRule type="containsText" dxfId="601" priority="620" operator="containsText" text="Moderado">
      <formula>NOT(ISERROR(SEARCH("Moderado",J10)))</formula>
    </cfRule>
  </conditionalFormatting>
  <conditionalFormatting sqref="J10:J14">
    <cfRule type="containsText" dxfId="600" priority="618" operator="containsText" text="Bajo">
      <formula>NOT(ISERROR(SEARCH("Bajo",J10)))</formula>
    </cfRule>
    <cfRule type="containsText" dxfId="599" priority="619" operator="containsText" text="Extremo">
      <formula>NOT(ISERROR(SEARCH("Extremo",J10)))</formula>
    </cfRule>
  </conditionalFormatting>
  <conditionalFormatting sqref="K10:K14">
    <cfRule type="containsText" dxfId="598" priority="616" operator="containsText" text="Baja">
      <formula>NOT(ISERROR(SEARCH("Baja",K10)))</formula>
    </cfRule>
    <cfRule type="containsText" dxfId="597" priority="617" operator="containsText" text="Muy Baja">
      <formula>NOT(ISERROR(SEARCH("Muy Baja",K10)))</formula>
    </cfRule>
  </conditionalFormatting>
  <conditionalFormatting sqref="K10:K14">
    <cfRule type="containsText" dxfId="596" priority="614" operator="containsText" text="Muy Alta">
      <formula>NOT(ISERROR(SEARCH("Muy Alta",K10)))</formula>
    </cfRule>
    <cfRule type="containsText" dxfId="595" priority="615" operator="containsText" text="Alta">
      <formula>NOT(ISERROR(SEARCH("Alta",K10)))</formula>
    </cfRule>
  </conditionalFormatting>
  <conditionalFormatting sqref="L10:L14">
    <cfRule type="containsText" dxfId="594" priority="610" operator="containsText" text="Catastrófico">
      <formula>NOT(ISERROR(SEARCH("Catastrófico",L10)))</formula>
    </cfRule>
    <cfRule type="containsText" dxfId="593" priority="611" operator="containsText" text="Mayor">
      <formula>NOT(ISERROR(SEARCH("Mayor",L10)))</formula>
    </cfRule>
    <cfRule type="containsText" dxfId="592" priority="612" operator="containsText" text="Menor">
      <formula>NOT(ISERROR(SEARCH("Menor",L10)))</formula>
    </cfRule>
    <cfRule type="containsText" dxfId="591" priority="613" operator="containsText" text="Leve">
      <formula>NOT(ISERROR(SEARCH("Leve",L10)))</formula>
    </cfRule>
  </conditionalFormatting>
  <conditionalFormatting sqref="K15:L15">
    <cfRule type="containsText" dxfId="590" priority="604" operator="containsText" text="3- Moderado">
      <formula>NOT(ISERROR(SEARCH("3- Moderado",K15)))</formula>
    </cfRule>
    <cfRule type="containsText" dxfId="589" priority="605" operator="containsText" text="6- Moderado">
      <formula>NOT(ISERROR(SEARCH("6- Moderado",K15)))</formula>
    </cfRule>
    <cfRule type="containsText" dxfId="588" priority="606" operator="containsText" text="4- Moderado">
      <formula>NOT(ISERROR(SEARCH("4- Moderado",K15)))</formula>
    </cfRule>
    <cfRule type="containsText" dxfId="587" priority="607" operator="containsText" text="3- Bajo">
      <formula>NOT(ISERROR(SEARCH("3- Bajo",K15)))</formula>
    </cfRule>
    <cfRule type="containsText" dxfId="586" priority="608" operator="containsText" text="4- Bajo">
      <formula>NOT(ISERROR(SEARCH("4- Bajo",K15)))</formula>
    </cfRule>
    <cfRule type="containsText" dxfId="585" priority="609" operator="containsText" text="1- Bajo">
      <formula>NOT(ISERROR(SEARCH("1- Bajo",K15)))</formula>
    </cfRule>
  </conditionalFormatting>
  <conditionalFormatting sqref="H15:I15">
    <cfRule type="containsText" dxfId="584" priority="598" operator="containsText" text="3- Moderado">
      <formula>NOT(ISERROR(SEARCH("3- Moderado",H15)))</formula>
    </cfRule>
    <cfRule type="containsText" dxfId="583" priority="599" operator="containsText" text="6- Moderado">
      <formula>NOT(ISERROR(SEARCH("6- Moderado",H15)))</formula>
    </cfRule>
    <cfRule type="containsText" dxfId="582" priority="600" operator="containsText" text="4- Moderado">
      <formula>NOT(ISERROR(SEARCH("4- Moderado",H15)))</formula>
    </cfRule>
    <cfRule type="containsText" dxfId="581" priority="601" operator="containsText" text="3- Bajo">
      <formula>NOT(ISERROR(SEARCH("3- Bajo",H15)))</formula>
    </cfRule>
    <cfRule type="containsText" dxfId="580" priority="602" operator="containsText" text="4- Bajo">
      <formula>NOT(ISERROR(SEARCH("4- Bajo",H15)))</formula>
    </cfRule>
    <cfRule type="containsText" dxfId="579" priority="603" operator="containsText" text="1- Bajo">
      <formula>NOT(ISERROR(SEARCH("1- Bajo",H15)))</formula>
    </cfRule>
  </conditionalFormatting>
  <conditionalFormatting sqref="A15 C15:E15">
    <cfRule type="containsText" dxfId="578" priority="592" operator="containsText" text="3- Moderado">
      <formula>NOT(ISERROR(SEARCH("3- Moderado",A15)))</formula>
    </cfRule>
    <cfRule type="containsText" dxfId="577" priority="593" operator="containsText" text="6- Moderado">
      <formula>NOT(ISERROR(SEARCH("6- Moderado",A15)))</formula>
    </cfRule>
    <cfRule type="containsText" dxfId="576" priority="594" operator="containsText" text="4- Moderado">
      <formula>NOT(ISERROR(SEARCH("4- Moderado",A15)))</formula>
    </cfRule>
    <cfRule type="containsText" dxfId="575" priority="595" operator="containsText" text="3- Bajo">
      <formula>NOT(ISERROR(SEARCH("3- Bajo",A15)))</formula>
    </cfRule>
    <cfRule type="containsText" dxfId="574" priority="596" operator="containsText" text="4- Bajo">
      <formula>NOT(ISERROR(SEARCH("4- Bajo",A15)))</formula>
    </cfRule>
    <cfRule type="containsText" dxfId="573" priority="597" operator="containsText" text="1- Bajo">
      <formula>NOT(ISERROR(SEARCH("1- Bajo",A15)))</formula>
    </cfRule>
  </conditionalFormatting>
  <conditionalFormatting sqref="F15:G15">
    <cfRule type="containsText" dxfId="572" priority="586" operator="containsText" text="3- Moderado">
      <formula>NOT(ISERROR(SEARCH("3- Moderado",F15)))</formula>
    </cfRule>
    <cfRule type="containsText" dxfId="571" priority="587" operator="containsText" text="6- Moderado">
      <formula>NOT(ISERROR(SEARCH("6- Moderado",F15)))</formula>
    </cfRule>
    <cfRule type="containsText" dxfId="570" priority="588" operator="containsText" text="4- Moderado">
      <formula>NOT(ISERROR(SEARCH("4- Moderado",F15)))</formula>
    </cfRule>
    <cfRule type="containsText" dxfId="569" priority="589" operator="containsText" text="3- Bajo">
      <formula>NOT(ISERROR(SEARCH("3- Bajo",F15)))</formula>
    </cfRule>
    <cfRule type="containsText" dxfId="568" priority="590" operator="containsText" text="4- Bajo">
      <formula>NOT(ISERROR(SEARCH("4- Bajo",F15)))</formula>
    </cfRule>
    <cfRule type="containsText" dxfId="567" priority="591" operator="containsText" text="1- Bajo">
      <formula>NOT(ISERROR(SEARCH("1- Bajo",F15)))</formula>
    </cfRule>
  </conditionalFormatting>
  <conditionalFormatting sqref="J15:J19">
    <cfRule type="containsText" dxfId="566" priority="581" operator="containsText" text="Bajo">
      <formula>NOT(ISERROR(SEARCH("Bajo",J15)))</formula>
    </cfRule>
    <cfRule type="containsText" dxfId="565" priority="582" operator="containsText" text="Moderado">
      <formula>NOT(ISERROR(SEARCH("Moderado",J15)))</formula>
    </cfRule>
    <cfRule type="containsText" dxfId="564" priority="583" operator="containsText" text="Alto">
      <formula>NOT(ISERROR(SEARCH("Alto",J15)))</formula>
    </cfRule>
    <cfRule type="containsText" dxfId="563"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562" priority="556" operator="containsText" text="Moderado">
      <formula>NOT(ISERROR(SEARCH("Moderado",M15)))</formula>
    </cfRule>
    <cfRule type="containsText" dxfId="561" priority="576" operator="containsText" text="Bajo">
      <formula>NOT(ISERROR(SEARCH("Bajo",M15)))</formula>
    </cfRule>
    <cfRule type="containsText" dxfId="560" priority="577" operator="containsText" text="Moderado">
      <formula>NOT(ISERROR(SEARCH("Moderado",M15)))</formula>
    </cfRule>
    <cfRule type="containsText" dxfId="559" priority="578" operator="containsText" text="Alto">
      <formula>NOT(ISERROR(SEARCH("Alto",M15)))</formula>
    </cfRule>
    <cfRule type="containsText" dxfId="558"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557" priority="570" operator="containsText" text="3- Moderado">
      <formula>NOT(ISERROR(SEARCH("3- Moderado",N15)))</formula>
    </cfRule>
    <cfRule type="containsText" dxfId="556" priority="571" operator="containsText" text="6- Moderado">
      <formula>NOT(ISERROR(SEARCH("6- Moderado",N15)))</formula>
    </cfRule>
    <cfRule type="containsText" dxfId="555" priority="572" operator="containsText" text="4- Moderado">
      <formula>NOT(ISERROR(SEARCH("4- Moderado",N15)))</formula>
    </cfRule>
    <cfRule type="containsText" dxfId="554" priority="573" operator="containsText" text="3- Bajo">
      <formula>NOT(ISERROR(SEARCH("3- Bajo",N15)))</formula>
    </cfRule>
    <cfRule type="containsText" dxfId="553" priority="574" operator="containsText" text="4- Bajo">
      <formula>NOT(ISERROR(SEARCH("4- Bajo",N15)))</formula>
    </cfRule>
    <cfRule type="containsText" dxfId="552" priority="575" operator="containsText" text="1- Bajo">
      <formula>NOT(ISERROR(SEARCH("1- Bajo",N15)))</formula>
    </cfRule>
  </conditionalFormatting>
  <conditionalFormatting sqref="H15:H19">
    <cfRule type="containsText" dxfId="551" priority="557" operator="containsText" text="Muy Alta">
      <formula>NOT(ISERROR(SEARCH("Muy Alta",H15)))</formula>
    </cfRule>
    <cfRule type="containsText" dxfId="550" priority="558" operator="containsText" text="Alta">
      <formula>NOT(ISERROR(SEARCH("Alta",H15)))</formula>
    </cfRule>
    <cfRule type="containsText" dxfId="549" priority="559" operator="containsText" text="Muy Alta">
      <formula>NOT(ISERROR(SEARCH("Muy Alta",H15)))</formula>
    </cfRule>
    <cfRule type="containsText" dxfId="548" priority="564" operator="containsText" text="Muy Baja">
      <formula>NOT(ISERROR(SEARCH("Muy Baja",H15)))</formula>
    </cfRule>
    <cfRule type="containsText" dxfId="547" priority="565" operator="containsText" text="Baja">
      <formula>NOT(ISERROR(SEARCH("Baja",H15)))</formula>
    </cfRule>
    <cfRule type="containsText" dxfId="546" priority="566" operator="containsText" text="Media">
      <formula>NOT(ISERROR(SEARCH("Media",H15)))</formula>
    </cfRule>
    <cfRule type="containsText" dxfId="545" priority="567" operator="containsText" text="Alta">
      <formula>NOT(ISERROR(SEARCH("Alta",H15)))</formula>
    </cfRule>
    <cfRule type="containsText" dxfId="544" priority="569" operator="containsText" text="Muy Alta">
      <formula>NOT(ISERROR(SEARCH("Muy Alta",H15)))</formula>
    </cfRule>
  </conditionalFormatting>
  <conditionalFormatting sqref="I15:I19">
    <cfRule type="containsText" dxfId="543" priority="560" operator="containsText" text="Catastrófico">
      <formula>NOT(ISERROR(SEARCH("Catastrófico",I15)))</formula>
    </cfRule>
    <cfRule type="containsText" dxfId="542" priority="561" operator="containsText" text="Mayor">
      <formula>NOT(ISERROR(SEARCH("Mayor",I15)))</formula>
    </cfRule>
    <cfRule type="containsText" dxfId="541" priority="562" operator="containsText" text="Menor">
      <formula>NOT(ISERROR(SEARCH("Menor",I15)))</formula>
    </cfRule>
    <cfRule type="containsText" dxfId="540" priority="563" operator="containsText" text="Leve">
      <formula>NOT(ISERROR(SEARCH("Leve",I15)))</formula>
    </cfRule>
    <cfRule type="containsText" dxfId="539" priority="568" operator="containsText" text="Moderado">
      <formula>NOT(ISERROR(SEARCH("Moderado",I15)))</formula>
    </cfRule>
  </conditionalFormatting>
  <conditionalFormatting sqref="K15:K19">
    <cfRule type="containsText" dxfId="538" priority="555" operator="containsText" text="Media">
      <formula>NOT(ISERROR(SEARCH("Media",K15)))</formula>
    </cfRule>
  </conditionalFormatting>
  <conditionalFormatting sqref="L15:L19">
    <cfRule type="containsText" dxfId="537" priority="554" operator="containsText" text="Moderado">
      <formula>NOT(ISERROR(SEARCH("Moderado",L15)))</formula>
    </cfRule>
  </conditionalFormatting>
  <conditionalFormatting sqref="J15:J19">
    <cfRule type="containsText" dxfId="536" priority="553" operator="containsText" text="Moderado">
      <formula>NOT(ISERROR(SEARCH("Moderado",J15)))</formula>
    </cfRule>
  </conditionalFormatting>
  <conditionalFormatting sqref="J15:J19">
    <cfRule type="containsText" dxfId="535" priority="551" operator="containsText" text="Bajo">
      <formula>NOT(ISERROR(SEARCH("Bajo",J15)))</formula>
    </cfRule>
    <cfRule type="containsText" dxfId="534" priority="552" operator="containsText" text="Extremo">
      <formula>NOT(ISERROR(SEARCH("Extremo",J15)))</formula>
    </cfRule>
  </conditionalFormatting>
  <conditionalFormatting sqref="K15:K19">
    <cfRule type="containsText" dxfId="533" priority="549" operator="containsText" text="Baja">
      <formula>NOT(ISERROR(SEARCH("Baja",K15)))</formula>
    </cfRule>
    <cfRule type="containsText" dxfId="532" priority="550" operator="containsText" text="Muy Baja">
      <formula>NOT(ISERROR(SEARCH("Muy Baja",K15)))</formula>
    </cfRule>
  </conditionalFormatting>
  <conditionalFormatting sqref="K15:K19">
    <cfRule type="containsText" dxfId="531" priority="547" operator="containsText" text="Muy Alta">
      <formula>NOT(ISERROR(SEARCH("Muy Alta",K15)))</formula>
    </cfRule>
    <cfRule type="containsText" dxfId="530" priority="548" operator="containsText" text="Alta">
      <formula>NOT(ISERROR(SEARCH("Alta",K15)))</formula>
    </cfRule>
  </conditionalFormatting>
  <conditionalFormatting sqref="L15:L19">
    <cfRule type="containsText" dxfId="529" priority="543" operator="containsText" text="Catastrófico">
      <formula>NOT(ISERROR(SEARCH("Catastrófico",L15)))</formula>
    </cfRule>
    <cfRule type="containsText" dxfId="528" priority="544" operator="containsText" text="Mayor">
      <formula>NOT(ISERROR(SEARCH("Mayor",L15)))</formula>
    </cfRule>
    <cfRule type="containsText" dxfId="527" priority="545" operator="containsText" text="Menor">
      <formula>NOT(ISERROR(SEARCH("Menor",L15)))</formula>
    </cfRule>
    <cfRule type="containsText" dxfId="526" priority="546" operator="containsText" text="Leve">
      <formula>NOT(ISERROR(SEARCH("Leve",L15)))</formula>
    </cfRule>
  </conditionalFormatting>
  <conditionalFormatting sqref="K20:L20">
    <cfRule type="containsText" dxfId="525" priority="537" operator="containsText" text="3- Moderado">
      <formula>NOT(ISERROR(SEARCH("3- Moderado",K20)))</formula>
    </cfRule>
    <cfRule type="containsText" dxfId="524" priority="538" operator="containsText" text="6- Moderado">
      <formula>NOT(ISERROR(SEARCH("6- Moderado",K20)))</formula>
    </cfRule>
    <cfRule type="containsText" dxfId="523" priority="539" operator="containsText" text="4- Moderado">
      <formula>NOT(ISERROR(SEARCH("4- Moderado",K20)))</formula>
    </cfRule>
    <cfRule type="containsText" dxfId="522" priority="540" operator="containsText" text="3- Bajo">
      <formula>NOT(ISERROR(SEARCH("3- Bajo",K20)))</formula>
    </cfRule>
    <cfRule type="containsText" dxfId="521" priority="541" operator="containsText" text="4- Bajo">
      <formula>NOT(ISERROR(SEARCH("4- Bajo",K20)))</formula>
    </cfRule>
    <cfRule type="containsText" dxfId="520" priority="542" operator="containsText" text="1- Bajo">
      <formula>NOT(ISERROR(SEARCH("1- Bajo",K20)))</formula>
    </cfRule>
  </conditionalFormatting>
  <conditionalFormatting sqref="H20:I20">
    <cfRule type="containsText" dxfId="519" priority="531" operator="containsText" text="3- Moderado">
      <formula>NOT(ISERROR(SEARCH("3- Moderado",H20)))</formula>
    </cfRule>
    <cfRule type="containsText" dxfId="518" priority="532" operator="containsText" text="6- Moderado">
      <formula>NOT(ISERROR(SEARCH("6- Moderado",H20)))</formula>
    </cfRule>
    <cfRule type="containsText" dxfId="517" priority="533" operator="containsText" text="4- Moderado">
      <formula>NOT(ISERROR(SEARCH("4- Moderado",H20)))</formula>
    </cfRule>
    <cfRule type="containsText" dxfId="516" priority="534" operator="containsText" text="3- Bajo">
      <formula>NOT(ISERROR(SEARCH("3- Bajo",H20)))</formula>
    </cfRule>
    <cfRule type="containsText" dxfId="515" priority="535" operator="containsText" text="4- Bajo">
      <formula>NOT(ISERROR(SEARCH("4- Bajo",H20)))</formula>
    </cfRule>
    <cfRule type="containsText" dxfId="514" priority="536" operator="containsText" text="1- Bajo">
      <formula>NOT(ISERROR(SEARCH("1- Bajo",H20)))</formula>
    </cfRule>
  </conditionalFormatting>
  <conditionalFormatting sqref="A20 C20:E20">
    <cfRule type="containsText" dxfId="513" priority="525" operator="containsText" text="3- Moderado">
      <formula>NOT(ISERROR(SEARCH("3- Moderado",A20)))</formula>
    </cfRule>
    <cfRule type="containsText" dxfId="512" priority="526" operator="containsText" text="6- Moderado">
      <formula>NOT(ISERROR(SEARCH("6- Moderado",A20)))</formula>
    </cfRule>
    <cfRule type="containsText" dxfId="511" priority="527" operator="containsText" text="4- Moderado">
      <formula>NOT(ISERROR(SEARCH("4- Moderado",A20)))</formula>
    </cfRule>
    <cfRule type="containsText" dxfId="510" priority="528" operator="containsText" text="3- Bajo">
      <formula>NOT(ISERROR(SEARCH("3- Bajo",A20)))</formula>
    </cfRule>
    <cfRule type="containsText" dxfId="509" priority="529" operator="containsText" text="4- Bajo">
      <formula>NOT(ISERROR(SEARCH("4- Bajo",A20)))</formula>
    </cfRule>
    <cfRule type="containsText" dxfId="508" priority="530" operator="containsText" text="1- Bajo">
      <formula>NOT(ISERROR(SEARCH("1- Bajo",A20)))</formula>
    </cfRule>
  </conditionalFormatting>
  <conditionalFormatting sqref="F20:G20">
    <cfRule type="containsText" dxfId="507" priority="519" operator="containsText" text="3- Moderado">
      <formula>NOT(ISERROR(SEARCH("3- Moderado",F20)))</formula>
    </cfRule>
    <cfRule type="containsText" dxfId="506" priority="520" operator="containsText" text="6- Moderado">
      <formula>NOT(ISERROR(SEARCH("6- Moderado",F20)))</formula>
    </cfRule>
    <cfRule type="containsText" dxfId="505" priority="521" operator="containsText" text="4- Moderado">
      <formula>NOT(ISERROR(SEARCH("4- Moderado",F20)))</formula>
    </cfRule>
    <cfRule type="containsText" dxfId="504" priority="522" operator="containsText" text="3- Bajo">
      <formula>NOT(ISERROR(SEARCH("3- Bajo",F20)))</formula>
    </cfRule>
    <cfRule type="containsText" dxfId="503" priority="523" operator="containsText" text="4- Bajo">
      <formula>NOT(ISERROR(SEARCH("4- Bajo",F20)))</formula>
    </cfRule>
    <cfRule type="containsText" dxfId="502" priority="524" operator="containsText" text="1- Bajo">
      <formula>NOT(ISERROR(SEARCH("1- Bajo",F20)))</formula>
    </cfRule>
  </conditionalFormatting>
  <conditionalFormatting sqref="J20:J24">
    <cfRule type="containsText" dxfId="501" priority="514" operator="containsText" text="Bajo">
      <formula>NOT(ISERROR(SEARCH("Bajo",J20)))</formula>
    </cfRule>
    <cfRule type="containsText" dxfId="500" priority="515" operator="containsText" text="Moderado">
      <formula>NOT(ISERROR(SEARCH("Moderado",J20)))</formula>
    </cfRule>
    <cfRule type="containsText" dxfId="499" priority="516" operator="containsText" text="Alto">
      <formula>NOT(ISERROR(SEARCH("Alto",J20)))</formula>
    </cfRule>
    <cfRule type="containsText" dxfId="498"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497" priority="489" operator="containsText" text="Moderado">
      <formula>NOT(ISERROR(SEARCH("Moderado",M20)))</formula>
    </cfRule>
    <cfRule type="containsText" dxfId="496" priority="509" operator="containsText" text="Bajo">
      <formula>NOT(ISERROR(SEARCH("Bajo",M20)))</formula>
    </cfRule>
    <cfRule type="containsText" dxfId="495" priority="510" operator="containsText" text="Moderado">
      <formula>NOT(ISERROR(SEARCH("Moderado",M20)))</formula>
    </cfRule>
    <cfRule type="containsText" dxfId="494" priority="511" operator="containsText" text="Alto">
      <formula>NOT(ISERROR(SEARCH("Alto",M20)))</formula>
    </cfRule>
    <cfRule type="containsText" dxfId="493"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492" priority="503" operator="containsText" text="3- Moderado">
      <formula>NOT(ISERROR(SEARCH("3- Moderado",N20)))</formula>
    </cfRule>
    <cfRule type="containsText" dxfId="491" priority="504" operator="containsText" text="6- Moderado">
      <formula>NOT(ISERROR(SEARCH("6- Moderado",N20)))</formula>
    </cfRule>
    <cfRule type="containsText" dxfId="490" priority="505" operator="containsText" text="4- Moderado">
      <formula>NOT(ISERROR(SEARCH("4- Moderado",N20)))</formula>
    </cfRule>
    <cfRule type="containsText" dxfId="489" priority="506" operator="containsText" text="3- Bajo">
      <formula>NOT(ISERROR(SEARCH("3- Bajo",N20)))</formula>
    </cfRule>
    <cfRule type="containsText" dxfId="488" priority="507" operator="containsText" text="4- Bajo">
      <formula>NOT(ISERROR(SEARCH("4- Bajo",N20)))</formula>
    </cfRule>
    <cfRule type="containsText" dxfId="487" priority="508" operator="containsText" text="1- Bajo">
      <formula>NOT(ISERROR(SEARCH("1- Bajo",N20)))</formula>
    </cfRule>
  </conditionalFormatting>
  <conditionalFormatting sqref="H20:H24">
    <cfRule type="containsText" dxfId="486" priority="490" operator="containsText" text="Muy Alta">
      <formula>NOT(ISERROR(SEARCH("Muy Alta",H20)))</formula>
    </cfRule>
    <cfRule type="containsText" dxfId="485" priority="491" operator="containsText" text="Alta">
      <formula>NOT(ISERROR(SEARCH("Alta",H20)))</formula>
    </cfRule>
    <cfRule type="containsText" dxfId="484" priority="492" operator="containsText" text="Muy Alta">
      <formula>NOT(ISERROR(SEARCH("Muy Alta",H20)))</formula>
    </cfRule>
    <cfRule type="containsText" dxfId="483" priority="497" operator="containsText" text="Muy Baja">
      <formula>NOT(ISERROR(SEARCH("Muy Baja",H20)))</formula>
    </cfRule>
    <cfRule type="containsText" dxfId="482" priority="498" operator="containsText" text="Baja">
      <formula>NOT(ISERROR(SEARCH("Baja",H20)))</formula>
    </cfRule>
    <cfRule type="containsText" dxfId="481" priority="499" operator="containsText" text="Media">
      <formula>NOT(ISERROR(SEARCH("Media",H20)))</formula>
    </cfRule>
    <cfRule type="containsText" dxfId="480" priority="500" operator="containsText" text="Alta">
      <formula>NOT(ISERROR(SEARCH("Alta",H20)))</formula>
    </cfRule>
    <cfRule type="containsText" dxfId="479" priority="502" operator="containsText" text="Muy Alta">
      <formula>NOT(ISERROR(SEARCH("Muy Alta",H20)))</formula>
    </cfRule>
  </conditionalFormatting>
  <conditionalFormatting sqref="I20:I24">
    <cfRule type="containsText" dxfId="478" priority="493" operator="containsText" text="Catastrófico">
      <formula>NOT(ISERROR(SEARCH("Catastrófico",I20)))</formula>
    </cfRule>
    <cfRule type="containsText" dxfId="477" priority="494" operator="containsText" text="Mayor">
      <formula>NOT(ISERROR(SEARCH("Mayor",I20)))</formula>
    </cfRule>
    <cfRule type="containsText" dxfId="476" priority="495" operator="containsText" text="Menor">
      <formula>NOT(ISERROR(SEARCH("Menor",I20)))</formula>
    </cfRule>
    <cfRule type="containsText" dxfId="475" priority="496" operator="containsText" text="Leve">
      <formula>NOT(ISERROR(SEARCH("Leve",I20)))</formula>
    </cfRule>
    <cfRule type="containsText" dxfId="474" priority="501" operator="containsText" text="Moderado">
      <formula>NOT(ISERROR(SEARCH("Moderado",I20)))</formula>
    </cfRule>
  </conditionalFormatting>
  <conditionalFormatting sqref="K20:K24">
    <cfRule type="containsText" dxfId="473" priority="488" operator="containsText" text="Media">
      <formula>NOT(ISERROR(SEARCH("Media",K20)))</formula>
    </cfRule>
  </conditionalFormatting>
  <conditionalFormatting sqref="L20:L24">
    <cfRule type="containsText" dxfId="472" priority="487" operator="containsText" text="Moderado">
      <formula>NOT(ISERROR(SEARCH("Moderado",L20)))</formula>
    </cfRule>
  </conditionalFormatting>
  <conditionalFormatting sqref="J20:J24">
    <cfRule type="containsText" dxfId="471" priority="486" operator="containsText" text="Moderado">
      <formula>NOT(ISERROR(SEARCH("Moderado",J20)))</formula>
    </cfRule>
  </conditionalFormatting>
  <conditionalFormatting sqref="J20:J24">
    <cfRule type="containsText" dxfId="470" priority="484" operator="containsText" text="Bajo">
      <formula>NOT(ISERROR(SEARCH("Bajo",J20)))</formula>
    </cfRule>
    <cfRule type="containsText" dxfId="469" priority="485" operator="containsText" text="Extremo">
      <formula>NOT(ISERROR(SEARCH("Extremo",J20)))</formula>
    </cfRule>
  </conditionalFormatting>
  <conditionalFormatting sqref="K20:K24">
    <cfRule type="containsText" dxfId="468" priority="482" operator="containsText" text="Baja">
      <formula>NOT(ISERROR(SEARCH("Baja",K20)))</formula>
    </cfRule>
    <cfRule type="containsText" dxfId="467" priority="483" operator="containsText" text="Muy Baja">
      <formula>NOT(ISERROR(SEARCH("Muy Baja",K20)))</formula>
    </cfRule>
  </conditionalFormatting>
  <conditionalFormatting sqref="K20:K24">
    <cfRule type="containsText" dxfId="466" priority="480" operator="containsText" text="Muy Alta">
      <formula>NOT(ISERROR(SEARCH("Muy Alta",K20)))</formula>
    </cfRule>
    <cfRule type="containsText" dxfId="465" priority="481" operator="containsText" text="Alta">
      <formula>NOT(ISERROR(SEARCH("Alta",K20)))</formula>
    </cfRule>
  </conditionalFormatting>
  <conditionalFormatting sqref="L20:L24">
    <cfRule type="containsText" dxfId="464" priority="476" operator="containsText" text="Catastrófico">
      <formula>NOT(ISERROR(SEARCH("Catastrófico",L20)))</formula>
    </cfRule>
    <cfRule type="containsText" dxfId="463" priority="477" operator="containsText" text="Mayor">
      <formula>NOT(ISERROR(SEARCH("Mayor",L20)))</formula>
    </cfRule>
    <cfRule type="containsText" dxfId="462" priority="478" operator="containsText" text="Menor">
      <formula>NOT(ISERROR(SEARCH("Menor",L20)))</formula>
    </cfRule>
    <cfRule type="containsText" dxfId="461" priority="479" operator="containsText" text="Leve">
      <formula>NOT(ISERROR(SEARCH("Leve",L20)))</formula>
    </cfRule>
  </conditionalFormatting>
  <conditionalFormatting sqref="K30:L30">
    <cfRule type="containsText" dxfId="460" priority="470" operator="containsText" text="3- Moderado">
      <formula>NOT(ISERROR(SEARCH("3- Moderado",K30)))</formula>
    </cfRule>
    <cfRule type="containsText" dxfId="459" priority="471" operator="containsText" text="6- Moderado">
      <formula>NOT(ISERROR(SEARCH("6- Moderado",K30)))</formula>
    </cfRule>
    <cfRule type="containsText" dxfId="458" priority="472" operator="containsText" text="4- Moderado">
      <formula>NOT(ISERROR(SEARCH("4- Moderado",K30)))</formula>
    </cfRule>
    <cfRule type="containsText" dxfId="457" priority="473" operator="containsText" text="3- Bajo">
      <formula>NOT(ISERROR(SEARCH("3- Bajo",K30)))</formula>
    </cfRule>
    <cfRule type="containsText" dxfId="456" priority="474" operator="containsText" text="4- Bajo">
      <formula>NOT(ISERROR(SEARCH("4- Bajo",K30)))</formula>
    </cfRule>
    <cfRule type="containsText" dxfId="455" priority="475" operator="containsText" text="1- Bajo">
      <formula>NOT(ISERROR(SEARCH("1- Bajo",K30)))</formula>
    </cfRule>
  </conditionalFormatting>
  <conditionalFormatting sqref="H30:I30">
    <cfRule type="containsText" dxfId="454" priority="464" operator="containsText" text="3- Moderado">
      <formula>NOT(ISERROR(SEARCH("3- Moderado",H30)))</formula>
    </cfRule>
    <cfRule type="containsText" dxfId="453" priority="465" operator="containsText" text="6- Moderado">
      <formula>NOT(ISERROR(SEARCH("6- Moderado",H30)))</formula>
    </cfRule>
    <cfRule type="containsText" dxfId="452" priority="466" operator="containsText" text="4- Moderado">
      <formula>NOT(ISERROR(SEARCH("4- Moderado",H30)))</formula>
    </cfRule>
    <cfRule type="containsText" dxfId="451" priority="467" operator="containsText" text="3- Bajo">
      <formula>NOT(ISERROR(SEARCH("3- Bajo",H30)))</formula>
    </cfRule>
    <cfRule type="containsText" dxfId="450" priority="468" operator="containsText" text="4- Bajo">
      <formula>NOT(ISERROR(SEARCH("4- Bajo",H30)))</formula>
    </cfRule>
    <cfRule type="containsText" dxfId="449" priority="469" operator="containsText" text="1- Bajo">
      <formula>NOT(ISERROR(SEARCH("1- Bajo",H30)))</formula>
    </cfRule>
  </conditionalFormatting>
  <conditionalFormatting sqref="A30 C30:E30">
    <cfRule type="containsText" dxfId="448" priority="458" operator="containsText" text="3- Moderado">
      <formula>NOT(ISERROR(SEARCH("3- Moderado",A30)))</formula>
    </cfRule>
    <cfRule type="containsText" dxfId="447" priority="459" operator="containsText" text="6- Moderado">
      <formula>NOT(ISERROR(SEARCH("6- Moderado",A30)))</formula>
    </cfRule>
    <cfRule type="containsText" dxfId="446" priority="460" operator="containsText" text="4- Moderado">
      <formula>NOT(ISERROR(SEARCH("4- Moderado",A30)))</formula>
    </cfRule>
    <cfRule type="containsText" dxfId="445" priority="461" operator="containsText" text="3- Bajo">
      <formula>NOT(ISERROR(SEARCH("3- Bajo",A30)))</formula>
    </cfRule>
    <cfRule type="containsText" dxfId="444" priority="462" operator="containsText" text="4- Bajo">
      <formula>NOT(ISERROR(SEARCH("4- Bajo",A30)))</formula>
    </cfRule>
    <cfRule type="containsText" dxfId="443" priority="463" operator="containsText" text="1- Bajo">
      <formula>NOT(ISERROR(SEARCH("1- Bajo",A30)))</formula>
    </cfRule>
  </conditionalFormatting>
  <conditionalFormatting sqref="F30:G30">
    <cfRule type="containsText" dxfId="442" priority="452" operator="containsText" text="3- Moderado">
      <formula>NOT(ISERROR(SEARCH("3- Moderado",F30)))</formula>
    </cfRule>
    <cfRule type="containsText" dxfId="441" priority="453" operator="containsText" text="6- Moderado">
      <formula>NOT(ISERROR(SEARCH("6- Moderado",F30)))</formula>
    </cfRule>
    <cfRule type="containsText" dxfId="440" priority="454" operator="containsText" text="4- Moderado">
      <formula>NOT(ISERROR(SEARCH("4- Moderado",F30)))</formula>
    </cfRule>
    <cfRule type="containsText" dxfId="439" priority="455" operator="containsText" text="3- Bajo">
      <formula>NOT(ISERROR(SEARCH("3- Bajo",F30)))</formula>
    </cfRule>
    <cfRule type="containsText" dxfId="438" priority="456" operator="containsText" text="4- Bajo">
      <formula>NOT(ISERROR(SEARCH("4- Bajo",F30)))</formula>
    </cfRule>
    <cfRule type="containsText" dxfId="437" priority="457" operator="containsText" text="1- Bajo">
      <formula>NOT(ISERROR(SEARCH("1- Bajo",F30)))</formula>
    </cfRule>
  </conditionalFormatting>
  <conditionalFormatting sqref="J30:J34">
    <cfRule type="containsText" dxfId="436" priority="447" operator="containsText" text="Bajo">
      <formula>NOT(ISERROR(SEARCH("Bajo",J30)))</formula>
    </cfRule>
    <cfRule type="containsText" dxfId="435" priority="448" operator="containsText" text="Moderado">
      <formula>NOT(ISERROR(SEARCH("Moderado",J30)))</formula>
    </cfRule>
    <cfRule type="containsText" dxfId="434" priority="449" operator="containsText" text="Alto">
      <formula>NOT(ISERROR(SEARCH("Alto",J30)))</formula>
    </cfRule>
    <cfRule type="containsText" dxfId="433" priority="450" operator="containsText" text="Extremo">
      <formula>NOT(ISERROR(SEARCH("Extremo",J30)))</formula>
    </cfRule>
    <cfRule type="colorScale" priority="451">
      <colorScale>
        <cfvo type="min"/>
        <cfvo type="max"/>
        <color rgb="FFFF7128"/>
        <color rgb="FFFFEF9C"/>
      </colorScale>
    </cfRule>
  </conditionalFormatting>
  <conditionalFormatting sqref="M30:M34">
    <cfRule type="containsText" dxfId="432" priority="422" operator="containsText" text="Moderado">
      <formula>NOT(ISERROR(SEARCH("Moderado",M30)))</formula>
    </cfRule>
    <cfRule type="containsText" dxfId="431" priority="442" operator="containsText" text="Bajo">
      <formula>NOT(ISERROR(SEARCH("Bajo",M30)))</formula>
    </cfRule>
    <cfRule type="containsText" dxfId="430" priority="443" operator="containsText" text="Moderado">
      <formula>NOT(ISERROR(SEARCH("Moderado",M30)))</formula>
    </cfRule>
    <cfRule type="containsText" dxfId="429" priority="444" operator="containsText" text="Alto">
      <formula>NOT(ISERROR(SEARCH("Alto",M30)))</formula>
    </cfRule>
    <cfRule type="containsText" dxfId="428" priority="445" operator="containsText" text="Extremo">
      <formula>NOT(ISERROR(SEARCH("Extremo",M30)))</formula>
    </cfRule>
    <cfRule type="colorScale" priority="446">
      <colorScale>
        <cfvo type="min"/>
        <cfvo type="max"/>
        <color rgb="FFFF7128"/>
        <color rgb="FFFFEF9C"/>
      </colorScale>
    </cfRule>
  </conditionalFormatting>
  <conditionalFormatting sqref="N30">
    <cfRule type="containsText" dxfId="427" priority="436" operator="containsText" text="3- Moderado">
      <formula>NOT(ISERROR(SEARCH("3- Moderado",N30)))</formula>
    </cfRule>
    <cfRule type="containsText" dxfId="426" priority="437" operator="containsText" text="6- Moderado">
      <formula>NOT(ISERROR(SEARCH("6- Moderado",N30)))</formula>
    </cfRule>
    <cfRule type="containsText" dxfId="425" priority="438" operator="containsText" text="4- Moderado">
      <formula>NOT(ISERROR(SEARCH("4- Moderado",N30)))</formula>
    </cfRule>
    <cfRule type="containsText" dxfId="424" priority="439" operator="containsText" text="3- Bajo">
      <formula>NOT(ISERROR(SEARCH("3- Bajo",N30)))</formula>
    </cfRule>
    <cfRule type="containsText" dxfId="423" priority="440" operator="containsText" text="4- Bajo">
      <formula>NOT(ISERROR(SEARCH("4- Bajo",N30)))</formula>
    </cfRule>
    <cfRule type="containsText" dxfId="422" priority="441" operator="containsText" text="1- Bajo">
      <formula>NOT(ISERROR(SEARCH("1- Bajo",N30)))</formula>
    </cfRule>
  </conditionalFormatting>
  <conditionalFormatting sqref="H30:H34">
    <cfRule type="containsText" dxfId="421" priority="423" operator="containsText" text="Muy Alta">
      <formula>NOT(ISERROR(SEARCH("Muy Alta",H30)))</formula>
    </cfRule>
    <cfRule type="containsText" dxfId="420" priority="424" operator="containsText" text="Alta">
      <formula>NOT(ISERROR(SEARCH("Alta",H30)))</formula>
    </cfRule>
    <cfRule type="containsText" dxfId="419" priority="425" operator="containsText" text="Muy Alta">
      <formula>NOT(ISERROR(SEARCH("Muy Alta",H30)))</formula>
    </cfRule>
    <cfRule type="containsText" dxfId="418" priority="430" operator="containsText" text="Muy Baja">
      <formula>NOT(ISERROR(SEARCH("Muy Baja",H30)))</formula>
    </cfRule>
    <cfRule type="containsText" dxfId="417" priority="431" operator="containsText" text="Baja">
      <formula>NOT(ISERROR(SEARCH("Baja",H30)))</formula>
    </cfRule>
    <cfRule type="containsText" dxfId="416" priority="432" operator="containsText" text="Media">
      <formula>NOT(ISERROR(SEARCH("Media",H30)))</formula>
    </cfRule>
    <cfRule type="containsText" dxfId="415" priority="433" operator="containsText" text="Alta">
      <formula>NOT(ISERROR(SEARCH("Alta",H30)))</formula>
    </cfRule>
    <cfRule type="containsText" dxfId="414" priority="435" operator="containsText" text="Muy Alta">
      <formula>NOT(ISERROR(SEARCH("Muy Alta",H30)))</formula>
    </cfRule>
  </conditionalFormatting>
  <conditionalFormatting sqref="I30:I34">
    <cfRule type="containsText" dxfId="413" priority="426" operator="containsText" text="Catastrófico">
      <formula>NOT(ISERROR(SEARCH("Catastrófico",I30)))</formula>
    </cfRule>
    <cfRule type="containsText" dxfId="412" priority="427" operator="containsText" text="Mayor">
      <formula>NOT(ISERROR(SEARCH("Mayor",I30)))</formula>
    </cfRule>
    <cfRule type="containsText" dxfId="411" priority="428" operator="containsText" text="Menor">
      <formula>NOT(ISERROR(SEARCH("Menor",I30)))</formula>
    </cfRule>
    <cfRule type="containsText" dxfId="410" priority="429" operator="containsText" text="Leve">
      <formula>NOT(ISERROR(SEARCH("Leve",I30)))</formula>
    </cfRule>
    <cfRule type="containsText" dxfId="409" priority="434" operator="containsText" text="Moderado">
      <formula>NOT(ISERROR(SEARCH("Moderado",I30)))</formula>
    </cfRule>
  </conditionalFormatting>
  <conditionalFormatting sqref="K30:K34">
    <cfRule type="containsText" dxfId="408" priority="421" operator="containsText" text="Media">
      <formula>NOT(ISERROR(SEARCH("Media",K30)))</formula>
    </cfRule>
  </conditionalFormatting>
  <conditionalFormatting sqref="L30:L34">
    <cfRule type="containsText" dxfId="407" priority="420" operator="containsText" text="Moderado">
      <formula>NOT(ISERROR(SEARCH("Moderado",L30)))</formula>
    </cfRule>
  </conditionalFormatting>
  <conditionalFormatting sqref="J30:J34">
    <cfRule type="containsText" dxfId="406" priority="419" operator="containsText" text="Moderado">
      <formula>NOT(ISERROR(SEARCH("Moderado",J30)))</formula>
    </cfRule>
  </conditionalFormatting>
  <conditionalFormatting sqref="J30:J34">
    <cfRule type="containsText" dxfId="405" priority="417" operator="containsText" text="Bajo">
      <formula>NOT(ISERROR(SEARCH("Bajo",J30)))</formula>
    </cfRule>
    <cfRule type="containsText" dxfId="404" priority="418" operator="containsText" text="Extremo">
      <formula>NOT(ISERROR(SEARCH("Extremo",J30)))</formula>
    </cfRule>
  </conditionalFormatting>
  <conditionalFormatting sqref="K30:K34">
    <cfRule type="containsText" dxfId="403" priority="415" operator="containsText" text="Baja">
      <formula>NOT(ISERROR(SEARCH("Baja",K30)))</formula>
    </cfRule>
    <cfRule type="containsText" dxfId="402" priority="416" operator="containsText" text="Muy Baja">
      <formula>NOT(ISERROR(SEARCH("Muy Baja",K30)))</formula>
    </cfRule>
  </conditionalFormatting>
  <conditionalFormatting sqref="K30:K34">
    <cfRule type="containsText" dxfId="401" priority="413" operator="containsText" text="Muy Alta">
      <formula>NOT(ISERROR(SEARCH("Muy Alta",K30)))</formula>
    </cfRule>
    <cfRule type="containsText" dxfId="400" priority="414" operator="containsText" text="Alta">
      <formula>NOT(ISERROR(SEARCH("Alta",K30)))</formula>
    </cfRule>
  </conditionalFormatting>
  <conditionalFormatting sqref="L30:L34">
    <cfRule type="containsText" dxfId="399" priority="409" operator="containsText" text="Catastrófico">
      <formula>NOT(ISERROR(SEARCH("Catastrófico",L30)))</formula>
    </cfRule>
    <cfRule type="containsText" dxfId="398" priority="410" operator="containsText" text="Mayor">
      <formula>NOT(ISERROR(SEARCH("Mayor",L30)))</formula>
    </cfRule>
    <cfRule type="containsText" dxfId="397" priority="411" operator="containsText" text="Menor">
      <formula>NOT(ISERROR(SEARCH("Menor",L30)))</formula>
    </cfRule>
    <cfRule type="containsText" dxfId="396" priority="412" operator="containsText" text="Leve">
      <formula>NOT(ISERROR(SEARCH("Leve",L30)))</formula>
    </cfRule>
  </conditionalFormatting>
  <conditionalFormatting sqref="K35:L35">
    <cfRule type="containsText" dxfId="395" priority="403" operator="containsText" text="3- Moderado">
      <formula>NOT(ISERROR(SEARCH("3- Moderado",K35)))</formula>
    </cfRule>
    <cfRule type="containsText" dxfId="394" priority="404" operator="containsText" text="6- Moderado">
      <formula>NOT(ISERROR(SEARCH("6- Moderado",K35)))</formula>
    </cfRule>
    <cfRule type="containsText" dxfId="393" priority="405" operator="containsText" text="4- Moderado">
      <formula>NOT(ISERROR(SEARCH("4- Moderado",K35)))</formula>
    </cfRule>
    <cfRule type="containsText" dxfId="392" priority="406" operator="containsText" text="3- Bajo">
      <formula>NOT(ISERROR(SEARCH("3- Bajo",K35)))</formula>
    </cfRule>
    <cfRule type="containsText" dxfId="391" priority="407" operator="containsText" text="4- Bajo">
      <formula>NOT(ISERROR(SEARCH("4- Bajo",K35)))</formula>
    </cfRule>
    <cfRule type="containsText" dxfId="390" priority="408" operator="containsText" text="1- Bajo">
      <formula>NOT(ISERROR(SEARCH("1- Bajo",K35)))</formula>
    </cfRule>
  </conditionalFormatting>
  <conditionalFormatting sqref="H35:I35">
    <cfRule type="containsText" dxfId="389" priority="397" operator="containsText" text="3- Moderado">
      <formula>NOT(ISERROR(SEARCH("3- Moderado",H35)))</formula>
    </cfRule>
    <cfRule type="containsText" dxfId="388" priority="398" operator="containsText" text="6- Moderado">
      <formula>NOT(ISERROR(SEARCH("6- Moderado",H35)))</formula>
    </cfRule>
    <cfRule type="containsText" dxfId="387" priority="399" operator="containsText" text="4- Moderado">
      <formula>NOT(ISERROR(SEARCH("4- Moderado",H35)))</formula>
    </cfRule>
    <cfRule type="containsText" dxfId="386" priority="400" operator="containsText" text="3- Bajo">
      <formula>NOT(ISERROR(SEARCH("3- Bajo",H35)))</formula>
    </cfRule>
    <cfRule type="containsText" dxfId="385" priority="401" operator="containsText" text="4- Bajo">
      <formula>NOT(ISERROR(SEARCH("4- Bajo",H35)))</formula>
    </cfRule>
    <cfRule type="containsText" dxfId="384" priority="402" operator="containsText" text="1- Bajo">
      <formula>NOT(ISERROR(SEARCH("1- Bajo",H35)))</formula>
    </cfRule>
  </conditionalFormatting>
  <conditionalFormatting sqref="A35 C35:E35">
    <cfRule type="containsText" dxfId="383" priority="391" operator="containsText" text="3- Moderado">
      <formula>NOT(ISERROR(SEARCH("3- Moderado",A35)))</formula>
    </cfRule>
    <cfRule type="containsText" dxfId="382" priority="392" operator="containsText" text="6- Moderado">
      <formula>NOT(ISERROR(SEARCH("6- Moderado",A35)))</formula>
    </cfRule>
    <cfRule type="containsText" dxfId="381" priority="393" operator="containsText" text="4- Moderado">
      <formula>NOT(ISERROR(SEARCH("4- Moderado",A35)))</formula>
    </cfRule>
    <cfRule type="containsText" dxfId="380" priority="394" operator="containsText" text="3- Bajo">
      <formula>NOT(ISERROR(SEARCH("3- Bajo",A35)))</formula>
    </cfRule>
    <cfRule type="containsText" dxfId="379" priority="395" operator="containsText" text="4- Bajo">
      <formula>NOT(ISERROR(SEARCH("4- Bajo",A35)))</formula>
    </cfRule>
    <cfRule type="containsText" dxfId="378" priority="396" operator="containsText" text="1- Bajo">
      <formula>NOT(ISERROR(SEARCH("1- Bajo",A35)))</formula>
    </cfRule>
  </conditionalFormatting>
  <conditionalFormatting sqref="F35:G35">
    <cfRule type="containsText" dxfId="377" priority="385" operator="containsText" text="3- Moderado">
      <formula>NOT(ISERROR(SEARCH("3- Moderado",F35)))</formula>
    </cfRule>
    <cfRule type="containsText" dxfId="376" priority="386" operator="containsText" text="6- Moderado">
      <formula>NOT(ISERROR(SEARCH("6- Moderado",F35)))</formula>
    </cfRule>
    <cfRule type="containsText" dxfId="375" priority="387" operator="containsText" text="4- Moderado">
      <formula>NOT(ISERROR(SEARCH("4- Moderado",F35)))</formula>
    </cfRule>
    <cfRule type="containsText" dxfId="374" priority="388" operator="containsText" text="3- Bajo">
      <formula>NOT(ISERROR(SEARCH("3- Bajo",F35)))</formula>
    </cfRule>
    <cfRule type="containsText" dxfId="373" priority="389" operator="containsText" text="4- Bajo">
      <formula>NOT(ISERROR(SEARCH("4- Bajo",F35)))</formula>
    </cfRule>
    <cfRule type="containsText" dxfId="372" priority="390" operator="containsText" text="1- Bajo">
      <formula>NOT(ISERROR(SEARCH("1- Bajo",F35)))</formula>
    </cfRule>
  </conditionalFormatting>
  <conditionalFormatting sqref="J35:J39">
    <cfRule type="containsText" dxfId="371" priority="380" operator="containsText" text="Bajo">
      <formula>NOT(ISERROR(SEARCH("Bajo",J35)))</formula>
    </cfRule>
    <cfRule type="containsText" dxfId="370" priority="381" operator="containsText" text="Moderado">
      <formula>NOT(ISERROR(SEARCH("Moderado",J35)))</formula>
    </cfRule>
    <cfRule type="containsText" dxfId="369" priority="382" operator="containsText" text="Alto">
      <formula>NOT(ISERROR(SEARCH("Alto",J35)))</formula>
    </cfRule>
    <cfRule type="containsText" dxfId="368" priority="383" operator="containsText" text="Extremo">
      <formula>NOT(ISERROR(SEARCH("Extremo",J35)))</formula>
    </cfRule>
    <cfRule type="colorScale" priority="384">
      <colorScale>
        <cfvo type="min"/>
        <cfvo type="max"/>
        <color rgb="FFFF7128"/>
        <color rgb="FFFFEF9C"/>
      </colorScale>
    </cfRule>
  </conditionalFormatting>
  <conditionalFormatting sqref="M35:M39">
    <cfRule type="containsText" dxfId="367" priority="355" operator="containsText" text="Moderado">
      <formula>NOT(ISERROR(SEARCH("Moderado",M35)))</formula>
    </cfRule>
    <cfRule type="containsText" dxfId="366" priority="375" operator="containsText" text="Bajo">
      <formula>NOT(ISERROR(SEARCH("Bajo",M35)))</formula>
    </cfRule>
    <cfRule type="containsText" dxfId="365" priority="376" operator="containsText" text="Moderado">
      <formula>NOT(ISERROR(SEARCH("Moderado",M35)))</formula>
    </cfRule>
    <cfRule type="containsText" dxfId="364" priority="377" operator="containsText" text="Alto">
      <formula>NOT(ISERROR(SEARCH("Alto",M35)))</formula>
    </cfRule>
    <cfRule type="containsText" dxfId="363" priority="378" operator="containsText" text="Extremo">
      <formula>NOT(ISERROR(SEARCH("Extremo",M35)))</formula>
    </cfRule>
    <cfRule type="colorScale" priority="379">
      <colorScale>
        <cfvo type="min"/>
        <cfvo type="max"/>
        <color rgb="FFFF7128"/>
        <color rgb="FFFFEF9C"/>
      </colorScale>
    </cfRule>
  </conditionalFormatting>
  <conditionalFormatting sqref="N35">
    <cfRule type="containsText" dxfId="362" priority="369" operator="containsText" text="3- Moderado">
      <formula>NOT(ISERROR(SEARCH("3- Moderado",N35)))</formula>
    </cfRule>
    <cfRule type="containsText" dxfId="361" priority="370" operator="containsText" text="6- Moderado">
      <formula>NOT(ISERROR(SEARCH("6- Moderado",N35)))</formula>
    </cfRule>
    <cfRule type="containsText" dxfId="360" priority="371" operator="containsText" text="4- Moderado">
      <formula>NOT(ISERROR(SEARCH("4- Moderado",N35)))</formula>
    </cfRule>
    <cfRule type="containsText" dxfId="359" priority="372" operator="containsText" text="3- Bajo">
      <formula>NOT(ISERROR(SEARCH("3- Bajo",N35)))</formula>
    </cfRule>
    <cfRule type="containsText" dxfId="358" priority="373" operator="containsText" text="4- Bajo">
      <formula>NOT(ISERROR(SEARCH("4- Bajo",N35)))</formula>
    </cfRule>
    <cfRule type="containsText" dxfId="357" priority="374" operator="containsText" text="1- Bajo">
      <formula>NOT(ISERROR(SEARCH("1- Bajo",N35)))</formula>
    </cfRule>
  </conditionalFormatting>
  <conditionalFormatting sqref="H35:H39">
    <cfRule type="containsText" dxfId="356" priority="356" operator="containsText" text="Muy Alta">
      <formula>NOT(ISERROR(SEARCH("Muy Alta",H35)))</formula>
    </cfRule>
    <cfRule type="containsText" dxfId="355" priority="357" operator="containsText" text="Alta">
      <formula>NOT(ISERROR(SEARCH("Alta",H35)))</formula>
    </cfRule>
    <cfRule type="containsText" dxfId="354" priority="358" operator="containsText" text="Muy Alta">
      <formula>NOT(ISERROR(SEARCH("Muy Alta",H35)))</formula>
    </cfRule>
    <cfRule type="containsText" dxfId="353" priority="363" operator="containsText" text="Muy Baja">
      <formula>NOT(ISERROR(SEARCH("Muy Baja",H35)))</formula>
    </cfRule>
    <cfRule type="containsText" dxfId="352" priority="364" operator="containsText" text="Baja">
      <formula>NOT(ISERROR(SEARCH("Baja",H35)))</formula>
    </cfRule>
    <cfRule type="containsText" dxfId="351" priority="365" operator="containsText" text="Media">
      <formula>NOT(ISERROR(SEARCH("Media",H35)))</formula>
    </cfRule>
    <cfRule type="containsText" dxfId="350" priority="366" operator="containsText" text="Alta">
      <formula>NOT(ISERROR(SEARCH("Alta",H35)))</formula>
    </cfRule>
    <cfRule type="containsText" dxfId="349" priority="368" operator="containsText" text="Muy Alta">
      <formula>NOT(ISERROR(SEARCH("Muy Alta",H35)))</formula>
    </cfRule>
  </conditionalFormatting>
  <conditionalFormatting sqref="I35:I39">
    <cfRule type="containsText" dxfId="348" priority="359" operator="containsText" text="Catastrófico">
      <formula>NOT(ISERROR(SEARCH("Catastrófico",I35)))</formula>
    </cfRule>
    <cfRule type="containsText" dxfId="347" priority="360" operator="containsText" text="Mayor">
      <formula>NOT(ISERROR(SEARCH("Mayor",I35)))</formula>
    </cfRule>
    <cfRule type="containsText" dxfId="346" priority="361" operator="containsText" text="Menor">
      <formula>NOT(ISERROR(SEARCH("Menor",I35)))</formula>
    </cfRule>
    <cfRule type="containsText" dxfId="345" priority="362" operator="containsText" text="Leve">
      <formula>NOT(ISERROR(SEARCH("Leve",I35)))</formula>
    </cfRule>
    <cfRule type="containsText" dxfId="344" priority="367" operator="containsText" text="Moderado">
      <formula>NOT(ISERROR(SEARCH("Moderado",I35)))</formula>
    </cfRule>
  </conditionalFormatting>
  <conditionalFormatting sqref="K35:K39">
    <cfRule type="containsText" dxfId="343" priority="354" operator="containsText" text="Media">
      <formula>NOT(ISERROR(SEARCH("Media",K35)))</formula>
    </cfRule>
  </conditionalFormatting>
  <conditionalFormatting sqref="L35:L39">
    <cfRule type="containsText" dxfId="342" priority="353" operator="containsText" text="Moderado">
      <formula>NOT(ISERROR(SEARCH("Moderado",L35)))</formula>
    </cfRule>
  </conditionalFormatting>
  <conditionalFormatting sqref="J35:J39">
    <cfRule type="containsText" dxfId="341" priority="352" operator="containsText" text="Moderado">
      <formula>NOT(ISERROR(SEARCH("Moderado",J35)))</formula>
    </cfRule>
  </conditionalFormatting>
  <conditionalFormatting sqref="J35:J39">
    <cfRule type="containsText" dxfId="340" priority="350" operator="containsText" text="Bajo">
      <formula>NOT(ISERROR(SEARCH("Bajo",J35)))</formula>
    </cfRule>
    <cfRule type="containsText" dxfId="339" priority="351" operator="containsText" text="Extremo">
      <formula>NOT(ISERROR(SEARCH("Extremo",J35)))</formula>
    </cfRule>
  </conditionalFormatting>
  <conditionalFormatting sqref="K35:K39">
    <cfRule type="containsText" dxfId="338" priority="348" operator="containsText" text="Baja">
      <formula>NOT(ISERROR(SEARCH("Baja",K35)))</formula>
    </cfRule>
    <cfRule type="containsText" dxfId="337" priority="349" operator="containsText" text="Muy Baja">
      <formula>NOT(ISERROR(SEARCH("Muy Baja",K35)))</formula>
    </cfRule>
  </conditionalFormatting>
  <conditionalFormatting sqref="K35:K39">
    <cfRule type="containsText" dxfId="336" priority="346" operator="containsText" text="Muy Alta">
      <formula>NOT(ISERROR(SEARCH("Muy Alta",K35)))</formula>
    </cfRule>
    <cfRule type="containsText" dxfId="335" priority="347" operator="containsText" text="Alta">
      <formula>NOT(ISERROR(SEARCH("Alta",K35)))</formula>
    </cfRule>
  </conditionalFormatting>
  <conditionalFormatting sqref="L35:L39">
    <cfRule type="containsText" dxfId="334" priority="342" operator="containsText" text="Catastrófico">
      <formula>NOT(ISERROR(SEARCH("Catastrófico",L35)))</formula>
    </cfRule>
    <cfRule type="containsText" dxfId="333" priority="343" operator="containsText" text="Mayor">
      <formula>NOT(ISERROR(SEARCH("Mayor",L35)))</formula>
    </cfRule>
    <cfRule type="containsText" dxfId="332" priority="344" operator="containsText" text="Menor">
      <formula>NOT(ISERROR(SEARCH("Menor",L35)))</formula>
    </cfRule>
    <cfRule type="containsText" dxfId="331" priority="345" operator="containsText" text="Leve">
      <formula>NOT(ISERROR(SEARCH("Leve",L35)))</formula>
    </cfRule>
  </conditionalFormatting>
  <conditionalFormatting sqref="K40:L40">
    <cfRule type="containsText" dxfId="330" priority="336" operator="containsText" text="3- Moderado">
      <formula>NOT(ISERROR(SEARCH("3- Moderado",K40)))</formula>
    </cfRule>
    <cfRule type="containsText" dxfId="329" priority="337" operator="containsText" text="6- Moderado">
      <formula>NOT(ISERROR(SEARCH("6- Moderado",K40)))</formula>
    </cfRule>
    <cfRule type="containsText" dxfId="328" priority="338" operator="containsText" text="4- Moderado">
      <formula>NOT(ISERROR(SEARCH("4- Moderado",K40)))</formula>
    </cfRule>
    <cfRule type="containsText" dxfId="327" priority="339" operator="containsText" text="3- Bajo">
      <formula>NOT(ISERROR(SEARCH("3- Bajo",K40)))</formula>
    </cfRule>
    <cfRule type="containsText" dxfId="326" priority="340" operator="containsText" text="4- Bajo">
      <formula>NOT(ISERROR(SEARCH("4- Bajo",K40)))</formula>
    </cfRule>
    <cfRule type="containsText" dxfId="325" priority="341" operator="containsText" text="1- Bajo">
      <formula>NOT(ISERROR(SEARCH("1- Bajo",K40)))</formula>
    </cfRule>
  </conditionalFormatting>
  <conditionalFormatting sqref="H40:I40">
    <cfRule type="containsText" dxfId="324" priority="330" operator="containsText" text="3- Moderado">
      <formula>NOT(ISERROR(SEARCH("3- Moderado",H40)))</formula>
    </cfRule>
    <cfRule type="containsText" dxfId="323" priority="331" operator="containsText" text="6- Moderado">
      <formula>NOT(ISERROR(SEARCH("6- Moderado",H40)))</formula>
    </cfRule>
    <cfRule type="containsText" dxfId="322" priority="332" operator="containsText" text="4- Moderado">
      <formula>NOT(ISERROR(SEARCH("4- Moderado",H40)))</formula>
    </cfRule>
    <cfRule type="containsText" dxfId="321" priority="333" operator="containsText" text="3- Bajo">
      <formula>NOT(ISERROR(SEARCH("3- Bajo",H40)))</formula>
    </cfRule>
    <cfRule type="containsText" dxfId="320" priority="334" operator="containsText" text="4- Bajo">
      <formula>NOT(ISERROR(SEARCH("4- Bajo",H40)))</formula>
    </cfRule>
    <cfRule type="containsText" dxfId="319" priority="335" operator="containsText" text="1- Bajo">
      <formula>NOT(ISERROR(SEARCH("1- Bajo",H40)))</formula>
    </cfRule>
  </conditionalFormatting>
  <conditionalFormatting sqref="A40 C40:E40">
    <cfRule type="containsText" dxfId="318" priority="324" operator="containsText" text="3- Moderado">
      <formula>NOT(ISERROR(SEARCH("3- Moderado",A40)))</formula>
    </cfRule>
    <cfRule type="containsText" dxfId="317" priority="325" operator="containsText" text="6- Moderado">
      <formula>NOT(ISERROR(SEARCH("6- Moderado",A40)))</formula>
    </cfRule>
    <cfRule type="containsText" dxfId="316" priority="326" operator="containsText" text="4- Moderado">
      <formula>NOT(ISERROR(SEARCH("4- Moderado",A40)))</formula>
    </cfRule>
    <cfRule type="containsText" dxfId="315" priority="327" operator="containsText" text="3- Bajo">
      <formula>NOT(ISERROR(SEARCH("3- Bajo",A40)))</formula>
    </cfRule>
    <cfRule type="containsText" dxfId="314" priority="328" operator="containsText" text="4- Bajo">
      <formula>NOT(ISERROR(SEARCH("4- Bajo",A40)))</formula>
    </cfRule>
    <cfRule type="containsText" dxfId="313" priority="329" operator="containsText" text="1- Bajo">
      <formula>NOT(ISERROR(SEARCH("1- Bajo",A40)))</formula>
    </cfRule>
  </conditionalFormatting>
  <conditionalFormatting sqref="F40:G40">
    <cfRule type="containsText" dxfId="312" priority="318" operator="containsText" text="3- Moderado">
      <formula>NOT(ISERROR(SEARCH("3- Moderado",F40)))</formula>
    </cfRule>
    <cfRule type="containsText" dxfId="311" priority="319" operator="containsText" text="6- Moderado">
      <formula>NOT(ISERROR(SEARCH("6- Moderado",F40)))</formula>
    </cfRule>
    <cfRule type="containsText" dxfId="310" priority="320" operator="containsText" text="4- Moderado">
      <formula>NOT(ISERROR(SEARCH("4- Moderado",F40)))</formula>
    </cfRule>
    <cfRule type="containsText" dxfId="309" priority="321" operator="containsText" text="3- Bajo">
      <formula>NOT(ISERROR(SEARCH("3- Bajo",F40)))</formula>
    </cfRule>
    <cfRule type="containsText" dxfId="308" priority="322" operator="containsText" text="4- Bajo">
      <formula>NOT(ISERROR(SEARCH("4- Bajo",F40)))</formula>
    </cfRule>
    <cfRule type="containsText" dxfId="307" priority="323" operator="containsText" text="1- Bajo">
      <formula>NOT(ISERROR(SEARCH("1- Bajo",F40)))</formula>
    </cfRule>
  </conditionalFormatting>
  <conditionalFormatting sqref="J40:J44">
    <cfRule type="containsText" dxfId="306" priority="313" operator="containsText" text="Bajo">
      <formula>NOT(ISERROR(SEARCH("Bajo",J40)))</formula>
    </cfRule>
    <cfRule type="containsText" dxfId="305" priority="314" operator="containsText" text="Moderado">
      <formula>NOT(ISERROR(SEARCH("Moderado",J40)))</formula>
    </cfRule>
    <cfRule type="containsText" dxfId="304" priority="315" operator="containsText" text="Alto">
      <formula>NOT(ISERROR(SEARCH("Alto",J40)))</formula>
    </cfRule>
    <cfRule type="containsText" dxfId="303" priority="316" operator="containsText" text="Extremo">
      <formula>NOT(ISERROR(SEARCH("Extremo",J40)))</formula>
    </cfRule>
    <cfRule type="colorScale" priority="317">
      <colorScale>
        <cfvo type="min"/>
        <cfvo type="max"/>
        <color rgb="FFFF7128"/>
        <color rgb="FFFFEF9C"/>
      </colorScale>
    </cfRule>
  </conditionalFormatting>
  <conditionalFormatting sqref="M40:M44">
    <cfRule type="containsText" dxfId="302" priority="288" operator="containsText" text="Moderado">
      <formula>NOT(ISERROR(SEARCH("Moderado",M40)))</formula>
    </cfRule>
    <cfRule type="containsText" dxfId="301" priority="308" operator="containsText" text="Bajo">
      <formula>NOT(ISERROR(SEARCH("Bajo",M40)))</formula>
    </cfRule>
    <cfRule type="containsText" dxfId="300" priority="309" operator="containsText" text="Moderado">
      <formula>NOT(ISERROR(SEARCH("Moderado",M40)))</formula>
    </cfRule>
    <cfRule type="containsText" dxfId="299" priority="310" operator="containsText" text="Alto">
      <formula>NOT(ISERROR(SEARCH("Alto",M40)))</formula>
    </cfRule>
    <cfRule type="containsText" dxfId="298" priority="311" operator="containsText" text="Extremo">
      <formula>NOT(ISERROR(SEARCH("Extremo",M40)))</formula>
    </cfRule>
    <cfRule type="colorScale" priority="312">
      <colorScale>
        <cfvo type="min"/>
        <cfvo type="max"/>
        <color rgb="FFFF7128"/>
        <color rgb="FFFFEF9C"/>
      </colorScale>
    </cfRule>
  </conditionalFormatting>
  <conditionalFormatting sqref="N40">
    <cfRule type="containsText" dxfId="297" priority="302" operator="containsText" text="3- Moderado">
      <formula>NOT(ISERROR(SEARCH("3- Moderado",N40)))</formula>
    </cfRule>
    <cfRule type="containsText" dxfId="296" priority="303" operator="containsText" text="6- Moderado">
      <formula>NOT(ISERROR(SEARCH("6- Moderado",N40)))</formula>
    </cfRule>
    <cfRule type="containsText" dxfId="295" priority="304" operator="containsText" text="4- Moderado">
      <formula>NOT(ISERROR(SEARCH("4- Moderado",N40)))</formula>
    </cfRule>
    <cfRule type="containsText" dxfId="294" priority="305" operator="containsText" text="3- Bajo">
      <formula>NOT(ISERROR(SEARCH("3- Bajo",N40)))</formula>
    </cfRule>
    <cfRule type="containsText" dxfId="293" priority="306" operator="containsText" text="4- Bajo">
      <formula>NOT(ISERROR(SEARCH("4- Bajo",N40)))</formula>
    </cfRule>
    <cfRule type="containsText" dxfId="292" priority="307" operator="containsText" text="1- Bajo">
      <formula>NOT(ISERROR(SEARCH("1- Bajo",N40)))</formula>
    </cfRule>
  </conditionalFormatting>
  <conditionalFormatting sqref="H40:H44">
    <cfRule type="containsText" dxfId="291" priority="289" operator="containsText" text="Muy Alta">
      <formula>NOT(ISERROR(SEARCH("Muy Alta",H40)))</formula>
    </cfRule>
    <cfRule type="containsText" dxfId="290" priority="290" operator="containsText" text="Alta">
      <formula>NOT(ISERROR(SEARCH("Alta",H40)))</formula>
    </cfRule>
    <cfRule type="containsText" dxfId="289" priority="291" operator="containsText" text="Muy Alta">
      <formula>NOT(ISERROR(SEARCH("Muy Alta",H40)))</formula>
    </cfRule>
    <cfRule type="containsText" dxfId="288" priority="296" operator="containsText" text="Muy Baja">
      <formula>NOT(ISERROR(SEARCH("Muy Baja",H40)))</formula>
    </cfRule>
    <cfRule type="containsText" dxfId="287" priority="297" operator="containsText" text="Baja">
      <formula>NOT(ISERROR(SEARCH("Baja",H40)))</formula>
    </cfRule>
    <cfRule type="containsText" dxfId="286" priority="298" operator="containsText" text="Media">
      <formula>NOT(ISERROR(SEARCH("Media",H40)))</formula>
    </cfRule>
    <cfRule type="containsText" dxfId="285" priority="299" operator="containsText" text="Alta">
      <formula>NOT(ISERROR(SEARCH("Alta",H40)))</formula>
    </cfRule>
    <cfRule type="containsText" dxfId="284" priority="301" operator="containsText" text="Muy Alta">
      <formula>NOT(ISERROR(SEARCH("Muy Alta",H40)))</formula>
    </cfRule>
  </conditionalFormatting>
  <conditionalFormatting sqref="I40:I44">
    <cfRule type="containsText" dxfId="283" priority="292" operator="containsText" text="Catastrófico">
      <formula>NOT(ISERROR(SEARCH("Catastrófico",I40)))</formula>
    </cfRule>
    <cfRule type="containsText" dxfId="282" priority="293" operator="containsText" text="Mayor">
      <formula>NOT(ISERROR(SEARCH("Mayor",I40)))</formula>
    </cfRule>
    <cfRule type="containsText" dxfId="281" priority="294" operator="containsText" text="Menor">
      <formula>NOT(ISERROR(SEARCH("Menor",I40)))</formula>
    </cfRule>
    <cfRule type="containsText" dxfId="280" priority="295" operator="containsText" text="Leve">
      <formula>NOT(ISERROR(SEARCH("Leve",I40)))</formula>
    </cfRule>
    <cfRule type="containsText" dxfId="279" priority="300" operator="containsText" text="Moderado">
      <formula>NOT(ISERROR(SEARCH("Moderado",I40)))</formula>
    </cfRule>
  </conditionalFormatting>
  <conditionalFormatting sqref="K40:K44">
    <cfRule type="containsText" dxfId="278" priority="287" operator="containsText" text="Media">
      <formula>NOT(ISERROR(SEARCH("Media",K40)))</formula>
    </cfRule>
  </conditionalFormatting>
  <conditionalFormatting sqref="L40:L44">
    <cfRule type="containsText" dxfId="277" priority="286" operator="containsText" text="Moderado">
      <formula>NOT(ISERROR(SEARCH("Moderado",L40)))</formula>
    </cfRule>
  </conditionalFormatting>
  <conditionalFormatting sqref="J40:J44">
    <cfRule type="containsText" dxfId="276" priority="285" operator="containsText" text="Moderado">
      <formula>NOT(ISERROR(SEARCH("Moderado",J40)))</formula>
    </cfRule>
  </conditionalFormatting>
  <conditionalFormatting sqref="J40:J44">
    <cfRule type="containsText" dxfId="275" priority="283" operator="containsText" text="Bajo">
      <formula>NOT(ISERROR(SEARCH("Bajo",J40)))</formula>
    </cfRule>
    <cfRule type="containsText" dxfId="274" priority="284" operator="containsText" text="Extremo">
      <formula>NOT(ISERROR(SEARCH("Extremo",J40)))</formula>
    </cfRule>
  </conditionalFormatting>
  <conditionalFormatting sqref="K40:K44">
    <cfRule type="containsText" dxfId="273" priority="281" operator="containsText" text="Baja">
      <formula>NOT(ISERROR(SEARCH("Baja",K40)))</formula>
    </cfRule>
    <cfRule type="containsText" dxfId="272" priority="282" operator="containsText" text="Muy Baja">
      <formula>NOT(ISERROR(SEARCH("Muy Baja",K40)))</formula>
    </cfRule>
  </conditionalFormatting>
  <conditionalFormatting sqref="K40:K44">
    <cfRule type="containsText" dxfId="271" priority="279" operator="containsText" text="Muy Alta">
      <formula>NOT(ISERROR(SEARCH("Muy Alta",K40)))</formula>
    </cfRule>
    <cfRule type="containsText" dxfId="270" priority="280" operator="containsText" text="Alta">
      <formula>NOT(ISERROR(SEARCH("Alta",K40)))</formula>
    </cfRule>
  </conditionalFormatting>
  <conditionalFormatting sqref="L40:L44">
    <cfRule type="containsText" dxfId="269" priority="275" operator="containsText" text="Catastrófico">
      <formula>NOT(ISERROR(SEARCH("Catastrófico",L40)))</formula>
    </cfRule>
    <cfRule type="containsText" dxfId="268" priority="276" operator="containsText" text="Mayor">
      <formula>NOT(ISERROR(SEARCH("Mayor",L40)))</formula>
    </cfRule>
    <cfRule type="containsText" dxfId="267" priority="277" operator="containsText" text="Menor">
      <formula>NOT(ISERROR(SEARCH("Menor",L40)))</formula>
    </cfRule>
    <cfRule type="containsText" dxfId="266" priority="278" operator="containsText" text="Leve">
      <formula>NOT(ISERROR(SEARCH("Leve",L40)))</formula>
    </cfRule>
  </conditionalFormatting>
  <conditionalFormatting sqref="K45:L45">
    <cfRule type="containsText" dxfId="265" priority="269" operator="containsText" text="3- Moderado">
      <formula>NOT(ISERROR(SEARCH("3- Moderado",K45)))</formula>
    </cfRule>
    <cfRule type="containsText" dxfId="264" priority="270" operator="containsText" text="6- Moderado">
      <formula>NOT(ISERROR(SEARCH("6- Moderado",K45)))</formula>
    </cfRule>
    <cfRule type="containsText" dxfId="263" priority="271" operator="containsText" text="4- Moderado">
      <formula>NOT(ISERROR(SEARCH("4- Moderado",K45)))</formula>
    </cfRule>
    <cfRule type="containsText" dxfId="262" priority="272" operator="containsText" text="3- Bajo">
      <formula>NOT(ISERROR(SEARCH("3- Bajo",K45)))</formula>
    </cfRule>
    <cfRule type="containsText" dxfId="261" priority="273" operator="containsText" text="4- Bajo">
      <formula>NOT(ISERROR(SEARCH("4- Bajo",K45)))</formula>
    </cfRule>
    <cfRule type="containsText" dxfId="260" priority="274" operator="containsText" text="1- Bajo">
      <formula>NOT(ISERROR(SEARCH("1- Bajo",K45)))</formula>
    </cfRule>
  </conditionalFormatting>
  <conditionalFormatting sqref="H45:I45">
    <cfRule type="containsText" dxfId="259" priority="263" operator="containsText" text="3- Moderado">
      <formula>NOT(ISERROR(SEARCH("3- Moderado",H45)))</formula>
    </cfRule>
    <cfRule type="containsText" dxfId="258" priority="264" operator="containsText" text="6- Moderado">
      <formula>NOT(ISERROR(SEARCH("6- Moderado",H45)))</formula>
    </cfRule>
    <cfRule type="containsText" dxfId="257" priority="265" operator="containsText" text="4- Moderado">
      <formula>NOT(ISERROR(SEARCH("4- Moderado",H45)))</formula>
    </cfRule>
    <cfRule type="containsText" dxfId="256" priority="266" operator="containsText" text="3- Bajo">
      <formula>NOT(ISERROR(SEARCH("3- Bajo",H45)))</formula>
    </cfRule>
    <cfRule type="containsText" dxfId="255" priority="267" operator="containsText" text="4- Bajo">
      <formula>NOT(ISERROR(SEARCH("4- Bajo",H45)))</formula>
    </cfRule>
    <cfRule type="containsText" dxfId="254" priority="268" operator="containsText" text="1- Bajo">
      <formula>NOT(ISERROR(SEARCH("1- Bajo",H45)))</formula>
    </cfRule>
  </conditionalFormatting>
  <conditionalFormatting sqref="A45 C45:E45">
    <cfRule type="containsText" dxfId="253" priority="257" operator="containsText" text="3- Moderado">
      <formula>NOT(ISERROR(SEARCH("3- Moderado",A45)))</formula>
    </cfRule>
    <cfRule type="containsText" dxfId="252" priority="258" operator="containsText" text="6- Moderado">
      <formula>NOT(ISERROR(SEARCH("6- Moderado",A45)))</formula>
    </cfRule>
    <cfRule type="containsText" dxfId="251" priority="259" operator="containsText" text="4- Moderado">
      <formula>NOT(ISERROR(SEARCH("4- Moderado",A45)))</formula>
    </cfRule>
    <cfRule type="containsText" dxfId="250" priority="260" operator="containsText" text="3- Bajo">
      <formula>NOT(ISERROR(SEARCH("3- Bajo",A45)))</formula>
    </cfRule>
    <cfRule type="containsText" dxfId="249" priority="261" operator="containsText" text="4- Bajo">
      <formula>NOT(ISERROR(SEARCH("4- Bajo",A45)))</formula>
    </cfRule>
    <cfRule type="containsText" dxfId="248" priority="262" operator="containsText" text="1- Bajo">
      <formula>NOT(ISERROR(SEARCH("1- Bajo",A45)))</formula>
    </cfRule>
  </conditionalFormatting>
  <conditionalFormatting sqref="F45:G45">
    <cfRule type="containsText" dxfId="247" priority="251" operator="containsText" text="3- Moderado">
      <formula>NOT(ISERROR(SEARCH("3- Moderado",F45)))</formula>
    </cfRule>
    <cfRule type="containsText" dxfId="246" priority="252" operator="containsText" text="6- Moderado">
      <formula>NOT(ISERROR(SEARCH("6- Moderado",F45)))</formula>
    </cfRule>
    <cfRule type="containsText" dxfId="245" priority="253" operator="containsText" text="4- Moderado">
      <formula>NOT(ISERROR(SEARCH("4- Moderado",F45)))</formula>
    </cfRule>
    <cfRule type="containsText" dxfId="244" priority="254" operator="containsText" text="3- Bajo">
      <formula>NOT(ISERROR(SEARCH("3- Bajo",F45)))</formula>
    </cfRule>
    <cfRule type="containsText" dxfId="243" priority="255" operator="containsText" text="4- Bajo">
      <formula>NOT(ISERROR(SEARCH("4- Bajo",F45)))</formula>
    </cfRule>
    <cfRule type="containsText" dxfId="242" priority="256" operator="containsText" text="1- Bajo">
      <formula>NOT(ISERROR(SEARCH("1- Bajo",F45)))</formula>
    </cfRule>
  </conditionalFormatting>
  <conditionalFormatting sqref="J45:J49">
    <cfRule type="containsText" dxfId="241" priority="246" operator="containsText" text="Bajo">
      <formula>NOT(ISERROR(SEARCH("Bajo",J45)))</formula>
    </cfRule>
    <cfRule type="containsText" dxfId="240" priority="247" operator="containsText" text="Moderado">
      <formula>NOT(ISERROR(SEARCH("Moderado",J45)))</formula>
    </cfRule>
    <cfRule type="containsText" dxfId="239" priority="248" operator="containsText" text="Alto">
      <formula>NOT(ISERROR(SEARCH("Alto",J45)))</formula>
    </cfRule>
    <cfRule type="containsText" dxfId="238" priority="249" operator="containsText" text="Extremo">
      <formula>NOT(ISERROR(SEARCH("Extremo",J45)))</formula>
    </cfRule>
    <cfRule type="colorScale" priority="250">
      <colorScale>
        <cfvo type="min"/>
        <cfvo type="max"/>
        <color rgb="FFFF7128"/>
        <color rgb="FFFFEF9C"/>
      </colorScale>
    </cfRule>
  </conditionalFormatting>
  <conditionalFormatting sqref="M45:M49">
    <cfRule type="containsText" dxfId="237" priority="221" operator="containsText" text="Moderado">
      <formula>NOT(ISERROR(SEARCH("Moderado",M45)))</formula>
    </cfRule>
    <cfRule type="containsText" dxfId="236" priority="241" operator="containsText" text="Bajo">
      <formula>NOT(ISERROR(SEARCH("Bajo",M45)))</formula>
    </cfRule>
    <cfRule type="containsText" dxfId="235" priority="242" operator="containsText" text="Moderado">
      <formula>NOT(ISERROR(SEARCH("Moderado",M45)))</formula>
    </cfRule>
    <cfRule type="containsText" dxfId="234" priority="243" operator="containsText" text="Alto">
      <formula>NOT(ISERROR(SEARCH("Alto",M45)))</formula>
    </cfRule>
    <cfRule type="containsText" dxfId="233" priority="244" operator="containsText" text="Extremo">
      <formula>NOT(ISERROR(SEARCH("Extremo",M45)))</formula>
    </cfRule>
    <cfRule type="colorScale" priority="245">
      <colorScale>
        <cfvo type="min"/>
        <cfvo type="max"/>
        <color rgb="FFFF7128"/>
        <color rgb="FFFFEF9C"/>
      </colorScale>
    </cfRule>
  </conditionalFormatting>
  <conditionalFormatting sqref="N45">
    <cfRule type="containsText" dxfId="232" priority="235" operator="containsText" text="3- Moderado">
      <formula>NOT(ISERROR(SEARCH("3- Moderado",N45)))</formula>
    </cfRule>
    <cfRule type="containsText" dxfId="231" priority="236" operator="containsText" text="6- Moderado">
      <formula>NOT(ISERROR(SEARCH("6- Moderado",N45)))</formula>
    </cfRule>
    <cfRule type="containsText" dxfId="230" priority="237" operator="containsText" text="4- Moderado">
      <formula>NOT(ISERROR(SEARCH("4- Moderado",N45)))</formula>
    </cfRule>
    <cfRule type="containsText" dxfId="229" priority="238" operator="containsText" text="3- Bajo">
      <formula>NOT(ISERROR(SEARCH("3- Bajo",N45)))</formula>
    </cfRule>
    <cfRule type="containsText" dxfId="228" priority="239" operator="containsText" text="4- Bajo">
      <formula>NOT(ISERROR(SEARCH("4- Bajo",N45)))</formula>
    </cfRule>
    <cfRule type="containsText" dxfId="227" priority="240" operator="containsText" text="1- Bajo">
      <formula>NOT(ISERROR(SEARCH("1- Bajo",N45)))</formula>
    </cfRule>
  </conditionalFormatting>
  <conditionalFormatting sqref="H45:H49">
    <cfRule type="containsText" dxfId="226" priority="222" operator="containsText" text="Muy Alta">
      <formula>NOT(ISERROR(SEARCH("Muy Alta",H45)))</formula>
    </cfRule>
    <cfRule type="containsText" dxfId="225" priority="223" operator="containsText" text="Alta">
      <formula>NOT(ISERROR(SEARCH("Alta",H45)))</formula>
    </cfRule>
    <cfRule type="containsText" dxfId="224" priority="224" operator="containsText" text="Muy Alta">
      <formula>NOT(ISERROR(SEARCH("Muy Alta",H45)))</formula>
    </cfRule>
    <cfRule type="containsText" dxfId="223" priority="229" operator="containsText" text="Muy Baja">
      <formula>NOT(ISERROR(SEARCH("Muy Baja",H45)))</formula>
    </cfRule>
    <cfRule type="containsText" dxfId="222" priority="230" operator="containsText" text="Baja">
      <formula>NOT(ISERROR(SEARCH("Baja",H45)))</formula>
    </cfRule>
    <cfRule type="containsText" dxfId="221" priority="231" operator="containsText" text="Media">
      <formula>NOT(ISERROR(SEARCH("Media",H45)))</formula>
    </cfRule>
    <cfRule type="containsText" dxfId="220" priority="232" operator="containsText" text="Alta">
      <formula>NOT(ISERROR(SEARCH("Alta",H45)))</formula>
    </cfRule>
    <cfRule type="containsText" dxfId="219" priority="234" operator="containsText" text="Muy Alta">
      <formula>NOT(ISERROR(SEARCH("Muy Alta",H45)))</formula>
    </cfRule>
  </conditionalFormatting>
  <conditionalFormatting sqref="I45:I49">
    <cfRule type="containsText" dxfId="218" priority="225" operator="containsText" text="Catastrófico">
      <formula>NOT(ISERROR(SEARCH("Catastrófico",I45)))</formula>
    </cfRule>
    <cfRule type="containsText" dxfId="217" priority="226" operator="containsText" text="Mayor">
      <formula>NOT(ISERROR(SEARCH("Mayor",I45)))</formula>
    </cfRule>
    <cfRule type="containsText" dxfId="216" priority="227" operator="containsText" text="Menor">
      <formula>NOT(ISERROR(SEARCH("Menor",I45)))</formula>
    </cfRule>
    <cfRule type="containsText" dxfId="215" priority="228" operator="containsText" text="Leve">
      <formula>NOT(ISERROR(SEARCH("Leve",I45)))</formula>
    </cfRule>
    <cfRule type="containsText" dxfId="214" priority="233" operator="containsText" text="Moderado">
      <formula>NOT(ISERROR(SEARCH("Moderado",I45)))</formula>
    </cfRule>
  </conditionalFormatting>
  <conditionalFormatting sqref="K45:K49">
    <cfRule type="containsText" dxfId="213" priority="220" operator="containsText" text="Media">
      <formula>NOT(ISERROR(SEARCH("Media",K45)))</formula>
    </cfRule>
  </conditionalFormatting>
  <conditionalFormatting sqref="L45:L49">
    <cfRule type="containsText" dxfId="212" priority="219" operator="containsText" text="Moderado">
      <formula>NOT(ISERROR(SEARCH("Moderado",L45)))</formula>
    </cfRule>
  </conditionalFormatting>
  <conditionalFormatting sqref="J45:J49">
    <cfRule type="containsText" dxfId="211" priority="218" operator="containsText" text="Moderado">
      <formula>NOT(ISERROR(SEARCH("Moderado",J45)))</formula>
    </cfRule>
  </conditionalFormatting>
  <conditionalFormatting sqref="J45:J49">
    <cfRule type="containsText" dxfId="210" priority="216" operator="containsText" text="Bajo">
      <formula>NOT(ISERROR(SEARCH("Bajo",J45)))</formula>
    </cfRule>
    <cfRule type="containsText" dxfId="209" priority="217" operator="containsText" text="Extremo">
      <formula>NOT(ISERROR(SEARCH("Extremo",J45)))</formula>
    </cfRule>
  </conditionalFormatting>
  <conditionalFormatting sqref="K45:K49">
    <cfRule type="containsText" dxfId="208" priority="214" operator="containsText" text="Baja">
      <formula>NOT(ISERROR(SEARCH("Baja",K45)))</formula>
    </cfRule>
    <cfRule type="containsText" dxfId="207" priority="215" operator="containsText" text="Muy Baja">
      <formula>NOT(ISERROR(SEARCH("Muy Baja",K45)))</formula>
    </cfRule>
  </conditionalFormatting>
  <conditionalFormatting sqref="K45:K49">
    <cfRule type="containsText" dxfId="206" priority="212" operator="containsText" text="Muy Alta">
      <formula>NOT(ISERROR(SEARCH("Muy Alta",K45)))</formula>
    </cfRule>
    <cfRule type="containsText" dxfId="205" priority="213" operator="containsText" text="Alta">
      <formula>NOT(ISERROR(SEARCH("Alta",K45)))</formula>
    </cfRule>
  </conditionalFormatting>
  <conditionalFormatting sqref="L45:L49">
    <cfRule type="containsText" dxfId="204" priority="208" operator="containsText" text="Catastrófico">
      <formula>NOT(ISERROR(SEARCH("Catastrófico",L45)))</formula>
    </cfRule>
    <cfRule type="containsText" dxfId="203" priority="209" operator="containsText" text="Mayor">
      <formula>NOT(ISERROR(SEARCH("Mayor",L45)))</formula>
    </cfRule>
    <cfRule type="containsText" dxfId="202" priority="210" operator="containsText" text="Menor">
      <formula>NOT(ISERROR(SEARCH("Menor",L45)))</formula>
    </cfRule>
    <cfRule type="containsText" dxfId="201" priority="211" operator="containsText" text="Leve">
      <formula>NOT(ISERROR(SEARCH("Leve",L45)))</formula>
    </cfRule>
  </conditionalFormatting>
  <conditionalFormatting sqref="K50:L50">
    <cfRule type="containsText" dxfId="200" priority="202" operator="containsText" text="3- Moderado">
      <formula>NOT(ISERROR(SEARCH("3- Moderado",K50)))</formula>
    </cfRule>
    <cfRule type="containsText" dxfId="199" priority="203" operator="containsText" text="6- Moderado">
      <formula>NOT(ISERROR(SEARCH("6- Moderado",K50)))</formula>
    </cfRule>
    <cfRule type="containsText" dxfId="198" priority="204" operator="containsText" text="4- Moderado">
      <formula>NOT(ISERROR(SEARCH("4- Moderado",K50)))</formula>
    </cfRule>
    <cfRule type="containsText" dxfId="197" priority="205" operator="containsText" text="3- Bajo">
      <formula>NOT(ISERROR(SEARCH("3- Bajo",K50)))</formula>
    </cfRule>
    <cfRule type="containsText" dxfId="196" priority="206" operator="containsText" text="4- Bajo">
      <formula>NOT(ISERROR(SEARCH("4- Bajo",K50)))</formula>
    </cfRule>
    <cfRule type="containsText" dxfId="195" priority="207" operator="containsText" text="1- Bajo">
      <formula>NOT(ISERROR(SEARCH("1- Bajo",K50)))</formula>
    </cfRule>
  </conditionalFormatting>
  <conditionalFormatting sqref="H50:I50">
    <cfRule type="containsText" dxfId="194" priority="196" operator="containsText" text="3- Moderado">
      <formula>NOT(ISERROR(SEARCH("3- Moderado",H50)))</formula>
    </cfRule>
    <cfRule type="containsText" dxfId="193" priority="197" operator="containsText" text="6- Moderado">
      <formula>NOT(ISERROR(SEARCH("6- Moderado",H50)))</formula>
    </cfRule>
    <cfRule type="containsText" dxfId="192" priority="198" operator="containsText" text="4- Moderado">
      <formula>NOT(ISERROR(SEARCH("4- Moderado",H50)))</formula>
    </cfRule>
    <cfRule type="containsText" dxfId="191" priority="199" operator="containsText" text="3- Bajo">
      <formula>NOT(ISERROR(SEARCH("3- Bajo",H50)))</formula>
    </cfRule>
    <cfRule type="containsText" dxfId="190" priority="200" operator="containsText" text="4- Bajo">
      <formula>NOT(ISERROR(SEARCH("4- Bajo",H50)))</formula>
    </cfRule>
    <cfRule type="containsText" dxfId="189" priority="201" operator="containsText" text="1- Bajo">
      <formula>NOT(ISERROR(SEARCH("1- Bajo",H50)))</formula>
    </cfRule>
  </conditionalFormatting>
  <conditionalFormatting sqref="A50 C50:E50">
    <cfRule type="containsText" dxfId="188" priority="190" operator="containsText" text="3- Moderado">
      <formula>NOT(ISERROR(SEARCH("3- Moderado",A50)))</formula>
    </cfRule>
    <cfRule type="containsText" dxfId="187" priority="191" operator="containsText" text="6- Moderado">
      <formula>NOT(ISERROR(SEARCH("6- Moderado",A50)))</formula>
    </cfRule>
    <cfRule type="containsText" dxfId="186" priority="192" operator="containsText" text="4- Moderado">
      <formula>NOT(ISERROR(SEARCH("4- Moderado",A50)))</formula>
    </cfRule>
    <cfRule type="containsText" dxfId="185" priority="193" operator="containsText" text="3- Bajo">
      <formula>NOT(ISERROR(SEARCH("3- Bajo",A50)))</formula>
    </cfRule>
    <cfRule type="containsText" dxfId="184" priority="194" operator="containsText" text="4- Bajo">
      <formula>NOT(ISERROR(SEARCH("4- Bajo",A50)))</formula>
    </cfRule>
    <cfRule type="containsText" dxfId="183" priority="195" operator="containsText" text="1- Bajo">
      <formula>NOT(ISERROR(SEARCH("1- Bajo",A50)))</formula>
    </cfRule>
  </conditionalFormatting>
  <conditionalFormatting sqref="F50:G50">
    <cfRule type="containsText" dxfId="182" priority="184" operator="containsText" text="3- Moderado">
      <formula>NOT(ISERROR(SEARCH("3- Moderado",F50)))</formula>
    </cfRule>
    <cfRule type="containsText" dxfId="181" priority="185" operator="containsText" text="6- Moderado">
      <formula>NOT(ISERROR(SEARCH("6- Moderado",F50)))</formula>
    </cfRule>
    <cfRule type="containsText" dxfId="180" priority="186" operator="containsText" text="4- Moderado">
      <formula>NOT(ISERROR(SEARCH("4- Moderado",F50)))</formula>
    </cfRule>
    <cfRule type="containsText" dxfId="179" priority="187" operator="containsText" text="3- Bajo">
      <formula>NOT(ISERROR(SEARCH("3- Bajo",F50)))</formula>
    </cfRule>
    <cfRule type="containsText" dxfId="178" priority="188" operator="containsText" text="4- Bajo">
      <formula>NOT(ISERROR(SEARCH("4- Bajo",F50)))</formula>
    </cfRule>
    <cfRule type="containsText" dxfId="177" priority="189" operator="containsText" text="1- Bajo">
      <formula>NOT(ISERROR(SEARCH("1- Bajo",F50)))</formula>
    </cfRule>
  </conditionalFormatting>
  <conditionalFormatting sqref="J50:J54">
    <cfRule type="containsText" dxfId="176" priority="179" operator="containsText" text="Bajo">
      <formula>NOT(ISERROR(SEARCH("Bajo",J50)))</formula>
    </cfRule>
    <cfRule type="containsText" dxfId="175" priority="180" operator="containsText" text="Moderado">
      <formula>NOT(ISERROR(SEARCH("Moderado",J50)))</formula>
    </cfRule>
    <cfRule type="containsText" dxfId="174" priority="181" operator="containsText" text="Alto">
      <formula>NOT(ISERROR(SEARCH("Alto",J50)))</formula>
    </cfRule>
    <cfRule type="containsText" dxfId="173" priority="182" operator="containsText" text="Extremo">
      <formula>NOT(ISERROR(SEARCH("Extremo",J50)))</formula>
    </cfRule>
    <cfRule type="colorScale" priority="183">
      <colorScale>
        <cfvo type="min"/>
        <cfvo type="max"/>
        <color rgb="FFFF7128"/>
        <color rgb="FFFFEF9C"/>
      </colorScale>
    </cfRule>
  </conditionalFormatting>
  <conditionalFormatting sqref="M50:M54">
    <cfRule type="containsText" dxfId="172" priority="154" operator="containsText" text="Moderado">
      <formula>NOT(ISERROR(SEARCH("Moderado",M50)))</formula>
    </cfRule>
    <cfRule type="containsText" dxfId="171" priority="174" operator="containsText" text="Bajo">
      <formula>NOT(ISERROR(SEARCH("Bajo",M50)))</formula>
    </cfRule>
    <cfRule type="containsText" dxfId="170" priority="175" operator="containsText" text="Moderado">
      <formula>NOT(ISERROR(SEARCH("Moderado",M50)))</formula>
    </cfRule>
    <cfRule type="containsText" dxfId="169" priority="176" operator="containsText" text="Alto">
      <formula>NOT(ISERROR(SEARCH("Alto",M50)))</formula>
    </cfRule>
    <cfRule type="containsText" dxfId="168" priority="177" operator="containsText" text="Extremo">
      <formula>NOT(ISERROR(SEARCH("Extremo",M50)))</formula>
    </cfRule>
    <cfRule type="colorScale" priority="178">
      <colorScale>
        <cfvo type="min"/>
        <cfvo type="max"/>
        <color rgb="FFFF7128"/>
        <color rgb="FFFFEF9C"/>
      </colorScale>
    </cfRule>
  </conditionalFormatting>
  <conditionalFormatting sqref="N50">
    <cfRule type="containsText" dxfId="167" priority="168" operator="containsText" text="3- Moderado">
      <formula>NOT(ISERROR(SEARCH("3- Moderado",N50)))</formula>
    </cfRule>
    <cfRule type="containsText" dxfId="166" priority="169" operator="containsText" text="6- Moderado">
      <formula>NOT(ISERROR(SEARCH("6- Moderado",N50)))</formula>
    </cfRule>
    <cfRule type="containsText" dxfId="165" priority="170" operator="containsText" text="4- Moderado">
      <formula>NOT(ISERROR(SEARCH("4- Moderado",N50)))</formula>
    </cfRule>
    <cfRule type="containsText" dxfId="164" priority="171" operator="containsText" text="3- Bajo">
      <formula>NOT(ISERROR(SEARCH("3- Bajo",N50)))</formula>
    </cfRule>
    <cfRule type="containsText" dxfId="163" priority="172" operator="containsText" text="4- Bajo">
      <formula>NOT(ISERROR(SEARCH("4- Bajo",N50)))</formula>
    </cfRule>
    <cfRule type="containsText" dxfId="162" priority="173" operator="containsText" text="1- Bajo">
      <formula>NOT(ISERROR(SEARCH("1- Bajo",N50)))</formula>
    </cfRule>
  </conditionalFormatting>
  <conditionalFormatting sqref="H50:H54">
    <cfRule type="containsText" dxfId="161" priority="155" operator="containsText" text="Muy Alta">
      <formula>NOT(ISERROR(SEARCH("Muy Alta",H50)))</formula>
    </cfRule>
    <cfRule type="containsText" dxfId="160" priority="156" operator="containsText" text="Alta">
      <formula>NOT(ISERROR(SEARCH("Alta",H50)))</formula>
    </cfRule>
    <cfRule type="containsText" dxfId="159" priority="157" operator="containsText" text="Muy Alta">
      <formula>NOT(ISERROR(SEARCH("Muy Alta",H50)))</formula>
    </cfRule>
    <cfRule type="containsText" dxfId="158" priority="162" operator="containsText" text="Muy Baja">
      <formula>NOT(ISERROR(SEARCH("Muy Baja",H50)))</formula>
    </cfRule>
    <cfRule type="containsText" dxfId="157" priority="163" operator="containsText" text="Baja">
      <formula>NOT(ISERROR(SEARCH("Baja",H50)))</formula>
    </cfRule>
    <cfRule type="containsText" dxfId="156" priority="164" operator="containsText" text="Media">
      <formula>NOT(ISERROR(SEARCH("Media",H50)))</formula>
    </cfRule>
    <cfRule type="containsText" dxfId="155" priority="165" operator="containsText" text="Alta">
      <formula>NOT(ISERROR(SEARCH("Alta",H50)))</formula>
    </cfRule>
    <cfRule type="containsText" dxfId="154" priority="167" operator="containsText" text="Muy Alta">
      <formula>NOT(ISERROR(SEARCH("Muy Alta",H50)))</formula>
    </cfRule>
  </conditionalFormatting>
  <conditionalFormatting sqref="I50:I54">
    <cfRule type="containsText" dxfId="153" priority="158" operator="containsText" text="Catastrófico">
      <formula>NOT(ISERROR(SEARCH("Catastrófico",I50)))</formula>
    </cfRule>
    <cfRule type="containsText" dxfId="152" priority="159" operator="containsText" text="Mayor">
      <formula>NOT(ISERROR(SEARCH("Mayor",I50)))</formula>
    </cfRule>
    <cfRule type="containsText" dxfId="151" priority="160" operator="containsText" text="Menor">
      <formula>NOT(ISERROR(SEARCH("Menor",I50)))</formula>
    </cfRule>
    <cfRule type="containsText" dxfId="150" priority="161" operator="containsText" text="Leve">
      <formula>NOT(ISERROR(SEARCH("Leve",I50)))</formula>
    </cfRule>
    <cfRule type="containsText" dxfId="149" priority="166" operator="containsText" text="Moderado">
      <formula>NOT(ISERROR(SEARCH("Moderado",I50)))</formula>
    </cfRule>
  </conditionalFormatting>
  <conditionalFormatting sqref="K50:K54">
    <cfRule type="containsText" dxfId="148" priority="153" operator="containsText" text="Media">
      <formula>NOT(ISERROR(SEARCH("Media",K50)))</formula>
    </cfRule>
  </conditionalFormatting>
  <conditionalFormatting sqref="L50:L54">
    <cfRule type="containsText" dxfId="147" priority="152" operator="containsText" text="Moderado">
      <formula>NOT(ISERROR(SEARCH("Moderado",L50)))</formula>
    </cfRule>
  </conditionalFormatting>
  <conditionalFormatting sqref="J50:J54">
    <cfRule type="containsText" dxfId="146" priority="151" operator="containsText" text="Moderado">
      <formula>NOT(ISERROR(SEARCH("Moderado",J50)))</formula>
    </cfRule>
  </conditionalFormatting>
  <conditionalFormatting sqref="J50:J54">
    <cfRule type="containsText" dxfId="145" priority="149" operator="containsText" text="Bajo">
      <formula>NOT(ISERROR(SEARCH("Bajo",J50)))</formula>
    </cfRule>
    <cfRule type="containsText" dxfId="144" priority="150" operator="containsText" text="Extremo">
      <formula>NOT(ISERROR(SEARCH("Extremo",J50)))</formula>
    </cfRule>
  </conditionalFormatting>
  <conditionalFormatting sqref="K50:K54">
    <cfRule type="containsText" dxfId="143" priority="147" operator="containsText" text="Baja">
      <formula>NOT(ISERROR(SEARCH("Baja",K50)))</formula>
    </cfRule>
    <cfRule type="containsText" dxfId="142" priority="148" operator="containsText" text="Muy Baja">
      <formula>NOT(ISERROR(SEARCH("Muy Baja",K50)))</formula>
    </cfRule>
  </conditionalFormatting>
  <conditionalFormatting sqref="K50:K54">
    <cfRule type="containsText" dxfId="141" priority="145" operator="containsText" text="Muy Alta">
      <formula>NOT(ISERROR(SEARCH("Muy Alta",K50)))</formula>
    </cfRule>
    <cfRule type="containsText" dxfId="140" priority="146" operator="containsText" text="Alta">
      <formula>NOT(ISERROR(SEARCH("Alta",K50)))</formula>
    </cfRule>
  </conditionalFormatting>
  <conditionalFormatting sqref="L50:L54">
    <cfRule type="containsText" dxfId="139" priority="141" operator="containsText" text="Catastrófico">
      <formula>NOT(ISERROR(SEARCH("Catastrófico",L50)))</formula>
    </cfRule>
    <cfRule type="containsText" dxfId="138" priority="142" operator="containsText" text="Mayor">
      <formula>NOT(ISERROR(SEARCH("Mayor",L50)))</formula>
    </cfRule>
    <cfRule type="containsText" dxfId="137" priority="143" operator="containsText" text="Menor">
      <formula>NOT(ISERROR(SEARCH("Menor",L50)))</formula>
    </cfRule>
    <cfRule type="containsText" dxfId="136" priority="144" operator="containsText" text="Leve">
      <formula>NOT(ISERROR(SEARCH("Leve",L50)))</formula>
    </cfRule>
  </conditionalFormatting>
  <conditionalFormatting sqref="K55:L55">
    <cfRule type="containsText" dxfId="135" priority="135" operator="containsText" text="3- Moderado">
      <formula>NOT(ISERROR(SEARCH("3- Moderado",K55)))</formula>
    </cfRule>
    <cfRule type="containsText" dxfId="134" priority="136" operator="containsText" text="6- Moderado">
      <formula>NOT(ISERROR(SEARCH("6- Moderado",K55)))</formula>
    </cfRule>
    <cfRule type="containsText" dxfId="133" priority="137" operator="containsText" text="4- Moderado">
      <formula>NOT(ISERROR(SEARCH("4- Moderado",K55)))</formula>
    </cfRule>
    <cfRule type="containsText" dxfId="132" priority="138" operator="containsText" text="3- Bajo">
      <formula>NOT(ISERROR(SEARCH("3- Bajo",K55)))</formula>
    </cfRule>
    <cfRule type="containsText" dxfId="131" priority="139" operator="containsText" text="4- Bajo">
      <formula>NOT(ISERROR(SEARCH("4- Bajo",K55)))</formula>
    </cfRule>
    <cfRule type="containsText" dxfId="130" priority="140" operator="containsText" text="1- Bajo">
      <formula>NOT(ISERROR(SEARCH("1- Bajo",K55)))</formula>
    </cfRule>
  </conditionalFormatting>
  <conditionalFormatting sqref="H55:I55">
    <cfRule type="containsText" dxfId="129" priority="129" operator="containsText" text="3- Moderado">
      <formula>NOT(ISERROR(SEARCH("3- Moderado",H55)))</formula>
    </cfRule>
    <cfRule type="containsText" dxfId="128" priority="130" operator="containsText" text="6- Moderado">
      <formula>NOT(ISERROR(SEARCH("6- Moderado",H55)))</formula>
    </cfRule>
    <cfRule type="containsText" dxfId="127" priority="131" operator="containsText" text="4- Moderado">
      <formula>NOT(ISERROR(SEARCH("4- Moderado",H55)))</formula>
    </cfRule>
    <cfRule type="containsText" dxfId="126" priority="132" operator="containsText" text="3- Bajo">
      <formula>NOT(ISERROR(SEARCH("3- Bajo",H55)))</formula>
    </cfRule>
    <cfRule type="containsText" dxfId="125" priority="133" operator="containsText" text="4- Bajo">
      <formula>NOT(ISERROR(SEARCH("4- Bajo",H55)))</formula>
    </cfRule>
    <cfRule type="containsText" dxfId="124" priority="134" operator="containsText" text="1- Bajo">
      <formula>NOT(ISERROR(SEARCH("1- Bajo",H55)))</formula>
    </cfRule>
  </conditionalFormatting>
  <conditionalFormatting sqref="A55 C55:E55">
    <cfRule type="containsText" dxfId="123" priority="123" operator="containsText" text="3- Moderado">
      <formula>NOT(ISERROR(SEARCH("3- Moderado",A55)))</formula>
    </cfRule>
    <cfRule type="containsText" dxfId="122" priority="124" operator="containsText" text="6- Moderado">
      <formula>NOT(ISERROR(SEARCH("6- Moderado",A55)))</formula>
    </cfRule>
    <cfRule type="containsText" dxfId="121" priority="125" operator="containsText" text="4- Moderado">
      <formula>NOT(ISERROR(SEARCH("4- Moderado",A55)))</formula>
    </cfRule>
    <cfRule type="containsText" dxfId="120" priority="126" operator="containsText" text="3- Bajo">
      <formula>NOT(ISERROR(SEARCH("3- Bajo",A55)))</formula>
    </cfRule>
    <cfRule type="containsText" dxfId="119" priority="127" operator="containsText" text="4- Bajo">
      <formula>NOT(ISERROR(SEARCH("4- Bajo",A55)))</formula>
    </cfRule>
    <cfRule type="containsText" dxfId="118" priority="128" operator="containsText" text="1- Bajo">
      <formula>NOT(ISERROR(SEARCH("1- Bajo",A55)))</formula>
    </cfRule>
  </conditionalFormatting>
  <conditionalFormatting sqref="F55:G55">
    <cfRule type="containsText" dxfId="117" priority="117" operator="containsText" text="3- Moderado">
      <formula>NOT(ISERROR(SEARCH("3- Moderado",F55)))</formula>
    </cfRule>
    <cfRule type="containsText" dxfId="116" priority="118" operator="containsText" text="6- Moderado">
      <formula>NOT(ISERROR(SEARCH("6- Moderado",F55)))</formula>
    </cfRule>
    <cfRule type="containsText" dxfId="115" priority="119" operator="containsText" text="4- Moderado">
      <formula>NOT(ISERROR(SEARCH("4- Moderado",F55)))</formula>
    </cfRule>
    <cfRule type="containsText" dxfId="114" priority="120" operator="containsText" text="3- Bajo">
      <formula>NOT(ISERROR(SEARCH("3- Bajo",F55)))</formula>
    </cfRule>
    <cfRule type="containsText" dxfId="113" priority="121" operator="containsText" text="4- Bajo">
      <formula>NOT(ISERROR(SEARCH("4- Bajo",F55)))</formula>
    </cfRule>
    <cfRule type="containsText" dxfId="112" priority="122" operator="containsText" text="1- Bajo">
      <formula>NOT(ISERROR(SEARCH("1- Bajo",F55)))</formula>
    </cfRule>
  </conditionalFormatting>
  <conditionalFormatting sqref="J55:J59">
    <cfRule type="containsText" dxfId="111" priority="112" operator="containsText" text="Bajo">
      <formula>NOT(ISERROR(SEARCH("Bajo",J55)))</formula>
    </cfRule>
    <cfRule type="containsText" dxfId="110" priority="113" operator="containsText" text="Moderado">
      <formula>NOT(ISERROR(SEARCH("Moderado",J55)))</formula>
    </cfRule>
    <cfRule type="containsText" dxfId="109" priority="114" operator="containsText" text="Alto">
      <formula>NOT(ISERROR(SEARCH("Alto",J55)))</formula>
    </cfRule>
    <cfRule type="containsText" dxfId="108" priority="115" operator="containsText" text="Extremo">
      <formula>NOT(ISERROR(SEARCH("Extremo",J55)))</formula>
    </cfRule>
    <cfRule type="colorScale" priority="116">
      <colorScale>
        <cfvo type="min"/>
        <cfvo type="max"/>
        <color rgb="FFFF7128"/>
        <color rgb="FFFFEF9C"/>
      </colorScale>
    </cfRule>
  </conditionalFormatting>
  <conditionalFormatting sqref="M55:M59">
    <cfRule type="containsText" dxfId="107" priority="87" operator="containsText" text="Moderado">
      <formula>NOT(ISERROR(SEARCH("Moderado",M55)))</formula>
    </cfRule>
    <cfRule type="containsText" dxfId="106" priority="107" operator="containsText" text="Bajo">
      <formula>NOT(ISERROR(SEARCH("Bajo",M55)))</formula>
    </cfRule>
    <cfRule type="containsText" dxfId="105" priority="108" operator="containsText" text="Moderado">
      <formula>NOT(ISERROR(SEARCH("Moderado",M55)))</formula>
    </cfRule>
    <cfRule type="containsText" dxfId="104" priority="109" operator="containsText" text="Alto">
      <formula>NOT(ISERROR(SEARCH("Alto",M55)))</formula>
    </cfRule>
    <cfRule type="containsText" dxfId="103" priority="110" operator="containsText" text="Extremo">
      <formula>NOT(ISERROR(SEARCH("Extremo",M55)))</formula>
    </cfRule>
    <cfRule type="colorScale" priority="111">
      <colorScale>
        <cfvo type="min"/>
        <cfvo type="max"/>
        <color rgb="FFFF7128"/>
        <color rgb="FFFFEF9C"/>
      </colorScale>
    </cfRule>
  </conditionalFormatting>
  <conditionalFormatting sqref="N55">
    <cfRule type="containsText" dxfId="102" priority="101" operator="containsText" text="3- Moderado">
      <formula>NOT(ISERROR(SEARCH("3- Moderado",N55)))</formula>
    </cfRule>
    <cfRule type="containsText" dxfId="101" priority="102" operator="containsText" text="6- Moderado">
      <formula>NOT(ISERROR(SEARCH("6- Moderado",N55)))</formula>
    </cfRule>
    <cfRule type="containsText" dxfId="100" priority="103" operator="containsText" text="4- Moderado">
      <formula>NOT(ISERROR(SEARCH("4- Moderado",N55)))</formula>
    </cfRule>
    <cfRule type="containsText" dxfId="99" priority="104" operator="containsText" text="3- Bajo">
      <formula>NOT(ISERROR(SEARCH("3- Bajo",N55)))</formula>
    </cfRule>
    <cfRule type="containsText" dxfId="98" priority="105" operator="containsText" text="4- Bajo">
      <formula>NOT(ISERROR(SEARCH("4- Bajo",N55)))</formula>
    </cfRule>
    <cfRule type="containsText" dxfId="97" priority="106" operator="containsText" text="1- Bajo">
      <formula>NOT(ISERROR(SEARCH("1- Bajo",N55)))</formula>
    </cfRule>
  </conditionalFormatting>
  <conditionalFormatting sqref="H55:H59">
    <cfRule type="containsText" dxfId="96" priority="88" operator="containsText" text="Muy Alta">
      <formula>NOT(ISERROR(SEARCH("Muy Alta",H55)))</formula>
    </cfRule>
    <cfRule type="containsText" dxfId="95" priority="89" operator="containsText" text="Alta">
      <formula>NOT(ISERROR(SEARCH("Alta",H55)))</formula>
    </cfRule>
    <cfRule type="containsText" dxfId="94" priority="90" operator="containsText" text="Muy Alta">
      <formula>NOT(ISERROR(SEARCH("Muy Alta",H55)))</formula>
    </cfRule>
    <cfRule type="containsText" dxfId="93" priority="95" operator="containsText" text="Muy Baja">
      <formula>NOT(ISERROR(SEARCH("Muy Baja",H55)))</formula>
    </cfRule>
    <cfRule type="containsText" dxfId="92" priority="96" operator="containsText" text="Baja">
      <formula>NOT(ISERROR(SEARCH("Baja",H55)))</formula>
    </cfRule>
    <cfRule type="containsText" dxfId="91" priority="97" operator="containsText" text="Media">
      <formula>NOT(ISERROR(SEARCH("Media",H55)))</formula>
    </cfRule>
    <cfRule type="containsText" dxfId="90" priority="98" operator="containsText" text="Alta">
      <formula>NOT(ISERROR(SEARCH("Alta",H55)))</formula>
    </cfRule>
    <cfRule type="containsText" dxfId="89" priority="100" operator="containsText" text="Muy Alta">
      <formula>NOT(ISERROR(SEARCH("Muy Alta",H55)))</formula>
    </cfRule>
  </conditionalFormatting>
  <conditionalFormatting sqref="I55:I59">
    <cfRule type="containsText" dxfId="88" priority="91" operator="containsText" text="Catastrófico">
      <formula>NOT(ISERROR(SEARCH("Catastrófico",I55)))</formula>
    </cfRule>
    <cfRule type="containsText" dxfId="87" priority="92" operator="containsText" text="Mayor">
      <formula>NOT(ISERROR(SEARCH("Mayor",I55)))</formula>
    </cfRule>
    <cfRule type="containsText" dxfId="86" priority="93" operator="containsText" text="Menor">
      <formula>NOT(ISERROR(SEARCH("Menor",I55)))</formula>
    </cfRule>
    <cfRule type="containsText" dxfId="85" priority="94" operator="containsText" text="Leve">
      <formula>NOT(ISERROR(SEARCH("Leve",I55)))</formula>
    </cfRule>
    <cfRule type="containsText" dxfId="84" priority="99" operator="containsText" text="Moderado">
      <formula>NOT(ISERROR(SEARCH("Moderado",I55)))</formula>
    </cfRule>
  </conditionalFormatting>
  <conditionalFormatting sqref="K55:K59">
    <cfRule type="containsText" dxfId="83" priority="86" operator="containsText" text="Media">
      <formula>NOT(ISERROR(SEARCH("Media",K55)))</formula>
    </cfRule>
  </conditionalFormatting>
  <conditionalFormatting sqref="L55:L59">
    <cfRule type="containsText" dxfId="82" priority="85" operator="containsText" text="Moderado">
      <formula>NOT(ISERROR(SEARCH("Moderado",L55)))</formula>
    </cfRule>
  </conditionalFormatting>
  <conditionalFormatting sqref="J55:J59">
    <cfRule type="containsText" dxfId="81" priority="84" operator="containsText" text="Moderado">
      <formula>NOT(ISERROR(SEARCH("Moderado",J55)))</formula>
    </cfRule>
  </conditionalFormatting>
  <conditionalFormatting sqref="J55:J59">
    <cfRule type="containsText" dxfId="80" priority="82" operator="containsText" text="Bajo">
      <formula>NOT(ISERROR(SEARCH("Bajo",J55)))</formula>
    </cfRule>
    <cfRule type="containsText" dxfId="79" priority="83" operator="containsText" text="Extremo">
      <formula>NOT(ISERROR(SEARCH("Extremo",J55)))</formula>
    </cfRule>
  </conditionalFormatting>
  <conditionalFormatting sqref="K55:K59">
    <cfRule type="containsText" dxfId="78" priority="80" operator="containsText" text="Baja">
      <formula>NOT(ISERROR(SEARCH("Baja",K55)))</formula>
    </cfRule>
    <cfRule type="containsText" dxfId="77" priority="81" operator="containsText" text="Muy Baja">
      <formula>NOT(ISERROR(SEARCH("Muy Baja",K55)))</formula>
    </cfRule>
  </conditionalFormatting>
  <conditionalFormatting sqref="K55:K59">
    <cfRule type="containsText" dxfId="76" priority="78" operator="containsText" text="Muy Alta">
      <formula>NOT(ISERROR(SEARCH("Muy Alta",K55)))</formula>
    </cfRule>
    <cfRule type="containsText" dxfId="75" priority="79" operator="containsText" text="Alta">
      <formula>NOT(ISERROR(SEARCH("Alta",K55)))</formula>
    </cfRule>
  </conditionalFormatting>
  <conditionalFormatting sqref="L55:L59">
    <cfRule type="containsText" dxfId="74" priority="74" operator="containsText" text="Catastrófico">
      <formula>NOT(ISERROR(SEARCH("Catastrófico",L55)))</formula>
    </cfRule>
    <cfRule type="containsText" dxfId="73" priority="75" operator="containsText" text="Mayor">
      <formula>NOT(ISERROR(SEARCH("Mayor",L55)))</formula>
    </cfRule>
    <cfRule type="containsText" dxfId="72" priority="76" operator="containsText" text="Menor">
      <formula>NOT(ISERROR(SEARCH("Menor",L55)))</formula>
    </cfRule>
    <cfRule type="containsText" dxfId="71" priority="77" operator="containsText" text="Leve">
      <formula>NOT(ISERROR(SEARCH("Leve",L55)))</formula>
    </cfRule>
  </conditionalFormatting>
  <conditionalFormatting sqref="K25:L25">
    <cfRule type="containsText" dxfId="70" priority="68" operator="containsText" text="3- Moderado">
      <formula>NOT(ISERROR(SEARCH("3- Moderado",K25)))</formula>
    </cfRule>
    <cfRule type="containsText" dxfId="69" priority="69" operator="containsText" text="6- Moderado">
      <formula>NOT(ISERROR(SEARCH("6- Moderado",K25)))</formula>
    </cfRule>
    <cfRule type="containsText" dxfId="68" priority="70" operator="containsText" text="4- Moderado">
      <formula>NOT(ISERROR(SEARCH("4- Moderado",K25)))</formula>
    </cfRule>
    <cfRule type="containsText" dxfId="67" priority="71" operator="containsText" text="3- Bajo">
      <formula>NOT(ISERROR(SEARCH("3- Bajo",K25)))</formula>
    </cfRule>
    <cfRule type="containsText" dxfId="66" priority="72" operator="containsText" text="4- Bajo">
      <formula>NOT(ISERROR(SEARCH("4- Bajo",K25)))</formula>
    </cfRule>
    <cfRule type="containsText" dxfId="65" priority="73" operator="containsText" text="1- Bajo">
      <formula>NOT(ISERROR(SEARCH("1- Bajo",K25)))</formula>
    </cfRule>
  </conditionalFormatting>
  <conditionalFormatting sqref="H25:I25">
    <cfRule type="containsText" dxfId="64" priority="62" operator="containsText" text="3- Moderado">
      <formula>NOT(ISERROR(SEARCH("3- Moderado",H25)))</formula>
    </cfRule>
    <cfRule type="containsText" dxfId="63" priority="63" operator="containsText" text="6- Moderado">
      <formula>NOT(ISERROR(SEARCH("6- Moderado",H25)))</formula>
    </cfRule>
    <cfRule type="containsText" dxfId="62" priority="64" operator="containsText" text="4- Moderado">
      <formula>NOT(ISERROR(SEARCH("4- Moderado",H25)))</formula>
    </cfRule>
    <cfRule type="containsText" dxfId="61" priority="65" operator="containsText" text="3- Bajo">
      <formula>NOT(ISERROR(SEARCH("3- Bajo",H25)))</formula>
    </cfRule>
    <cfRule type="containsText" dxfId="60" priority="66" operator="containsText" text="4- Bajo">
      <formula>NOT(ISERROR(SEARCH("4- Bajo",H25)))</formula>
    </cfRule>
    <cfRule type="containsText" dxfId="59" priority="67" operator="containsText" text="1- Bajo">
      <formula>NOT(ISERROR(SEARCH("1- Bajo",H25)))</formula>
    </cfRule>
  </conditionalFormatting>
  <conditionalFormatting sqref="A25 C25:E25">
    <cfRule type="containsText" dxfId="58" priority="56" operator="containsText" text="3- Moderado">
      <formula>NOT(ISERROR(SEARCH("3- Moderado",A25)))</formula>
    </cfRule>
    <cfRule type="containsText" dxfId="57" priority="57" operator="containsText" text="6- Moderado">
      <formula>NOT(ISERROR(SEARCH("6- Moderado",A25)))</formula>
    </cfRule>
    <cfRule type="containsText" dxfId="56" priority="58" operator="containsText" text="4- Moderado">
      <formula>NOT(ISERROR(SEARCH("4- Moderado",A25)))</formula>
    </cfRule>
    <cfRule type="containsText" dxfId="55" priority="59" operator="containsText" text="3- Bajo">
      <formula>NOT(ISERROR(SEARCH("3- Bajo",A25)))</formula>
    </cfRule>
    <cfRule type="containsText" dxfId="54" priority="60" operator="containsText" text="4- Bajo">
      <formula>NOT(ISERROR(SEARCH("4- Bajo",A25)))</formula>
    </cfRule>
    <cfRule type="containsText" dxfId="53" priority="61" operator="containsText" text="1- Bajo">
      <formula>NOT(ISERROR(SEARCH("1- Bajo",A25)))</formula>
    </cfRule>
  </conditionalFormatting>
  <conditionalFormatting sqref="F25:G25">
    <cfRule type="containsText" dxfId="52" priority="50" operator="containsText" text="3- Moderado">
      <formula>NOT(ISERROR(SEARCH("3- Moderado",F25)))</formula>
    </cfRule>
    <cfRule type="containsText" dxfId="51" priority="51" operator="containsText" text="6- Moderado">
      <formula>NOT(ISERROR(SEARCH("6- Moderado",F25)))</formula>
    </cfRule>
    <cfRule type="containsText" dxfId="50" priority="52" operator="containsText" text="4- Moderado">
      <formula>NOT(ISERROR(SEARCH("4- Moderado",F25)))</formula>
    </cfRule>
    <cfRule type="containsText" dxfId="49" priority="53" operator="containsText" text="3- Bajo">
      <formula>NOT(ISERROR(SEARCH("3- Bajo",F25)))</formula>
    </cfRule>
    <cfRule type="containsText" dxfId="48" priority="54" operator="containsText" text="4- Bajo">
      <formula>NOT(ISERROR(SEARCH("4- Bajo",F25)))</formula>
    </cfRule>
    <cfRule type="containsText" dxfId="47" priority="55" operator="containsText" text="1- Bajo">
      <formula>NOT(ISERROR(SEARCH("1- Bajo",F25)))</formula>
    </cfRule>
  </conditionalFormatting>
  <conditionalFormatting sqref="J25:J29">
    <cfRule type="containsText" dxfId="46" priority="45" operator="containsText" text="Bajo">
      <formula>NOT(ISERROR(SEARCH("Bajo",J25)))</formula>
    </cfRule>
    <cfRule type="containsText" dxfId="45" priority="46" operator="containsText" text="Moderado">
      <formula>NOT(ISERROR(SEARCH("Moderado",J25)))</formula>
    </cfRule>
    <cfRule type="containsText" dxfId="44" priority="47" operator="containsText" text="Alto">
      <formula>NOT(ISERROR(SEARCH("Alto",J25)))</formula>
    </cfRule>
    <cfRule type="containsText" dxfId="43" priority="48" operator="containsText" text="Extremo">
      <formula>NOT(ISERROR(SEARCH("Extremo",J25)))</formula>
    </cfRule>
    <cfRule type="colorScale" priority="49">
      <colorScale>
        <cfvo type="min"/>
        <cfvo type="max"/>
        <color rgb="FFFF7128"/>
        <color rgb="FFFFEF9C"/>
      </colorScale>
    </cfRule>
  </conditionalFormatting>
  <conditionalFormatting sqref="M25:M29">
    <cfRule type="containsText" dxfId="42" priority="20" operator="containsText" text="Moderado">
      <formula>NOT(ISERROR(SEARCH("Moderado",M25)))</formula>
    </cfRule>
    <cfRule type="containsText" dxfId="41" priority="40" operator="containsText" text="Bajo">
      <formula>NOT(ISERROR(SEARCH("Bajo",M25)))</formula>
    </cfRule>
    <cfRule type="containsText" dxfId="40" priority="41" operator="containsText" text="Moderado">
      <formula>NOT(ISERROR(SEARCH("Moderado",M25)))</formula>
    </cfRule>
    <cfRule type="containsText" dxfId="39" priority="42" operator="containsText" text="Alto">
      <formula>NOT(ISERROR(SEARCH("Alto",M25)))</formula>
    </cfRule>
    <cfRule type="containsText" dxfId="38" priority="43" operator="containsText" text="Extremo">
      <formula>NOT(ISERROR(SEARCH("Extremo",M25)))</formula>
    </cfRule>
    <cfRule type="colorScale" priority="44">
      <colorScale>
        <cfvo type="min"/>
        <cfvo type="max"/>
        <color rgb="FFFF7128"/>
        <color rgb="FFFFEF9C"/>
      </colorScale>
    </cfRule>
  </conditionalFormatting>
  <conditionalFormatting sqref="N25">
    <cfRule type="containsText" dxfId="37" priority="34" operator="containsText" text="3- Moderado">
      <formula>NOT(ISERROR(SEARCH("3- Moderado",N25)))</formula>
    </cfRule>
    <cfRule type="containsText" dxfId="36" priority="35" operator="containsText" text="6- Moderado">
      <formula>NOT(ISERROR(SEARCH("6- Moderado",N25)))</formula>
    </cfRule>
    <cfRule type="containsText" dxfId="35" priority="36" operator="containsText" text="4- Moderado">
      <formula>NOT(ISERROR(SEARCH("4- Moderado",N25)))</formula>
    </cfRule>
    <cfRule type="containsText" dxfId="34" priority="37" operator="containsText" text="3- Bajo">
      <formula>NOT(ISERROR(SEARCH("3- Bajo",N25)))</formula>
    </cfRule>
    <cfRule type="containsText" dxfId="33" priority="38" operator="containsText" text="4- Bajo">
      <formula>NOT(ISERROR(SEARCH("4- Bajo",N25)))</formula>
    </cfRule>
    <cfRule type="containsText" dxfId="32" priority="39" operator="containsText" text="1- Bajo">
      <formula>NOT(ISERROR(SEARCH("1- Bajo",N25)))</formula>
    </cfRule>
  </conditionalFormatting>
  <conditionalFormatting sqref="H25:H29">
    <cfRule type="containsText" dxfId="31" priority="21" operator="containsText" text="Muy Alta">
      <formula>NOT(ISERROR(SEARCH("Muy Alta",H25)))</formula>
    </cfRule>
    <cfRule type="containsText" dxfId="30" priority="22" operator="containsText" text="Alta">
      <formula>NOT(ISERROR(SEARCH("Alta",H25)))</formula>
    </cfRule>
    <cfRule type="containsText" dxfId="29" priority="23" operator="containsText" text="Muy Alta">
      <formula>NOT(ISERROR(SEARCH("Muy Alta",H25)))</formula>
    </cfRule>
    <cfRule type="containsText" dxfId="28" priority="28" operator="containsText" text="Muy Baja">
      <formula>NOT(ISERROR(SEARCH("Muy Baja",H25)))</formula>
    </cfRule>
    <cfRule type="containsText" dxfId="27" priority="29" operator="containsText" text="Baja">
      <formula>NOT(ISERROR(SEARCH("Baja",H25)))</formula>
    </cfRule>
    <cfRule type="containsText" dxfId="26" priority="30" operator="containsText" text="Media">
      <formula>NOT(ISERROR(SEARCH("Media",H25)))</formula>
    </cfRule>
    <cfRule type="containsText" dxfId="25" priority="31" operator="containsText" text="Alta">
      <formula>NOT(ISERROR(SEARCH("Alta",H25)))</formula>
    </cfRule>
    <cfRule type="containsText" dxfId="24" priority="33" operator="containsText" text="Muy Alta">
      <formula>NOT(ISERROR(SEARCH("Muy Alta",H25)))</formula>
    </cfRule>
  </conditionalFormatting>
  <conditionalFormatting sqref="I25:I29">
    <cfRule type="containsText" dxfId="23" priority="24" operator="containsText" text="Catastrófico">
      <formula>NOT(ISERROR(SEARCH("Catastrófico",I25)))</formula>
    </cfRule>
    <cfRule type="containsText" dxfId="22" priority="25" operator="containsText" text="Mayor">
      <formula>NOT(ISERROR(SEARCH("Mayor",I25)))</formula>
    </cfRule>
    <cfRule type="containsText" dxfId="21" priority="26" operator="containsText" text="Menor">
      <formula>NOT(ISERROR(SEARCH("Menor",I25)))</formula>
    </cfRule>
    <cfRule type="containsText" dxfId="20" priority="27" operator="containsText" text="Leve">
      <formula>NOT(ISERROR(SEARCH("Leve",I25)))</formula>
    </cfRule>
    <cfRule type="containsText" dxfId="19" priority="32" operator="containsText" text="Moderado">
      <formula>NOT(ISERROR(SEARCH("Moderado",I25)))</formula>
    </cfRule>
  </conditionalFormatting>
  <conditionalFormatting sqref="K25:K29">
    <cfRule type="containsText" dxfId="18" priority="19" operator="containsText" text="Media">
      <formula>NOT(ISERROR(SEARCH("Media",K25)))</formula>
    </cfRule>
  </conditionalFormatting>
  <conditionalFormatting sqref="L25:L29">
    <cfRule type="containsText" dxfId="17" priority="18" operator="containsText" text="Moderado">
      <formula>NOT(ISERROR(SEARCH("Moderado",L25)))</formula>
    </cfRule>
  </conditionalFormatting>
  <conditionalFormatting sqref="J25:J29">
    <cfRule type="containsText" dxfId="16" priority="17" operator="containsText" text="Moderado">
      <formula>NOT(ISERROR(SEARCH("Moderado",J25)))</formula>
    </cfRule>
  </conditionalFormatting>
  <conditionalFormatting sqref="J25:J29">
    <cfRule type="containsText" dxfId="15" priority="15" operator="containsText" text="Bajo">
      <formula>NOT(ISERROR(SEARCH("Bajo",J25)))</formula>
    </cfRule>
    <cfRule type="containsText" dxfId="14" priority="16" operator="containsText" text="Extremo">
      <formula>NOT(ISERROR(SEARCH("Extremo",J25)))</formula>
    </cfRule>
  </conditionalFormatting>
  <conditionalFormatting sqref="K25:K29">
    <cfRule type="containsText" dxfId="13" priority="13" operator="containsText" text="Baja">
      <formula>NOT(ISERROR(SEARCH("Baja",K25)))</formula>
    </cfRule>
    <cfRule type="containsText" dxfId="12" priority="14" operator="containsText" text="Muy Baja">
      <formula>NOT(ISERROR(SEARCH("Muy Baja",K25)))</formula>
    </cfRule>
  </conditionalFormatting>
  <conditionalFormatting sqref="K25:K29">
    <cfRule type="containsText" dxfId="11" priority="11" operator="containsText" text="Muy Alta">
      <formula>NOT(ISERROR(SEARCH("Muy Alta",K25)))</formula>
    </cfRule>
    <cfRule type="containsText" dxfId="10" priority="12" operator="containsText" text="Alta">
      <formula>NOT(ISERROR(SEARCH("Alta",K25)))</formula>
    </cfRule>
  </conditionalFormatting>
  <conditionalFormatting sqref="L25:L29">
    <cfRule type="containsText" dxfId="9" priority="7" operator="containsText" text="Catastrófico">
      <formula>NOT(ISERROR(SEARCH("Catastrófico",L25)))</formula>
    </cfRule>
    <cfRule type="containsText" dxfId="8" priority="8" operator="containsText" text="Mayor">
      <formula>NOT(ISERROR(SEARCH("Mayor",L25)))</formula>
    </cfRule>
    <cfRule type="containsText" dxfId="7" priority="9" operator="containsText" text="Menor">
      <formula>NOT(ISERROR(SEARCH("Menor",L25)))</formula>
    </cfRule>
    <cfRule type="containsText" dxfId="6" priority="10" operator="containsText" text="Leve">
      <formula>NOT(ISERROR(SEARCH("Leve",L25)))</formula>
    </cfRule>
  </conditionalFormatting>
  <conditionalFormatting sqref="B10 B15 B20 B25 B30 B35 B40 B45 B50 B55">
    <cfRule type="containsText" dxfId="5" priority="1" operator="containsText" text="3- Moderado">
      <formula>NOT(ISERROR(SEARCH("3- Moderado",B10)))</formula>
    </cfRule>
    <cfRule type="containsText" dxfId="4" priority="2" operator="containsText" text="6- Moderado">
      <formula>NOT(ISERROR(SEARCH("6- Moderado",B10)))</formula>
    </cfRule>
    <cfRule type="containsText" dxfId="3" priority="3" operator="containsText" text="4- Moderado">
      <formula>NOT(ISERROR(SEARCH("4- Moderado",B10)))</formula>
    </cfRule>
    <cfRule type="containsText" dxfId="2" priority="4" operator="containsText" text="3- Bajo">
      <formula>NOT(ISERROR(SEARCH("3- Bajo",B10)))</formula>
    </cfRule>
    <cfRule type="containsText" dxfId="1" priority="5" operator="containsText" text="4- Bajo">
      <formula>NOT(ISERROR(SEARCH("4- Bajo",B10)))</formula>
    </cfRule>
    <cfRule type="containsText" dxfId="0" priority="6" operator="containsText" text="1- Bajo">
      <formula>NOT(ISERROR(SEARCH("1- Bajo",B10)))</formula>
    </cfRule>
  </conditionalFormatting>
  <dataValidations count="7">
    <dataValidation allowBlank="1" showInputMessage="1" showErrorMessage="1" prompt="seleccionar si el responsable de ejecutar las acciones es el nivel central" sqref="Q8:R8" xr:uid="{00000000-0002-0000-0F00-000000000000}"/>
    <dataValidation allowBlank="1" showInputMessage="1" showErrorMessage="1" prompt="Seleccionar si el responsable es el responsable de las acciones es el nivel central" sqref="P7:P8" xr:uid="{00000000-0002-0000-0F00-000001000000}"/>
    <dataValidation allowBlank="1" showInputMessage="1" showErrorMessage="1" prompt="Describir las actividades que se van a desarrollar para el proyecto" sqref="O7" xr:uid="{00000000-0002-0000-0F00-000002000000}"/>
    <dataValidation allowBlank="1" showInputMessage="1" showErrorMessage="1" prompt="El grado de afectación puede ser " sqref="I8" xr:uid="{00000000-0002-0000-0F00-000003000000}"/>
    <dataValidation allowBlank="1" showInputMessage="1" showErrorMessage="1" prompt="Que tan factible es que materialize el riesgo?" sqref="H8" xr:uid="{00000000-0002-0000-0F00-000004000000}"/>
    <dataValidation allowBlank="1" showInputMessage="1" showErrorMessage="1" prompt="Registrar qué factor  que ocasina el riesgo: un facot identtficado el contexto._x000a_O  personas, recursos, estilo de direccion , factores externos, , codiciones ambientales" sqref="F8:G8" xr:uid="{00000000-0002-0000-0F00-000005000000}"/>
    <dataValidation allowBlank="1" showInputMessage="1" showErrorMessage="1" prompt="Seleccionar el tipo de riesgo teniendo en cuenta que  factor organizaconal afecta. Ver explicacion en hoja " sqref="E8" xr:uid="{00000000-0002-0000-0F00-000006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AL111"/>
  <sheetViews>
    <sheetView topLeftCell="A7" zoomScale="91" zoomScaleNormal="91" workbookViewId="0">
      <selection activeCell="K18" sqref="K18"/>
    </sheetView>
  </sheetViews>
  <sheetFormatPr baseColWidth="10" defaultColWidth="10.5703125" defaultRowHeight="12.75" x14ac:dyDescent="0.2"/>
  <cols>
    <col min="1" max="1" width="36" style="196" customWidth="1"/>
    <col min="2" max="2" width="33.42578125" style="195" customWidth="1"/>
    <col min="3" max="3" width="29.85546875" style="106" customWidth="1"/>
    <col min="4" max="4" width="10.5703125" style="195"/>
    <col min="5" max="5" width="40.28515625" style="106" customWidth="1"/>
    <col min="6" max="16384" width="10.5703125" style="106"/>
  </cols>
  <sheetData>
    <row r="1" spans="1:38" x14ac:dyDescent="0.2">
      <c r="A1" s="197"/>
      <c r="B1" s="292" t="s">
        <v>188</v>
      </c>
      <c r="C1" s="292"/>
      <c r="D1" s="292"/>
      <c r="E1" s="259"/>
      <c r="F1" s="197"/>
      <c r="G1" s="197"/>
      <c r="H1" s="197"/>
      <c r="I1" s="197"/>
      <c r="J1" s="252"/>
      <c r="K1" s="197"/>
      <c r="L1" s="197"/>
    </row>
    <row r="2" spans="1:38" x14ac:dyDescent="0.2">
      <c r="A2" s="197"/>
      <c r="B2" s="292" t="s">
        <v>214</v>
      </c>
      <c r="C2" s="292"/>
      <c r="D2" s="292"/>
      <c r="E2" s="259"/>
      <c r="F2" s="197"/>
      <c r="G2" s="197"/>
      <c r="H2" s="261"/>
      <c r="I2" s="291" t="s">
        <v>605</v>
      </c>
      <c r="J2" s="252"/>
      <c r="K2" s="197"/>
      <c r="L2" s="197"/>
    </row>
    <row r="3" spans="1:38" x14ac:dyDescent="0.2">
      <c r="A3" s="197"/>
      <c r="B3" s="260"/>
      <c r="C3" s="260"/>
      <c r="D3" s="260"/>
      <c r="E3" s="259"/>
      <c r="F3" s="197"/>
      <c r="G3" s="197"/>
      <c r="H3" s="258"/>
      <c r="I3" s="291"/>
      <c r="J3" s="252"/>
      <c r="K3" s="197"/>
      <c r="L3" s="197"/>
    </row>
    <row r="4" spans="1:38" x14ac:dyDescent="0.2">
      <c r="A4" s="197"/>
      <c r="B4" s="260"/>
      <c r="C4" s="260"/>
      <c r="D4" s="260"/>
      <c r="E4" s="259"/>
      <c r="F4" s="197"/>
      <c r="G4" s="197"/>
      <c r="H4" s="258"/>
      <c r="I4" s="291"/>
      <c r="J4" s="252"/>
      <c r="K4" s="197"/>
      <c r="L4" s="197"/>
    </row>
    <row r="5" spans="1:38" ht="76.5" x14ac:dyDescent="0.2">
      <c r="A5" s="299" t="s">
        <v>215</v>
      </c>
      <c r="B5" s="300" t="s">
        <v>604</v>
      </c>
      <c r="C5" s="300"/>
      <c r="D5" s="301" t="s">
        <v>216</v>
      </c>
      <c r="E5" s="257" t="s">
        <v>603</v>
      </c>
      <c r="F5" s="306"/>
      <c r="G5" s="307"/>
      <c r="H5" s="305"/>
      <c r="I5" s="291"/>
      <c r="J5" s="308"/>
      <c r="K5" s="306"/>
      <c r="L5" s="306"/>
    </row>
    <row r="6" spans="1:38" x14ac:dyDescent="0.2">
      <c r="A6" s="299"/>
      <c r="B6" s="300"/>
      <c r="C6" s="300"/>
      <c r="D6" s="301"/>
      <c r="E6" s="257" t="s">
        <v>602</v>
      </c>
      <c r="F6" s="306"/>
      <c r="G6" s="307"/>
      <c r="H6" s="305"/>
      <c r="I6" s="291"/>
      <c r="J6" s="308"/>
      <c r="K6" s="306"/>
      <c r="L6" s="306"/>
    </row>
    <row r="7" spans="1:38" x14ac:dyDescent="0.2">
      <c r="A7" s="256"/>
      <c r="B7" s="255"/>
      <c r="C7" s="255"/>
      <c r="D7" s="254"/>
      <c r="E7" s="253"/>
      <c r="F7" s="197"/>
      <c r="G7" s="197"/>
      <c r="H7" s="197"/>
      <c r="I7" s="197"/>
      <c r="J7" s="252"/>
      <c r="K7" s="197"/>
      <c r="L7" s="197"/>
    </row>
    <row r="8" spans="1:38" ht="90" customHeight="1" x14ac:dyDescent="0.2">
      <c r="A8" s="251" t="s">
        <v>217</v>
      </c>
      <c r="B8" s="302" t="s">
        <v>601</v>
      </c>
      <c r="C8" s="302"/>
      <c r="D8" s="302"/>
      <c r="E8" s="302"/>
      <c r="F8" s="197"/>
      <c r="G8" s="197"/>
      <c r="H8" s="197"/>
      <c r="I8" s="197"/>
      <c r="J8" s="197"/>
      <c r="K8" s="197"/>
      <c r="L8" s="197"/>
    </row>
    <row r="9" spans="1:38" x14ac:dyDescent="0.2">
      <c r="A9" s="250"/>
      <c r="B9" s="250"/>
      <c r="C9" s="197"/>
      <c r="D9" s="198"/>
      <c r="E9" s="198"/>
      <c r="F9" s="197"/>
      <c r="G9" s="197"/>
      <c r="H9" s="197"/>
      <c r="I9" s="197"/>
      <c r="J9" s="197"/>
      <c r="K9" s="197"/>
      <c r="L9" s="197"/>
    </row>
    <row r="10" spans="1:38" ht="18" x14ac:dyDescent="0.2">
      <c r="A10" s="250" t="s">
        <v>218</v>
      </c>
      <c r="B10" s="303" t="s">
        <v>600</v>
      </c>
      <c r="C10" s="304"/>
      <c r="D10" s="304"/>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row>
    <row r="11" spans="1:38" x14ac:dyDescent="0.2">
      <c r="A11" s="250"/>
      <c r="B11" s="250"/>
      <c r="C11" s="197"/>
      <c r="D11" s="198"/>
      <c r="E11" s="198"/>
      <c r="F11" s="197"/>
      <c r="G11" s="197"/>
      <c r="H11" s="197"/>
      <c r="I11" s="197"/>
      <c r="J11" s="197"/>
      <c r="K11" s="197"/>
      <c r="L11" s="197"/>
    </row>
    <row r="12" spans="1:38" ht="15" customHeight="1" x14ac:dyDescent="0.2">
      <c r="A12" s="293" t="s">
        <v>220</v>
      </c>
      <c r="B12" s="294"/>
      <c r="C12" s="294"/>
      <c r="D12" s="294"/>
      <c r="E12" s="295"/>
      <c r="F12" s="197"/>
      <c r="G12" s="197"/>
      <c r="H12" s="197"/>
      <c r="I12" s="197"/>
      <c r="J12" s="197"/>
      <c r="K12" s="197"/>
      <c r="L12" s="197"/>
    </row>
    <row r="13" spans="1:38" ht="25.5" x14ac:dyDescent="0.2">
      <c r="A13" s="249" t="s">
        <v>221</v>
      </c>
      <c r="B13" s="249" t="s">
        <v>222</v>
      </c>
      <c r="C13" s="248" t="s">
        <v>223</v>
      </c>
      <c r="D13" s="248" t="s">
        <v>224</v>
      </c>
      <c r="E13" s="248" t="s">
        <v>225</v>
      </c>
      <c r="F13" s="197"/>
      <c r="G13" s="197"/>
      <c r="H13" s="197"/>
      <c r="I13" s="197"/>
      <c r="J13" s="197"/>
      <c r="K13" s="197"/>
      <c r="L13" s="197"/>
    </row>
    <row r="14" spans="1:38" x14ac:dyDescent="0.2">
      <c r="A14" s="249"/>
      <c r="B14" s="249"/>
      <c r="C14" s="248"/>
      <c r="D14" s="248"/>
      <c r="E14" s="248"/>
      <c r="F14" s="197"/>
      <c r="G14" s="197"/>
      <c r="H14" s="197"/>
      <c r="I14" s="197"/>
      <c r="J14" s="197"/>
      <c r="K14" s="197"/>
      <c r="L14" s="197"/>
    </row>
    <row r="15" spans="1:38" x14ac:dyDescent="0.2">
      <c r="A15" s="296" t="s">
        <v>226</v>
      </c>
      <c r="B15" s="212">
        <v>1</v>
      </c>
      <c r="C15" s="245" t="s">
        <v>599</v>
      </c>
      <c r="D15" s="213">
        <v>1</v>
      </c>
      <c r="E15" s="245" t="s">
        <v>598</v>
      </c>
      <c r="F15" s="202"/>
      <c r="G15" s="202"/>
      <c r="H15" s="202"/>
      <c r="I15" s="202"/>
      <c r="J15" s="202"/>
      <c r="K15" s="202"/>
      <c r="L15" s="202"/>
    </row>
    <row r="16" spans="1:38" ht="63.75" x14ac:dyDescent="0.2">
      <c r="A16" s="297"/>
      <c r="B16" s="212">
        <v>2</v>
      </c>
      <c r="C16" s="245" t="s">
        <v>597</v>
      </c>
      <c r="D16" s="213">
        <v>2</v>
      </c>
      <c r="E16" s="247" t="s">
        <v>596</v>
      </c>
      <c r="F16" s="202"/>
      <c r="G16" s="202"/>
      <c r="H16" s="202"/>
      <c r="I16" s="202"/>
      <c r="J16" s="202"/>
      <c r="K16" s="202"/>
      <c r="L16" s="202"/>
    </row>
    <row r="17" spans="1:12" ht="51" x14ac:dyDescent="0.2">
      <c r="A17" s="297"/>
      <c r="B17" s="212">
        <v>3</v>
      </c>
      <c r="C17" s="245" t="s">
        <v>595</v>
      </c>
      <c r="D17" s="213">
        <v>3</v>
      </c>
      <c r="E17" s="245" t="s">
        <v>594</v>
      </c>
      <c r="F17" s="202"/>
      <c r="G17" s="202"/>
      <c r="H17" s="202"/>
      <c r="I17" s="202"/>
      <c r="J17" s="202"/>
      <c r="K17" s="202"/>
      <c r="L17" s="202"/>
    </row>
    <row r="18" spans="1:12" ht="25.5" x14ac:dyDescent="0.2">
      <c r="A18" s="298"/>
      <c r="B18" s="212">
        <v>4</v>
      </c>
      <c r="C18" s="245" t="s">
        <v>593</v>
      </c>
      <c r="D18" s="214">
        <v>4</v>
      </c>
      <c r="E18" s="211" t="s">
        <v>592</v>
      </c>
      <c r="F18" s="202"/>
      <c r="G18" s="202"/>
      <c r="H18" s="202"/>
      <c r="I18" s="202"/>
      <c r="J18" s="202"/>
      <c r="K18" s="202"/>
      <c r="L18" s="202"/>
    </row>
    <row r="19" spans="1:12" ht="51" x14ac:dyDescent="0.2">
      <c r="A19" s="296" t="s">
        <v>591</v>
      </c>
      <c r="B19" s="212">
        <v>5</v>
      </c>
      <c r="C19" s="245" t="s">
        <v>590</v>
      </c>
      <c r="D19" s="213">
        <v>5</v>
      </c>
      <c r="E19" s="245" t="s">
        <v>589</v>
      </c>
      <c r="F19" s="202"/>
      <c r="G19" s="202"/>
      <c r="H19" s="202"/>
      <c r="I19" s="202"/>
      <c r="J19" s="224"/>
      <c r="K19" s="202"/>
      <c r="L19" s="224"/>
    </row>
    <row r="20" spans="1:12" ht="51" x14ac:dyDescent="0.2">
      <c r="A20" s="297"/>
      <c r="B20" s="212">
        <v>6</v>
      </c>
      <c r="C20" s="245" t="s">
        <v>588</v>
      </c>
      <c r="D20" s="213">
        <v>6</v>
      </c>
      <c r="E20" s="245" t="s">
        <v>587</v>
      </c>
      <c r="F20" s="202"/>
      <c r="G20" s="202"/>
      <c r="H20" s="202"/>
      <c r="I20" s="202"/>
      <c r="J20" s="224"/>
      <c r="K20" s="202"/>
      <c r="L20" s="224"/>
    </row>
    <row r="21" spans="1:12" ht="102" x14ac:dyDescent="0.2">
      <c r="A21" s="298"/>
      <c r="B21" s="212">
        <v>7</v>
      </c>
      <c r="C21" s="246" t="s">
        <v>586</v>
      </c>
      <c r="D21" s="213"/>
      <c r="E21" s="245"/>
      <c r="F21" s="202"/>
      <c r="G21" s="202"/>
      <c r="H21" s="202"/>
      <c r="I21" s="202"/>
      <c r="J21" s="224"/>
      <c r="K21" s="202"/>
      <c r="L21" s="224"/>
    </row>
    <row r="22" spans="1:12" ht="89.25" x14ac:dyDescent="0.2">
      <c r="A22" s="296" t="s">
        <v>585</v>
      </c>
      <c r="B22" s="212">
        <v>8</v>
      </c>
      <c r="C22" s="211" t="s">
        <v>584</v>
      </c>
      <c r="D22" s="213">
        <v>7</v>
      </c>
      <c r="E22" s="208" t="s">
        <v>583</v>
      </c>
      <c r="F22" s="202"/>
      <c r="G22" s="202"/>
      <c r="H22" s="202"/>
      <c r="I22" s="202"/>
      <c r="J22" s="224"/>
      <c r="K22" s="202"/>
      <c r="L22" s="224"/>
    </row>
    <row r="23" spans="1:12" ht="63.75" x14ac:dyDescent="0.2">
      <c r="A23" s="297"/>
      <c r="B23" s="212">
        <v>9</v>
      </c>
      <c r="C23" s="208" t="s">
        <v>582</v>
      </c>
      <c r="D23" s="213">
        <v>8</v>
      </c>
      <c r="E23" s="208" t="s">
        <v>581</v>
      </c>
      <c r="F23" s="202"/>
      <c r="G23" s="202"/>
      <c r="H23" s="202"/>
      <c r="I23" s="202"/>
      <c r="J23" s="224"/>
      <c r="K23" s="202"/>
      <c r="L23" s="224"/>
    </row>
    <row r="24" spans="1:12" x14ac:dyDescent="0.2">
      <c r="A24" s="297"/>
      <c r="B24" s="212"/>
      <c r="C24" s="208"/>
      <c r="D24" s="213"/>
      <c r="E24" s="208"/>
      <c r="F24" s="202"/>
      <c r="G24" s="202"/>
      <c r="H24" s="202"/>
      <c r="I24" s="202"/>
      <c r="J24" s="224"/>
      <c r="K24" s="202"/>
      <c r="L24" s="224"/>
    </row>
    <row r="25" spans="1:12" ht="38.25" x14ac:dyDescent="0.2">
      <c r="A25" s="315" t="s">
        <v>227</v>
      </c>
      <c r="B25" s="243">
        <v>10</v>
      </c>
      <c r="C25" s="208" t="s">
        <v>580</v>
      </c>
      <c r="D25" s="213">
        <v>9</v>
      </c>
      <c r="E25" s="208" t="s">
        <v>579</v>
      </c>
      <c r="F25" s="202"/>
      <c r="G25" s="202"/>
      <c r="H25" s="202"/>
      <c r="I25" s="202"/>
      <c r="J25" s="224"/>
      <c r="K25" s="202"/>
      <c r="L25" s="224"/>
    </row>
    <row r="26" spans="1:12" ht="76.5" x14ac:dyDescent="0.2">
      <c r="A26" s="315"/>
      <c r="B26" s="243">
        <v>11</v>
      </c>
      <c r="C26" s="208" t="s">
        <v>228</v>
      </c>
      <c r="D26" s="213"/>
      <c r="E26" s="208" t="s">
        <v>578</v>
      </c>
      <c r="F26" s="202"/>
      <c r="G26" s="202"/>
      <c r="H26" s="202"/>
      <c r="I26" s="202"/>
      <c r="J26" s="224"/>
      <c r="K26" s="202"/>
      <c r="L26" s="224"/>
    </row>
    <row r="27" spans="1:12" ht="165.75" x14ac:dyDescent="0.2">
      <c r="A27" s="315"/>
      <c r="B27" s="243">
        <v>12</v>
      </c>
      <c r="C27" s="208" t="s">
        <v>577</v>
      </c>
      <c r="D27" s="213">
        <v>10</v>
      </c>
      <c r="E27" s="208" t="s">
        <v>576</v>
      </c>
      <c r="F27" s="202"/>
      <c r="G27" s="202"/>
      <c r="H27" s="202"/>
      <c r="I27" s="202"/>
      <c r="J27" s="224"/>
      <c r="K27" s="202"/>
      <c r="L27" s="202"/>
    </row>
    <row r="28" spans="1:12" ht="57" x14ac:dyDescent="0.2">
      <c r="A28" s="315"/>
      <c r="B28" s="243">
        <v>13</v>
      </c>
      <c r="C28" s="242" t="s">
        <v>575</v>
      </c>
      <c r="D28" s="213"/>
      <c r="E28" s="244"/>
      <c r="F28" s="202"/>
      <c r="G28" s="202"/>
      <c r="H28" s="202"/>
      <c r="I28" s="202"/>
      <c r="J28" s="224"/>
      <c r="K28" s="202"/>
      <c r="L28" s="202"/>
    </row>
    <row r="29" spans="1:12" ht="71.25" x14ac:dyDescent="0.2">
      <c r="A29" s="315"/>
      <c r="B29" s="243">
        <v>14</v>
      </c>
      <c r="C29" s="244" t="s">
        <v>574</v>
      </c>
      <c r="D29" s="213"/>
      <c r="E29" s="244"/>
      <c r="F29" s="202"/>
      <c r="G29" s="202"/>
      <c r="H29" s="202"/>
      <c r="I29" s="202"/>
      <c r="J29" s="224"/>
      <c r="K29" s="202"/>
      <c r="L29" s="202"/>
    </row>
    <row r="30" spans="1:12" ht="42.75" x14ac:dyDescent="0.2">
      <c r="A30" s="315"/>
      <c r="B30" s="243">
        <v>15</v>
      </c>
      <c r="C30" s="242" t="s">
        <v>573</v>
      </c>
      <c r="D30" s="213"/>
      <c r="E30" s="244"/>
      <c r="F30" s="202"/>
      <c r="G30" s="202"/>
      <c r="H30" s="202"/>
      <c r="I30" s="202"/>
      <c r="J30" s="224"/>
      <c r="K30" s="202"/>
      <c r="L30" s="202"/>
    </row>
    <row r="31" spans="1:12" ht="102" x14ac:dyDescent="0.2">
      <c r="A31" s="315"/>
      <c r="B31" s="243">
        <v>16</v>
      </c>
      <c r="C31" s="208" t="s">
        <v>572</v>
      </c>
      <c r="D31" s="214"/>
      <c r="E31" s="208"/>
      <c r="F31" s="202"/>
      <c r="G31" s="202"/>
      <c r="H31" s="202"/>
      <c r="I31" s="202"/>
      <c r="J31" s="224"/>
      <c r="K31" s="202"/>
      <c r="L31" s="202"/>
    </row>
    <row r="32" spans="1:12" ht="42.75" x14ac:dyDescent="0.2">
      <c r="A32" s="316" t="s">
        <v>229</v>
      </c>
      <c r="B32" s="243">
        <v>17</v>
      </c>
      <c r="C32" s="242" t="s">
        <v>571</v>
      </c>
      <c r="D32" s="214">
        <v>11</v>
      </c>
      <c r="E32" s="207" t="s">
        <v>570</v>
      </c>
      <c r="F32" s="202"/>
      <c r="G32" s="202"/>
      <c r="H32" s="202"/>
      <c r="I32" s="202"/>
      <c r="J32" s="224"/>
      <c r="K32" s="202"/>
      <c r="L32" s="202"/>
    </row>
    <row r="33" spans="1:12" ht="99.75" x14ac:dyDescent="0.2">
      <c r="A33" s="315"/>
      <c r="B33" s="243">
        <v>18</v>
      </c>
      <c r="C33" s="207" t="s">
        <v>569</v>
      </c>
      <c r="D33" s="213"/>
      <c r="E33" s="207"/>
      <c r="F33" s="242" t="s">
        <v>568</v>
      </c>
      <c r="G33" s="202"/>
      <c r="H33" s="202"/>
      <c r="I33" s="202"/>
      <c r="J33" s="224"/>
      <c r="K33" s="202"/>
      <c r="L33" s="202"/>
    </row>
    <row r="34" spans="1:12" ht="38.25" x14ac:dyDescent="0.2">
      <c r="A34" s="241" t="s">
        <v>230</v>
      </c>
      <c r="B34" s="212">
        <v>19</v>
      </c>
      <c r="C34" s="208" t="s">
        <v>567</v>
      </c>
      <c r="D34" s="213">
        <v>12</v>
      </c>
      <c r="E34" s="208" t="s">
        <v>566</v>
      </c>
      <c r="F34" s="202"/>
      <c r="G34" s="202"/>
      <c r="H34" s="202"/>
      <c r="I34" s="202"/>
      <c r="J34" s="224"/>
      <c r="K34" s="202"/>
      <c r="L34" s="202"/>
    </row>
    <row r="35" spans="1:12" ht="63.75" x14ac:dyDescent="0.2">
      <c r="A35" s="241"/>
      <c r="B35" s="212">
        <v>20</v>
      </c>
      <c r="C35" s="208" t="s">
        <v>565</v>
      </c>
      <c r="D35" s="213">
        <v>13</v>
      </c>
      <c r="E35" s="208" t="s">
        <v>564</v>
      </c>
      <c r="F35" s="202"/>
      <c r="G35" s="202"/>
      <c r="H35" s="202"/>
      <c r="I35" s="202"/>
      <c r="J35" s="224"/>
      <c r="K35" s="202"/>
      <c r="L35" s="202"/>
    </row>
    <row r="36" spans="1:12" ht="63.75" x14ac:dyDescent="0.2">
      <c r="A36" s="241"/>
      <c r="B36" s="212">
        <v>21</v>
      </c>
      <c r="C36" s="208" t="s">
        <v>563</v>
      </c>
      <c r="D36" s="212">
        <v>14</v>
      </c>
      <c r="E36" s="208" t="s">
        <v>562</v>
      </c>
      <c r="F36" s="202"/>
      <c r="G36" s="202"/>
      <c r="H36" s="202"/>
      <c r="I36" s="202"/>
      <c r="J36" s="224"/>
      <c r="K36" s="202"/>
      <c r="L36" s="202"/>
    </row>
    <row r="37" spans="1:12" ht="63.75" x14ac:dyDescent="0.2">
      <c r="A37" s="241"/>
      <c r="B37" s="240">
        <v>22</v>
      </c>
      <c r="C37" s="239" t="s">
        <v>561</v>
      </c>
      <c r="D37" s="213">
        <v>15</v>
      </c>
      <c r="E37" s="208" t="s">
        <v>560</v>
      </c>
      <c r="F37" s="202"/>
      <c r="G37" s="202"/>
      <c r="H37" s="202"/>
      <c r="I37" s="202"/>
      <c r="J37" s="224"/>
      <c r="K37" s="202"/>
      <c r="L37" s="202"/>
    </row>
    <row r="38" spans="1:12" ht="38.25" x14ac:dyDescent="0.2">
      <c r="A38" s="238"/>
      <c r="B38" s="237">
        <v>23</v>
      </c>
      <c r="C38" s="236" t="s">
        <v>559</v>
      </c>
      <c r="D38" s="235"/>
      <c r="E38" s="208"/>
      <c r="F38" s="202"/>
      <c r="G38" s="202"/>
      <c r="H38" s="202"/>
      <c r="I38" s="202"/>
      <c r="J38" s="224"/>
      <c r="K38" s="202"/>
      <c r="L38" s="202"/>
    </row>
    <row r="39" spans="1:12" x14ac:dyDescent="0.2">
      <c r="A39" s="234" t="s">
        <v>241</v>
      </c>
      <c r="B39" s="233">
        <v>24</v>
      </c>
      <c r="C39" s="232" t="s">
        <v>558</v>
      </c>
      <c r="D39" s="213"/>
      <c r="E39" s="208"/>
      <c r="F39" s="202"/>
      <c r="G39" s="202"/>
      <c r="H39" s="202"/>
      <c r="I39" s="202"/>
      <c r="J39" s="224"/>
      <c r="K39" s="202"/>
      <c r="L39" s="202"/>
    </row>
    <row r="40" spans="1:12" ht="15" customHeight="1" x14ac:dyDescent="0.2">
      <c r="A40" s="313" t="s">
        <v>231</v>
      </c>
      <c r="B40" s="314"/>
      <c r="C40" s="314"/>
      <c r="D40" s="314"/>
      <c r="E40" s="314"/>
      <c r="F40" s="197"/>
      <c r="G40" s="197"/>
      <c r="H40" s="197"/>
      <c r="I40" s="197"/>
      <c r="J40" s="197"/>
      <c r="K40" s="197"/>
      <c r="L40" s="197"/>
    </row>
    <row r="41" spans="1:12" ht="25.5" x14ac:dyDescent="0.2">
      <c r="A41" s="231" t="s">
        <v>232</v>
      </c>
      <c r="B41" s="230" t="s">
        <v>222</v>
      </c>
      <c r="C41" s="228" t="s">
        <v>233</v>
      </c>
      <c r="D41" s="229" t="s">
        <v>224</v>
      </c>
      <c r="E41" s="228" t="s">
        <v>234</v>
      </c>
      <c r="F41" s="197"/>
      <c r="G41" s="197"/>
      <c r="H41" s="197"/>
      <c r="I41" s="197"/>
      <c r="J41" s="197"/>
      <c r="K41" s="197"/>
      <c r="L41" s="197"/>
    </row>
    <row r="42" spans="1:12" ht="38.25" x14ac:dyDescent="0.2">
      <c r="A42" s="227" t="s">
        <v>557</v>
      </c>
      <c r="B42" s="212">
        <v>1</v>
      </c>
      <c r="C42" s="207" t="s">
        <v>556</v>
      </c>
      <c r="D42" s="212">
        <v>1</v>
      </c>
      <c r="E42" s="207" t="s">
        <v>555</v>
      </c>
      <c r="F42" s="202"/>
      <c r="G42" s="202"/>
      <c r="H42" s="224"/>
      <c r="I42" s="202"/>
      <c r="J42" s="202"/>
      <c r="K42" s="202"/>
      <c r="L42" s="202"/>
    </row>
    <row r="43" spans="1:12" ht="38.25" x14ac:dyDescent="0.2">
      <c r="A43" s="225" t="s">
        <v>554</v>
      </c>
      <c r="B43" s="212">
        <v>2</v>
      </c>
      <c r="C43" s="208" t="s">
        <v>553</v>
      </c>
      <c r="D43" s="212">
        <v>2</v>
      </c>
      <c r="E43" s="207" t="s">
        <v>552</v>
      </c>
      <c r="F43" s="202"/>
      <c r="G43" s="202"/>
      <c r="H43" s="224"/>
      <c r="I43" s="202"/>
      <c r="J43" s="202"/>
      <c r="K43" s="202"/>
      <c r="L43" s="202"/>
    </row>
    <row r="44" spans="1:12" ht="51" x14ac:dyDescent="0.2">
      <c r="A44" s="225"/>
      <c r="B44" s="212">
        <v>3</v>
      </c>
      <c r="C44" s="207" t="s">
        <v>551</v>
      </c>
      <c r="D44" s="212">
        <v>3</v>
      </c>
      <c r="E44" s="207" t="s">
        <v>550</v>
      </c>
      <c r="F44" s="207"/>
      <c r="G44" s="202"/>
      <c r="H44" s="224"/>
      <c r="I44" s="202"/>
      <c r="J44" s="202"/>
      <c r="K44" s="202"/>
      <c r="L44" s="202"/>
    </row>
    <row r="45" spans="1:12" ht="165.75" x14ac:dyDescent="0.2">
      <c r="A45" s="225"/>
      <c r="B45" s="212">
        <v>4</v>
      </c>
      <c r="C45" s="211" t="s">
        <v>549</v>
      </c>
      <c r="D45" s="212">
        <v>4</v>
      </c>
      <c r="E45" s="207" t="s">
        <v>548</v>
      </c>
      <c r="F45" s="207" t="s">
        <v>547</v>
      </c>
      <c r="G45" s="202"/>
      <c r="H45" s="224"/>
      <c r="I45" s="202"/>
      <c r="J45" s="202"/>
      <c r="K45" s="202"/>
      <c r="L45" s="202"/>
    </row>
    <row r="46" spans="1:12" ht="76.5" x14ac:dyDescent="0.2">
      <c r="A46" s="225"/>
      <c r="B46" s="212">
        <v>5</v>
      </c>
      <c r="C46" s="220" t="s">
        <v>546</v>
      </c>
      <c r="D46" s="212">
        <v>5</v>
      </c>
      <c r="E46" s="207" t="s">
        <v>545</v>
      </c>
      <c r="F46" s="226"/>
      <c r="G46" s="202"/>
      <c r="H46" s="224"/>
      <c r="I46" s="202"/>
      <c r="J46" s="202"/>
      <c r="K46" s="202"/>
      <c r="L46" s="202"/>
    </row>
    <row r="47" spans="1:12" ht="38.25" x14ac:dyDescent="0.2">
      <c r="A47" s="225"/>
      <c r="B47" s="212"/>
      <c r="C47" s="207"/>
      <c r="D47" s="212">
        <v>6</v>
      </c>
      <c r="E47" s="207" t="s">
        <v>544</v>
      </c>
      <c r="F47" s="202"/>
      <c r="G47" s="202"/>
      <c r="H47" s="224"/>
      <c r="I47" s="202"/>
      <c r="J47" s="202"/>
      <c r="K47" s="202"/>
      <c r="L47" s="202"/>
    </row>
    <row r="48" spans="1:12" ht="25.5" x14ac:dyDescent="0.2">
      <c r="A48" s="225"/>
      <c r="B48" s="212"/>
      <c r="C48" s="211"/>
      <c r="D48" s="212">
        <v>7</v>
      </c>
      <c r="E48" s="207" t="s">
        <v>543</v>
      </c>
      <c r="F48" s="202"/>
      <c r="G48" s="202"/>
      <c r="H48" s="224"/>
      <c r="I48" s="202"/>
      <c r="J48" s="202"/>
      <c r="K48" s="202"/>
      <c r="L48" s="202"/>
    </row>
    <row r="49" spans="1:12" ht="38.25" x14ac:dyDescent="0.2">
      <c r="A49" s="225"/>
      <c r="B49" s="212"/>
      <c r="C49" s="211"/>
      <c r="D49" s="212">
        <v>8</v>
      </c>
      <c r="E49" s="207" t="s">
        <v>542</v>
      </c>
      <c r="F49" s="202"/>
      <c r="G49" s="202"/>
      <c r="H49" s="224"/>
      <c r="I49" s="202"/>
      <c r="J49" s="202"/>
      <c r="K49" s="202"/>
      <c r="L49" s="202"/>
    </row>
    <row r="50" spans="1:12" ht="38.25" x14ac:dyDescent="0.2">
      <c r="A50" s="225"/>
      <c r="B50" s="212"/>
      <c r="C50" s="211"/>
      <c r="D50" s="212">
        <v>9</v>
      </c>
      <c r="E50" s="207" t="s">
        <v>541</v>
      </c>
      <c r="F50" s="202"/>
      <c r="G50" s="202"/>
      <c r="H50" s="224"/>
      <c r="I50" s="202"/>
      <c r="J50" s="202"/>
      <c r="K50" s="202"/>
      <c r="L50" s="202"/>
    </row>
    <row r="51" spans="1:12" ht="38.25" x14ac:dyDescent="0.2">
      <c r="A51" s="225"/>
      <c r="B51" s="212"/>
      <c r="C51" s="211"/>
      <c r="D51" s="212">
        <v>10</v>
      </c>
      <c r="E51" s="207" t="s">
        <v>540</v>
      </c>
      <c r="F51" s="202"/>
      <c r="G51" s="202"/>
      <c r="H51" s="224"/>
      <c r="I51" s="202"/>
      <c r="J51" s="202"/>
      <c r="K51" s="202"/>
      <c r="L51" s="202"/>
    </row>
    <row r="52" spans="1:12" ht="38.25" x14ac:dyDescent="0.2">
      <c r="A52" s="225"/>
      <c r="B52" s="212"/>
      <c r="C52" s="211"/>
      <c r="D52" s="212">
        <v>11</v>
      </c>
      <c r="E52" s="207" t="s">
        <v>539</v>
      </c>
      <c r="F52" s="202"/>
      <c r="G52" s="202"/>
      <c r="H52" s="224"/>
      <c r="I52" s="202"/>
      <c r="J52" s="202"/>
      <c r="K52" s="202"/>
      <c r="L52" s="202"/>
    </row>
    <row r="53" spans="1:12" ht="25.5" x14ac:dyDescent="0.2">
      <c r="A53" s="311" t="s">
        <v>235</v>
      </c>
      <c r="B53" s="214">
        <v>6</v>
      </c>
      <c r="C53" s="208" t="s">
        <v>538</v>
      </c>
      <c r="D53" s="214"/>
      <c r="E53" s="219"/>
      <c r="F53" s="223"/>
      <c r="G53" s="223"/>
      <c r="H53" s="224"/>
      <c r="I53" s="223"/>
      <c r="J53" s="223"/>
      <c r="K53" s="223"/>
      <c r="L53" s="223"/>
    </row>
    <row r="54" spans="1:12" ht="25.5" x14ac:dyDescent="0.2">
      <c r="A54" s="312"/>
      <c r="B54" s="214">
        <v>7</v>
      </c>
      <c r="C54" s="208" t="s">
        <v>537</v>
      </c>
      <c r="D54" s="214"/>
      <c r="E54" s="211"/>
      <c r="F54" s="223"/>
      <c r="G54" s="223"/>
      <c r="H54" s="224"/>
      <c r="I54" s="223"/>
      <c r="J54" s="223"/>
      <c r="K54" s="223"/>
      <c r="L54" s="223"/>
    </row>
    <row r="55" spans="1:12" ht="114.75" x14ac:dyDescent="0.2">
      <c r="A55" s="222" t="s">
        <v>536</v>
      </c>
      <c r="B55" s="214">
        <v>8</v>
      </c>
      <c r="C55" s="211" t="s">
        <v>535</v>
      </c>
      <c r="D55" s="212">
        <v>12</v>
      </c>
      <c r="E55" s="207" t="s">
        <v>534</v>
      </c>
      <c r="F55" s="223"/>
      <c r="G55" s="223"/>
      <c r="H55" s="224"/>
      <c r="I55" s="223"/>
      <c r="J55" s="223"/>
      <c r="K55" s="223"/>
      <c r="L55" s="223"/>
    </row>
    <row r="56" spans="1:12" ht="76.5" x14ac:dyDescent="0.2">
      <c r="A56" s="221" t="s">
        <v>533</v>
      </c>
      <c r="B56" s="213">
        <v>9</v>
      </c>
      <c r="C56" s="211" t="s">
        <v>532</v>
      </c>
      <c r="D56" s="212">
        <v>13</v>
      </c>
      <c r="E56" s="208" t="s">
        <v>531</v>
      </c>
      <c r="F56" s="223"/>
      <c r="G56" s="223"/>
      <c r="H56" s="224"/>
      <c r="I56" s="223"/>
      <c r="J56" s="223"/>
      <c r="K56" s="223"/>
      <c r="L56" s="223"/>
    </row>
    <row r="57" spans="1:12" ht="76.5" x14ac:dyDescent="0.2">
      <c r="A57" s="221" t="s">
        <v>530</v>
      </c>
      <c r="B57" s="213">
        <v>10</v>
      </c>
      <c r="C57" s="211" t="s">
        <v>529</v>
      </c>
      <c r="D57" s="212">
        <v>14</v>
      </c>
      <c r="E57" s="211" t="s">
        <v>528</v>
      </c>
      <c r="F57" s="223"/>
      <c r="G57" s="223"/>
      <c r="H57" s="224"/>
      <c r="I57" s="223"/>
      <c r="J57" s="223"/>
      <c r="K57" s="223"/>
      <c r="L57" s="223"/>
    </row>
    <row r="58" spans="1:12" ht="51" x14ac:dyDescent="0.2">
      <c r="A58" s="221"/>
      <c r="B58" s="213">
        <v>11</v>
      </c>
      <c r="C58" s="208" t="s">
        <v>527</v>
      </c>
      <c r="D58" s="212">
        <v>15</v>
      </c>
      <c r="E58" s="211" t="s">
        <v>526</v>
      </c>
      <c r="F58" s="223"/>
      <c r="G58" s="223"/>
      <c r="H58" s="224"/>
      <c r="I58" s="223"/>
      <c r="J58" s="223"/>
      <c r="K58" s="223"/>
      <c r="L58" s="223"/>
    </row>
    <row r="59" spans="1:12" ht="102" x14ac:dyDescent="0.2">
      <c r="A59" s="221"/>
      <c r="B59" s="213">
        <v>12</v>
      </c>
      <c r="C59" s="211" t="s">
        <v>525</v>
      </c>
      <c r="D59" s="212">
        <v>16</v>
      </c>
      <c r="E59" s="211" t="s">
        <v>524</v>
      </c>
      <c r="F59" s="223"/>
      <c r="G59" s="223"/>
      <c r="H59" s="224"/>
      <c r="I59" s="223"/>
      <c r="J59" s="223"/>
      <c r="K59" s="223"/>
      <c r="L59" s="223"/>
    </row>
    <row r="60" spans="1:12" ht="63.75" x14ac:dyDescent="0.2">
      <c r="A60" s="221"/>
      <c r="B60" s="213">
        <v>13</v>
      </c>
      <c r="C60" s="208" t="s">
        <v>523</v>
      </c>
      <c r="D60" s="212"/>
      <c r="E60" s="208"/>
      <c r="F60" s="223"/>
      <c r="G60" s="223"/>
      <c r="H60" s="224"/>
      <c r="I60" s="223"/>
      <c r="J60" s="223"/>
      <c r="K60" s="223"/>
      <c r="L60" s="223"/>
    </row>
    <row r="61" spans="1:12" ht="51" x14ac:dyDescent="0.2">
      <c r="A61" s="222" t="s">
        <v>73</v>
      </c>
      <c r="B61" s="213">
        <v>14</v>
      </c>
      <c r="C61" s="208" t="s">
        <v>522</v>
      </c>
      <c r="D61" s="213">
        <v>17</v>
      </c>
      <c r="E61" s="211" t="s">
        <v>521</v>
      </c>
      <c r="F61" s="202"/>
      <c r="G61" s="202"/>
      <c r="H61" s="202"/>
      <c r="I61" s="202"/>
      <c r="J61" s="202"/>
      <c r="K61" s="202"/>
      <c r="L61" s="202"/>
    </row>
    <row r="62" spans="1:12" ht="25.5" x14ac:dyDescent="0.2">
      <c r="A62" s="221" t="s">
        <v>520</v>
      </c>
      <c r="B62" s="213">
        <v>15</v>
      </c>
      <c r="C62" s="208" t="s">
        <v>519</v>
      </c>
      <c r="D62" s="213">
        <v>18</v>
      </c>
      <c r="E62" s="211" t="s">
        <v>518</v>
      </c>
      <c r="F62" s="202"/>
      <c r="G62" s="202"/>
      <c r="H62" s="202"/>
      <c r="I62" s="202"/>
      <c r="J62" s="202"/>
      <c r="K62" s="202"/>
      <c r="L62" s="202"/>
    </row>
    <row r="63" spans="1:12" ht="63.75" x14ac:dyDescent="0.2">
      <c r="A63" s="221" t="s">
        <v>517</v>
      </c>
      <c r="B63" s="213">
        <v>16</v>
      </c>
      <c r="C63" s="208" t="s">
        <v>516</v>
      </c>
      <c r="D63" s="213"/>
      <c r="E63" s="211"/>
      <c r="F63" s="202"/>
      <c r="G63" s="202"/>
      <c r="H63" s="202"/>
      <c r="I63" s="202"/>
      <c r="J63" s="202"/>
      <c r="K63" s="202"/>
      <c r="L63" s="202"/>
    </row>
    <row r="64" spans="1:12" ht="38.25" x14ac:dyDescent="0.2">
      <c r="A64" s="221"/>
      <c r="B64" s="213">
        <v>17</v>
      </c>
      <c r="C64" s="208" t="s">
        <v>515</v>
      </c>
      <c r="D64" s="213"/>
      <c r="E64" s="208"/>
      <c r="F64" s="202"/>
      <c r="G64" s="202"/>
      <c r="H64" s="202"/>
      <c r="I64" s="202"/>
      <c r="J64" s="202"/>
      <c r="K64" s="202"/>
      <c r="L64" s="202"/>
    </row>
    <row r="65" spans="1:12" ht="76.5" x14ac:dyDescent="0.2">
      <c r="A65" s="221"/>
      <c r="B65" s="213">
        <v>18</v>
      </c>
      <c r="C65" s="220" t="s">
        <v>514</v>
      </c>
      <c r="D65" s="213"/>
      <c r="E65" s="208"/>
      <c r="F65" s="202"/>
      <c r="G65" s="202"/>
      <c r="H65" s="202"/>
      <c r="I65" s="202"/>
      <c r="J65" s="202"/>
      <c r="K65" s="202"/>
      <c r="L65" s="202"/>
    </row>
    <row r="66" spans="1:12" ht="63.75" x14ac:dyDescent="0.2">
      <c r="A66" s="221"/>
      <c r="B66" s="213">
        <v>19</v>
      </c>
      <c r="C66" s="208" t="s">
        <v>513</v>
      </c>
      <c r="D66" s="213"/>
      <c r="E66" s="208"/>
      <c r="F66" s="202"/>
      <c r="G66" s="202"/>
      <c r="H66" s="202"/>
      <c r="I66" s="202"/>
      <c r="J66" s="202"/>
      <c r="K66" s="202"/>
      <c r="L66" s="202"/>
    </row>
    <row r="67" spans="1:12" ht="38.25" x14ac:dyDescent="0.2">
      <c r="A67" s="221"/>
      <c r="B67" s="213">
        <v>20</v>
      </c>
      <c r="C67" s="208" t="s">
        <v>512</v>
      </c>
      <c r="D67" s="213"/>
      <c r="E67" s="208"/>
      <c r="F67" s="202"/>
      <c r="G67" s="202"/>
      <c r="H67" s="202"/>
      <c r="I67" s="202"/>
      <c r="J67" s="202"/>
      <c r="K67" s="202"/>
      <c r="L67" s="202"/>
    </row>
    <row r="68" spans="1:12" ht="63.75" x14ac:dyDescent="0.2">
      <c r="A68" s="296" t="s">
        <v>236</v>
      </c>
      <c r="B68" s="213">
        <v>21</v>
      </c>
      <c r="C68" s="208" t="s">
        <v>511</v>
      </c>
      <c r="D68" s="214">
        <v>19</v>
      </c>
      <c r="E68" s="220" t="s">
        <v>510</v>
      </c>
      <c r="F68" s="202"/>
      <c r="G68" s="202"/>
      <c r="H68" s="202"/>
      <c r="I68" s="202"/>
      <c r="J68" s="202"/>
      <c r="K68" s="202"/>
      <c r="L68" s="202"/>
    </row>
    <row r="69" spans="1:12" ht="370.5" customHeight="1" x14ac:dyDescent="0.2">
      <c r="A69" s="297"/>
      <c r="B69" s="296">
        <v>22</v>
      </c>
      <c r="C69" s="309" t="s">
        <v>509</v>
      </c>
      <c r="D69" s="296">
        <v>20</v>
      </c>
      <c r="E69" s="309" t="s">
        <v>508</v>
      </c>
      <c r="F69" s="323"/>
      <c r="G69" s="322"/>
      <c r="H69" s="322"/>
      <c r="I69" s="322"/>
      <c r="J69" s="322"/>
      <c r="K69" s="322"/>
      <c r="L69" s="322"/>
    </row>
    <row r="70" spans="1:12" x14ac:dyDescent="0.2">
      <c r="A70" s="297"/>
      <c r="B70" s="298"/>
      <c r="C70" s="310"/>
      <c r="D70" s="298"/>
      <c r="E70" s="310"/>
      <c r="F70" s="323"/>
      <c r="G70" s="322"/>
      <c r="H70" s="322"/>
      <c r="I70" s="322"/>
      <c r="J70" s="322"/>
      <c r="K70" s="322"/>
      <c r="L70" s="322"/>
    </row>
    <row r="71" spans="1:12" ht="63.75" x14ac:dyDescent="0.2">
      <c r="A71" s="297"/>
      <c r="B71" s="213">
        <v>23</v>
      </c>
      <c r="C71" s="211" t="s">
        <v>507</v>
      </c>
      <c r="D71" s="213">
        <v>21</v>
      </c>
      <c r="E71" s="211" t="s">
        <v>506</v>
      </c>
      <c r="F71" s="202"/>
      <c r="G71" s="202"/>
      <c r="H71" s="202"/>
      <c r="I71" s="202"/>
      <c r="J71" s="202"/>
      <c r="K71" s="202"/>
      <c r="L71" s="202"/>
    </row>
    <row r="72" spans="1:12" ht="38.25" x14ac:dyDescent="0.2">
      <c r="A72" s="297"/>
      <c r="B72" s="213">
        <v>24</v>
      </c>
      <c r="C72" s="211" t="s">
        <v>505</v>
      </c>
      <c r="D72" s="213">
        <v>22</v>
      </c>
      <c r="E72" s="211" t="s">
        <v>504</v>
      </c>
      <c r="F72" s="202"/>
      <c r="G72" s="202"/>
      <c r="H72" s="202"/>
      <c r="I72" s="202"/>
      <c r="J72" s="202"/>
      <c r="K72" s="202"/>
      <c r="L72" s="202"/>
    </row>
    <row r="73" spans="1:12" ht="76.5" x14ac:dyDescent="0.2">
      <c r="A73" s="297"/>
      <c r="B73" s="213">
        <v>25</v>
      </c>
      <c r="C73" s="211" t="s">
        <v>503</v>
      </c>
      <c r="D73" s="213">
        <v>23</v>
      </c>
      <c r="E73" s="211" t="s">
        <v>502</v>
      </c>
      <c r="F73" s="202"/>
      <c r="G73" s="202"/>
      <c r="H73" s="202"/>
      <c r="I73" s="202"/>
      <c r="J73" s="202"/>
      <c r="K73" s="202"/>
      <c r="L73" s="202"/>
    </row>
    <row r="74" spans="1:12" ht="102" x14ac:dyDescent="0.2">
      <c r="A74" s="297"/>
      <c r="B74" s="213"/>
      <c r="C74" s="211" t="s">
        <v>501</v>
      </c>
      <c r="D74" s="213">
        <v>24</v>
      </c>
      <c r="E74" s="211" t="s">
        <v>500</v>
      </c>
      <c r="F74" s="202"/>
      <c r="G74" s="202"/>
      <c r="H74" s="202"/>
      <c r="I74" s="202"/>
      <c r="J74" s="202"/>
      <c r="K74" s="202"/>
      <c r="L74" s="202"/>
    </row>
    <row r="75" spans="1:12" ht="38.25" x14ac:dyDescent="0.2">
      <c r="A75" s="297"/>
      <c r="B75" s="213">
        <v>26</v>
      </c>
      <c r="C75" s="211" t="s">
        <v>499</v>
      </c>
      <c r="D75" s="213">
        <v>25</v>
      </c>
      <c r="E75" s="208" t="s">
        <v>498</v>
      </c>
      <c r="F75" s="202"/>
      <c r="G75" s="202"/>
      <c r="H75" s="202"/>
      <c r="I75" s="202"/>
      <c r="J75" s="202"/>
      <c r="K75" s="202"/>
      <c r="L75" s="202"/>
    </row>
    <row r="76" spans="1:12" ht="38.25" x14ac:dyDescent="0.2">
      <c r="A76" s="297"/>
      <c r="B76" s="212">
        <v>27</v>
      </c>
      <c r="C76" s="219" t="s">
        <v>497</v>
      </c>
      <c r="D76" s="213">
        <v>26</v>
      </c>
      <c r="E76" s="208" t="s">
        <v>496</v>
      </c>
      <c r="F76" s="202"/>
      <c r="G76" s="202"/>
      <c r="H76" s="202"/>
      <c r="I76" s="202"/>
      <c r="J76" s="202"/>
      <c r="K76" s="202"/>
      <c r="L76" s="202"/>
    </row>
    <row r="77" spans="1:12" ht="25.5" x14ac:dyDescent="0.2">
      <c r="A77" s="298"/>
      <c r="B77" s="213"/>
      <c r="C77" s="219"/>
      <c r="D77" s="213">
        <v>27</v>
      </c>
      <c r="E77" s="211" t="s">
        <v>495</v>
      </c>
      <c r="F77" s="202"/>
      <c r="G77" s="202"/>
      <c r="H77" s="202"/>
      <c r="I77" s="202"/>
      <c r="J77" s="202"/>
      <c r="K77" s="202"/>
      <c r="L77" s="202"/>
    </row>
    <row r="78" spans="1:12" ht="25.5" x14ac:dyDescent="0.2">
      <c r="A78" s="296" t="s">
        <v>237</v>
      </c>
      <c r="B78" s="213">
        <v>28</v>
      </c>
      <c r="C78" s="208" t="s">
        <v>494</v>
      </c>
      <c r="D78" s="213">
        <v>28</v>
      </c>
      <c r="E78" s="208" t="s">
        <v>493</v>
      </c>
      <c r="F78" s="202"/>
      <c r="G78" s="202"/>
      <c r="H78" s="218"/>
      <c r="I78" s="202"/>
      <c r="J78" s="202"/>
      <c r="K78" s="202"/>
      <c r="L78" s="202"/>
    </row>
    <row r="79" spans="1:12" ht="38.25" x14ac:dyDescent="0.2">
      <c r="A79" s="298"/>
      <c r="B79" s="213">
        <v>29</v>
      </c>
      <c r="C79" s="217" t="s">
        <v>492</v>
      </c>
      <c r="D79" s="213">
        <v>29</v>
      </c>
      <c r="E79" s="211" t="s">
        <v>491</v>
      </c>
      <c r="F79" s="202"/>
      <c r="G79" s="202"/>
      <c r="H79" s="202"/>
      <c r="I79" s="202"/>
      <c r="J79" s="202"/>
      <c r="K79" s="202"/>
      <c r="L79" s="202"/>
    </row>
    <row r="80" spans="1:12" ht="63.75" x14ac:dyDescent="0.2">
      <c r="A80" s="296" t="s">
        <v>238</v>
      </c>
      <c r="B80" s="212">
        <v>30</v>
      </c>
      <c r="C80" s="211" t="s">
        <v>490</v>
      </c>
      <c r="D80" s="213"/>
      <c r="E80" s="207"/>
      <c r="F80" s="202"/>
      <c r="G80" s="202"/>
      <c r="H80" s="202"/>
      <c r="I80" s="202"/>
      <c r="J80" s="202"/>
      <c r="K80" s="202"/>
      <c r="L80" s="202"/>
    </row>
    <row r="81" spans="1:12" ht="38.25" x14ac:dyDescent="0.2">
      <c r="A81" s="297"/>
      <c r="B81" s="212">
        <v>31</v>
      </c>
      <c r="C81" s="211" t="s">
        <v>489</v>
      </c>
      <c r="D81" s="213"/>
      <c r="E81" s="216"/>
      <c r="F81" s="202"/>
      <c r="G81" s="202"/>
      <c r="H81" s="202"/>
      <c r="I81" s="202"/>
      <c r="J81" s="202"/>
      <c r="K81" s="202"/>
      <c r="L81" s="202"/>
    </row>
    <row r="82" spans="1:12" ht="38.25" x14ac:dyDescent="0.2">
      <c r="A82" s="297"/>
      <c r="B82" s="214">
        <v>32</v>
      </c>
      <c r="C82" s="211" t="s">
        <v>488</v>
      </c>
      <c r="D82" s="213"/>
      <c r="E82" s="216"/>
      <c r="F82" s="202"/>
      <c r="G82" s="202"/>
      <c r="H82" s="202"/>
      <c r="I82" s="202"/>
      <c r="J82" s="202"/>
      <c r="K82" s="202"/>
      <c r="L82" s="202"/>
    </row>
    <row r="83" spans="1:12" ht="38.25" x14ac:dyDescent="0.2">
      <c r="A83" s="297"/>
      <c r="B83" s="214">
        <v>33</v>
      </c>
      <c r="C83" s="207" t="s">
        <v>487</v>
      </c>
      <c r="D83" s="213"/>
      <c r="E83" s="216"/>
      <c r="F83" s="202"/>
      <c r="G83" s="202"/>
      <c r="H83" s="202"/>
      <c r="I83" s="202"/>
      <c r="J83" s="202"/>
      <c r="K83" s="202"/>
      <c r="L83" s="202"/>
    </row>
    <row r="84" spans="1:12" ht="51" x14ac:dyDescent="0.2">
      <c r="A84" s="298"/>
      <c r="B84" s="214">
        <v>34</v>
      </c>
      <c r="C84" s="207" t="s">
        <v>486</v>
      </c>
      <c r="D84" s="213"/>
      <c r="E84" s="216"/>
      <c r="F84" s="202"/>
      <c r="G84" s="202"/>
      <c r="H84" s="202"/>
      <c r="I84" s="202"/>
      <c r="J84" s="202"/>
      <c r="K84" s="202"/>
      <c r="L84" s="202"/>
    </row>
    <row r="85" spans="1:12" ht="51" x14ac:dyDescent="0.2">
      <c r="A85" s="317" t="s">
        <v>239</v>
      </c>
      <c r="B85" s="214">
        <v>35</v>
      </c>
      <c r="C85" s="207" t="s">
        <v>485</v>
      </c>
      <c r="D85" s="213"/>
      <c r="E85" s="215"/>
      <c r="F85" s="202"/>
      <c r="G85" s="202"/>
      <c r="H85" s="202"/>
      <c r="I85" s="202"/>
      <c r="J85" s="202"/>
      <c r="K85" s="202"/>
      <c r="L85" s="202"/>
    </row>
    <row r="86" spans="1:12" ht="76.5" x14ac:dyDescent="0.2">
      <c r="A86" s="319"/>
      <c r="B86" s="214">
        <v>36</v>
      </c>
      <c r="C86" s="207" t="s">
        <v>484</v>
      </c>
      <c r="D86" s="213"/>
      <c r="E86" s="211"/>
      <c r="F86" s="202"/>
      <c r="G86" s="202"/>
      <c r="H86" s="202"/>
      <c r="I86" s="202"/>
      <c r="J86" s="202"/>
      <c r="K86" s="202"/>
      <c r="L86" s="202"/>
    </row>
    <row r="87" spans="1:12" ht="89.25" x14ac:dyDescent="0.2">
      <c r="A87" s="317" t="s">
        <v>240</v>
      </c>
      <c r="B87" s="213">
        <v>37</v>
      </c>
      <c r="C87" s="207" t="s">
        <v>483</v>
      </c>
      <c r="D87" s="213">
        <v>30</v>
      </c>
      <c r="E87" s="211" t="s">
        <v>482</v>
      </c>
      <c r="F87" s="202"/>
      <c r="G87" s="202"/>
      <c r="H87" s="202"/>
      <c r="I87" s="202"/>
      <c r="J87" s="202"/>
      <c r="K87" s="202"/>
      <c r="L87" s="202"/>
    </row>
    <row r="88" spans="1:12" ht="76.5" x14ac:dyDescent="0.2">
      <c r="A88" s="318"/>
      <c r="B88" s="213">
        <v>38</v>
      </c>
      <c r="C88" s="207" t="s">
        <v>481</v>
      </c>
      <c r="D88" s="213">
        <v>31</v>
      </c>
      <c r="E88" s="211" t="s">
        <v>480</v>
      </c>
      <c r="F88" s="202"/>
      <c r="G88" s="202"/>
      <c r="H88" s="202"/>
      <c r="I88" s="202"/>
      <c r="J88" s="202"/>
      <c r="K88" s="202"/>
      <c r="L88" s="202"/>
    </row>
    <row r="89" spans="1:12" ht="63.75" x14ac:dyDescent="0.2">
      <c r="A89" s="319"/>
      <c r="B89" s="213">
        <v>39</v>
      </c>
      <c r="C89" s="207" t="s">
        <v>479</v>
      </c>
      <c r="D89" s="213"/>
      <c r="E89" s="211"/>
      <c r="F89" s="202"/>
      <c r="G89" s="202"/>
      <c r="H89" s="202"/>
      <c r="I89" s="202"/>
      <c r="J89" s="202"/>
      <c r="K89" s="202"/>
      <c r="L89" s="202"/>
    </row>
    <row r="90" spans="1:12" ht="51" x14ac:dyDescent="0.2">
      <c r="A90" s="320" t="s">
        <v>478</v>
      </c>
      <c r="B90" s="209">
        <v>40</v>
      </c>
      <c r="C90" s="208" t="s">
        <v>477</v>
      </c>
      <c r="D90" s="212">
        <v>32</v>
      </c>
      <c r="E90" s="211" t="s">
        <v>476</v>
      </c>
      <c r="F90" s="202"/>
      <c r="G90" s="202"/>
      <c r="H90" s="202"/>
      <c r="I90" s="202"/>
      <c r="J90" s="202"/>
      <c r="K90" s="202"/>
      <c r="L90" s="202"/>
    </row>
    <row r="91" spans="1:12" ht="38.25" x14ac:dyDescent="0.2">
      <c r="A91" s="321"/>
      <c r="B91" s="209">
        <v>41</v>
      </c>
      <c r="C91" s="208" t="s">
        <v>475</v>
      </c>
      <c r="D91" s="212">
        <v>33</v>
      </c>
      <c r="E91" s="211" t="s">
        <v>474</v>
      </c>
      <c r="F91" s="202"/>
      <c r="G91" s="202"/>
      <c r="H91" s="202"/>
      <c r="I91" s="202"/>
      <c r="J91" s="202"/>
      <c r="K91" s="202"/>
      <c r="L91" s="202"/>
    </row>
    <row r="92" spans="1:12" ht="63.75" x14ac:dyDescent="0.2">
      <c r="A92" s="321"/>
      <c r="B92" s="209">
        <v>42</v>
      </c>
      <c r="C92" s="208" t="s">
        <v>473</v>
      </c>
      <c r="D92" s="209">
        <v>34</v>
      </c>
      <c r="E92" s="208" t="s">
        <v>472</v>
      </c>
      <c r="F92" s="202"/>
      <c r="G92" s="202"/>
      <c r="H92" s="202"/>
      <c r="I92" s="202"/>
      <c r="J92" s="202"/>
      <c r="K92" s="202"/>
      <c r="L92" s="202"/>
    </row>
    <row r="93" spans="1:12" ht="51" x14ac:dyDescent="0.2">
      <c r="A93" s="321"/>
      <c r="B93" s="209">
        <v>43</v>
      </c>
      <c r="C93" s="208" t="s">
        <v>471</v>
      </c>
      <c r="D93" s="209">
        <v>35</v>
      </c>
      <c r="E93" s="208" t="s">
        <v>470</v>
      </c>
      <c r="F93" s="202"/>
      <c r="G93" s="204"/>
      <c r="H93" s="202"/>
      <c r="I93" s="202"/>
      <c r="J93" s="202"/>
      <c r="K93" s="202"/>
      <c r="L93" s="202"/>
    </row>
    <row r="94" spans="1:12" ht="63.75" x14ac:dyDescent="0.2">
      <c r="A94" s="321"/>
      <c r="B94" s="209"/>
      <c r="C94" s="210"/>
      <c r="D94" s="209">
        <v>36</v>
      </c>
      <c r="E94" s="208" t="s">
        <v>469</v>
      </c>
      <c r="F94" s="202"/>
      <c r="G94" s="204"/>
      <c r="H94" s="202"/>
      <c r="I94" s="202"/>
      <c r="J94" s="202"/>
      <c r="K94" s="202"/>
      <c r="L94" s="202"/>
    </row>
    <row r="95" spans="1:12" x14ac:dyDescent="0.2">
      <c r="A95" s="204"/>
      <c r="B95" s="205"/>
      <c r="C95" s="204"/>
      <c r="D95" s="203"/>
      <c r="E95" s="204"/>
      <c r="F95" s="202"/>
      <c r="G95" s="204"/>
      <c r="H95" s="202"/>
      <c r="I95" s="202"/>
      <c r="J95" s="202"/>
      <c r="K95" s="202"/>
      <c r="L95" s="202"/>
    </row>
    <row r="96" spans="1:12" x14ac:dyDescent="0.2">
      <c r="A96" s="204"/>
      <c r="B96" s="205"/>
      <c r="C96" s="204"/>
      <c r="D96" s="203"/>
      <c r="E96" s="204"/>
      <c r="F96" s="202"/>
      <c r="G96" s="204"/>
      <c r="H96" s="202"/>
      <c r="I96" s="202"/>
      <c r="J96" s="202"/>
      <c r="K96" s="202"/>
      <c r="L96" s="202"/>
    </row>
    <row r="97" spans="1:12" x14ac:dyDescent="0.2">
      <c r="A97" s="207"/>
      <c r="B97" s="205"/>
      <c r="C97" s="204"/>
      <c r="D97" s="203"/>
      <c r="E97" s="204"/>
      <c r="F97" s="202"/>
      <c r="G97" s="204"/>
      <c r="H97" s="202"/>
      <c r="I97" s="202"/>
      <c r="J97" s="202"/>
      <c r="K97" s="202"/>
      <c r="L97" s="202"/>
    </row>
    <row r="98" spans="1:12" x14ac:dyDescent="0.2">
      <c r="A98" s="204"/>
      <c r="B98" s="205"/>
      <c r="C98" s="204"/>
      <c r="D98" s="203"/>
      <c r="E98" s="204"/>
      <c r="F98" s="202"/>
      <c r="G98" s="202"/>
      <c r="H98" s="202"/>
      <c r="I98" s="202"/>
      <c r="J98" s="202"/>
      <c r="K98" s="202"/>
      <c r="L98" s="202"/>
    </row>
    <row r="99" spans="1:12" x14ac:dyDescent="0.2">
      <c r="A99" s="204"/>
      <c r="B99" s="205"/>
      <c r="C99" s="204"/>
      <c r="D99" s="203"/>
      <c r="E99" s="204"/>
      <c r="F99" s="202"/>
      <c r="G99" s="202"/>
      <c r="H99" s="202"/>
      <c r="I99" s="202"/>
      <c r="J99" s="202"/>
      <c r="K99" s="202"/>
      <c r="L99" s="202"/>
    </row>
    <row r="100" spans="1:12" x14ac:dyDescent="0.2">
      <c r="A100" s="206"/>
      <c r="B100" s="205"/>
      <c r="C100" s="204"/>
      <c r="D100" s="203"/>
      <c r="E100" s="204"/>
      <c r="F100" s="202"/>
      <c r="G100" s="202"/>
      <c r="H100" s="202"/>
      <c r="I100" s="202"/>
      <c r="J100" s="202"/>
      <c r="K100" s="202"/>
      <c r="L100" s="202"/>
    </row>
    <row r="101" spans="1:12" x14ac:dyDescent="0.2">
      <c r="A101" s="206"/>
      <c r="B101" s="205"/>
      <c r="C101" s="204"/>
      <c r="D101" s="203"/>
      <c r="E101" s="202"/>
      <c r="F101" s="202"/>
      <c r="G101" s="202"/>
      <c r="H101" s="202"/>
      <c r="I101" s="202"/>
      <c r="J101" s="202"/>
      <c r="K101" s="202"/>
      <c r="L101" s="202"/>
    </row>
    <row r="102" spans="1:12" x14ac:dyDescent="0.2">
      <c r="A102" s="206"/>
      <c r="B102" s="205"/>
      <c r="C102" s="204"/>
      <c r="D102" s="203"/>
      <c r="E102" s="202"/>
      <c r="F102" s="202"/>
      <c r="G102" s="202"/>
      <c r="H102" s="202"/>
      <c r="I102" s="202"/>
      <c r="J102" s="202"/>
      <c r="K102" s="202"/>
      <c r="L102" s="202"/>
    </row>
    <row r="103" spans="1:12" x14ac:dyDescent="0.2">
      <c r="A103" s="206"/>
      <c r="B103" s="205"/>
      <c r="C103" s="204"/>
      <c r="D103" s="203"/>
      <c r="E103" s="202"/>
      <c r="F103" s="202"/>
      <c r="G103" s="202"/>
      <c r="H103" s="202"/>
      <c r="I103" s="202"/>
      <c r="J103" s="202"/>
      <c r="K103" s="202"/>
      <c r="L103" s="202"/>
    </row>
    <row r="104" spans="1:12" x14ac:dyDescent="0.2">
      <c r="A104" s="206"/>
      <c r="B104" s="205"/>
      <c r="C104" s="204"/>
      <c r="D104" s="203"/>
      <c r="E104" s="202"/>
      <c r="F104" s="202"/>
      <c r="G104" s="202"/>
      <c r="H104" s="202"/>
      <c r="I104" s="202"/>
      <c r="J104" s="202"/>
      <c r="K104" s="202"/>
      <c r="L104" s="202"/>
    </row>
    <row r="105" spans="1:12" x14ac:dyDescent="0.2">
      <c r="A105" s="206"/>
      <c r="B105" s="205"/>
      <c r="C105" s="204"/>
      <c r="D105" s="203"/>
      <c r="E105" s="202"/>
      <c r="F105" s="202"/>
      <c r="G105" s="202"/>
      <c r="H105" s="202"/>
      <c r="I105" s="202"/>
      <c r="J105" s="202"/>
      <c r="K105" s="202"/>
      <c r="L105" s="202"/>
    </row>
    <row r="106" spans="1:12" x14ac:dyDescent="0.2">
      <c r="A106" s="206"/>
      <c r="B106" s="205"/>
      <c r="C106" s="204"/>
      <c r="D106" s="203"/>
      <c r="E106" s="202"/>
      <c r="F106" s="202"/>
      <c r="G106" s="202"/>
      <c r="H106" s="202"/>
      <c r="I106" s="202"/>
      <c r="J106" s="202"/>
      <c r="K106" s="202"/>
      <c r="L106" s="202"/>
    </row>
    <row r="107" spans="1:12" x14ac:dyDescent="0.2">
      <c r="A107" s="206"/>
      <c r="B107" s="205"/>
      <c r="C107" s="204"/>
      <c r="D107" s="203"/>
      <c r="E107" s="202"/>
      <c r="F107" s="202"/>
      <c r="G107" s="202"/>
      <c r="H107" s="202"/>
      <c r="I107" s="202"/>
      <c r="J107" s="202"/>
      <c r="K107" s="202"/>
      <c r="L107" s="202"/>
    </row>
    <row r="108" spans="1:12" x14ac:dyDescent="0.2">
      <c r="A108" s="206"/>
      <c r="B108" s="205"/>
      <c r="C108" s="204"/>
      <c r="D108" s="203"/>
      <c r="E108" s="202"/>
      <c r="F108" s="202"/>
      <c r="G108" s="202"/>
      <c r="H108" s="202"/>
      <c r="I108" s="202"/>
      <c r="J108" s="202"/>
      <c r="K108" s="202"/>
      <c r="L108" s="202"/>
    </row>
    <row r="109" spans="1:12" x14ac:dyDescent="0.2">
      <c r="A109" s="206"/>
      <c r="B109" s="205"/>
      <c r="C109" s="204"/>
      <c r="D109" s="203"/>
      <c r="E109" s="202"/>
      <c r="F109" s="202"/>
      <c r="G109" s="202"/>
      <c r="H109" s="202"/>
      <c r="I109" s="202"/>
      <c r="J109" s="202"/>
      <c r="K109" s="202"/>
      <c r="L109" s="202"/>
    </row>
    <row r="110" spans="1:12" x14ac:dyDescent="0.2">
      <c r="A110" s="206"/>
      <c r="B110" s="205"/>
      <c r="C110" s="204"/>
      <c r="D110" s="203"/>
      <c r="E110" s="202"/>
      <c r="F110" s="202"/>
      <c r="G110" s="202"/>
      <c r="H110" s="202"/>
      <c r="I110" s="202"/>
      <c r="J110" s="202"/>
      <c r="K110" s="202"/>
      <c r="L110" s="202"/>
    </row>
    <row r="111" spans="1:12" x14ac:dyDescent="0.2">
      <c r="A111" s="201"/>
      <c r="B111" s="200"/>
      <c r="C111" s="199"/>
      <c r="D111" s="198"/>
      <c r="E111" s="197"/>
      <c r="F111" s="197"/>
      <c r="G111" s="197"/>
      <c r="H111" s="197"/>
      <c r="I111" s="197"/>
      <c r="J111" s="197"/>
      <c r="K111" s="197"/>
      <c r="L111" s="197"/>
    </row>
  </sheetData>
  <mergeCells count="39">
    <mergeCell ref="A87:A89"/>
    <mergeCell ref="A90:A94"/>
    <mergeCell ref="K69:K70"/>
    <mergeCell ref="L69:L70"/>
    <mergeCell ref="A78:A79"/>
    <mergeCell ref="A80:A84"/>
    <mergeCell ref="A85:A86"/>
    <mergeCell ref="F69:F70"/>
    <mergeCell ref="G69:G70"/>
    <mergeCell ref="D69:D70"/>
    <mergeCell ref="H69:H70"/>
    <mergeCell ref="I69:I70"/>
    <mergeCell ref="J69:J70"/>
    <mergeCell ref="A68:A77"/>
    <mergeCell ref="B69:B70"/>
    <mergeCell ref="C69:C70"/>
    <mergeCell ref="E69:E70"/>
    <mergeCell ref="A53:A54"/>
    <mergeCell ref="A40:E40"/>
    <mergeCell ref="A22:A24"/>
    <mergeCell ref="A25:A31"/>
    <mergeCell ref="A32:A33"/>
    <mergeCell ref="A19:A21"/>
    <mergeCell ref="A5:A6"/>
    <mergeCell ref="B5:C6"/>
    <mergeCell ref="D5:D6"/>
    <mergeCell ref="B8:E8"/>
    <mergeCell ref="B10:AL10"/>
    <mergeCell ref="H5:H6"/>
    <mergeCell ref="F5:F6"/>
    <mergeCell ref="G5:G6"/>
    <mergeCell ref="J5:J6"/>
    <mergeCell ref="K5:K6"/>
    <mergeCell ref="L5:L6"/>
    <mergeCell ref="I2:I6"/>
    <mergeCell ref="B1:D1"/>
    <mergeCell ref="B2:D2"/>
    <mergeCell ref="A12:E12"/>
    <mergeCell ref="A15:A1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A5:F20"/>
  <sheetViews>
    <sheetView topLeftCell="A4" zoomScaleNormal="100" workbookViewId="0">
      <pane ySplit="1" topLeftCell="A5" activePane="bottomLeft" state="frozen"/>
      <selection activeCell="A4" sqref="A4"/>
      <selection pane="bottomLeft" activeCell="H11" sqref="H11"/>
    </sheetView>
  </sheetViews>
  <sheetFormatPr baseColWidth="10" defaultColWidth="10.5703125" defaultRowHeight="18.75" x14ac:dyDescent="0.3"/>
  <cols>
    <col min="1" max="1" width="39.28515625" style="104" customWidth="1"/>
    <col min="2" max="2" width="27" style="104" customWidth="1"/>
    <col min="3" max="3" width="24.140625" style="104" customWidth="1"/>
    <col min="4" max="4" width="10.5703125" style="105"/>
    <col min="6" max="6" width="28.85546875" customWidth="1"/>
  </cols>
  <sheetData>
    <row r="5" spans="1:6" ht="75" customHeight="1" x14ac:dyDescent="0.25">
      <c r="A5" s="324" t="s">
        <v>189</v>
      </c>
      <c r="B5" s="326" t="s">
        <v>190</v>
      </c>
      <c r="C5" s="327"/>
      <c r="D5" s="327"/>
      <c r="E5" s="328"/>
      <c r="F5" s="96" t="s">
        <v>191</v>
      </c>
    </row>
    <row r="6" spans="1:6" x14ac:dyDescent="0.3">
      <c r="A6" s="325"/>
      <c r="B6" s="97" t="s">
        <v>192</v>
      </c>
      <c r="C6" s="97" t="s">
        <v>193</v>
      </c>
      <c r="D6" s="97" t="s">
        <v>194</v>
      </c>
      <c r="E6" s="97" t="s">
        <v>195</v>
      </c>
      <c r="F6" s="98"/>
    </row>
    <row r="7" spans="1:6" ht="56.25" x14ac:dyDescent="0.25">
      <c r="A7" s="99" t="s">
        <v>618</v>
      </c>
      <c r="B7" s="100">
        <v>17.18</v>
      </c>
      <c r="C7" s="100">
        <v>11</v>
      </c>
      <c r="D7" s="101" t="s">
        <v>196</v>
      </c>
      <c r="E7" s="101" t="s">
        <v>197</v>
      </c>
      <c r="F7" s="194" t="s">
        <v>199</v>
      </c>
    </row>
    <row r="8" spans="1:6" ht="45" x14ac:dyDescent="0.25">
      <c r="A8" s="262" t="s">
        <v>617</v>
      </c>
      <c r="B8" s="100">
        <v>2</v>
      </c>
      <c r="C8" s="100">
        <v>2</v>
      </c>
      <c r="D8" s="100" t="s">
        <v>198</v>
      </c>
      <c r="E8" s="100">
        <v>6.13</v>
      </c>
      <c r="F8" s="194" t="s">
        <v>199</v>
      </c>
    </row>
    <row r="9" spans="1:6" ht="45" x14ac:dyDescent="0.25">
      <c r="A9" s="102" t="s">
        <v>616</v>
      </c>
      <c r="B9" s="100" t="s">
        <v>200</v>
      </c>
      <c r="C9" s="100">
        <v>5</v>
      </c>
      <c r="D9" s="101" t="s">
        <v>201</v>
      </c>
      <c r="E9" s="100">
        <v>9</v>
      </c>
      <c r="F9" s="194" t="s">
        <v>199</v>
      </c>
    </row>
    <row r="10" spans="1:6" ht="30" x14ac:dyDescent="0.25">
      <c r="A10" s="102" t="s">
        <v>615</v>
      </c>
      <c r="B10" s="100" t="s">
        <v>200</v>
      </c>
      <c r="C10" s="100">
        <v>6</v>
      </c>
      <c r="D10" s="101" t="s">
        <v>202</v>
      </c>
      <c r="E10" s="100"/>
      <c r="F10" s="194" t="s">
        <v>199</v>
      </c>
    </row>
    <row r="11" spans="1:6" ht="60" x14ac:dyDescent="0.25">
      <c r="A11" s="262" t="s">
        <v>614</v>
      </c>
      <c r="B11" s="100">
        <v>5</v>
      </c>
      <c r="C11" s="100">
        <v>4</v>
      </c>
      <c r="D11" s="100" t="s">
        <v>203</v>
      </c>
      <c r="E11" s="100">
        <v>8</v>
      </c>
      <c r="F11" s="194" t="s">
        <v>199</v>
      </c>
    </row>
    <row r="12" spans="1:6" ht="60" x14ac:dyDescent="0.25">
      <c r="A12" s="102" t="s">
        <v>613</v>
      </c>
      <c r="B12" s="100">
        <v>5</v>
      </c>
      <c r="C12" s="100"/>
      <c r="D12" s="100">
        <v>13</v>
      </c>
      <c r="E12" s="100">
        <v>9</v>
      </c>
      <c r="F12" s="194" t="s">
        <v>199</v>
      </c>
    </row>
    <row r="13" spans="1:6" ht="60" x14ac:dyDescent="0.25">
      <c r="A13" s="262" t="s">
        <v>612</v>
      </c>
      <c r="B13" s="100" t="s">
        <v>204</v>
      </c>
      <c r="C13" s="100" t="s">
        <v>205</v>
      </c>
      <c r="D13" s="100">
        <v>13</v>
      </c>
      <c r="E13" s="100">
        <v>9</v>
      </c>
      <c r="F13" s="194" t="s">
        <v>199</v>
      </c>
    </row>
    <row r="14" spans="1:6" ht="75" x14ac:dyDescent="0.25">
      <c r="A14" s="262" t="s">
        <v>611</v>
      </c>
      <c r="B14" s="100" t="s">
        <v>610</v>
      </c>
      <c r="C14" s="100"/>
      <c r="D14" s="100"/>
      <c r="E14" s="100"/>
      <c r="F14" s="194" t="s">
        <v>199</v>
      </c>
    </row>
    <row r="15" spans="1:6" ht="60" x14ac:dyDescent="0.25">
      <c r="A15" s="262" t="s">
        <v>609</v>
      </c>
      <c r="B15" s="100" t="s">
        <v>206</v>
      </c>
      <c r="C15" s="100"/>
      <c r="D15" s="100" t="s">
        <v>207</v>
      </c>
      <c r="E15" s="101" t="s">
        <v>208</v>
      </c>
      <c r="F15" s="194" t="s">
        <v>199</v>
      </c>
    </row>
    <row r="16" spans="1:6" ht="60" x14ac:dyDescent="0.3">
      <c r="A16" s="102" t="s">
        <v>608</v>
      </c>
      <c r="C16" s="100"/>
      <c r="D16" s="100">
        <v>8.1</v>
      </c>
      <c r="E16" s="100" t="s">
        <v>209</v>
      </c>
      <c r="F16" s="194" t="s">
        <v>199</v>
      </c>
    </row>
    <row r="17" spans="1:6" ht="110.25" customHeight="1" x14ac:dyDescent="0.25">
      <c r="A17" s="102" t="s">
        <v>607</v>
      </c>
      <c r="B17" s="100"/>
      <c r="C17" s="100"/>
      <c r="D17" s="100" t="s">
        <v>210</v>
      </c>
      <c r="E17" s="100"/>
      <c r="F17" s="194" t="s">
        <v>199</v>
      </c>
    </row>
    <row r="18" spans="1:6" ht="71.25" customHeight="1" x14ac:dyDescent="0.25">
      <c r="A18" s="99" t="s">
        <v>211</v>
      </c>
      <c r="B18" s="100"/>
      <c r="C18" s="100"/>
      <c r="D18" s="100">
        <v>21.22</v>
      </c>
      <c r="E18" s="100"/>
      <c r="F18" s="194" t="s">
        <v>199</v>
      </c>
    </row>
    <row r="19" spans="1:6" ht="60" x14ac:dyDescent="0.25">
      <c r="A19" s="102" t="s">
        <v>212</v>
      </c>
      <c r="B19" s="100"/>
      <c r="C19" s="100"/>
      <c r="D19" s="101" t="s">
        <v>606</v>
      </c>
      <c r="E19" s="100"/>
      <c r="F19" s="194" t="s">
        <v>199</v>
      </c>
    </row>
    <row r="20" spans="1:6" ht="45" x14ac:dyDescent="0.25">
      <c r="A20" s="103" t="s">
        <v>213</v>
      </c>
      <c r="B20" s="100"/>
      <c r="C20" s="100"/>
      <c r="D20" s="101">
        <v>28.29</v>
      </c>
      <c r="E20" s="100"/>
      <c r="F20" s="194" t="s">
        <v>199</v>
      </c>
    </row>
  </sheetData>
  <mergeCells count="2">
    <mergeCell ref="A5:A6"/>
    <mergeCell ref="B5:E5"/>
  </mergeCells>
  <dataValidations count="2">
    <dataValidation allowBlank="1" showInputMessage="1" showErrorMessage="1" prompt="Proponer y escribir en una frase la estrategia para gestionar la debilidad, la oportunidad, la amenaza o la fortaleza.Usar verbo de acción en infinitivo._x000a_" sqref="A5" xr:uid="{00000000-0002-0000-02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F5" xr:uid="{00000000-0002-0000-0200-000001000000}"/>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B1:H41"/>
  <sheetViews>
    <sheetView topLeftCell="B22" zoomScale="112" zoomScaleNormal="112" workbookViewId="0">
      <selection activeCell="E31" sqref="E31:F31"/>
    </sheetView>
  </sheetViews>
  <sheetFormatPr baseColWidth="10" defaultRowHeight="15" x14ac:dyDescent="0.25"/>
  <cols>
    <col min="1" max="1" width="2.85546875" style="7" customWidth="1"/>
    <col min="2" max="3" width="24.7109375" style="7" customWidth="1"/>
    <col min="4" max="4" width="16" style="7" customWidth="1"/>
    <col min="5" max="5" width="24.7109375" style="7" customWidth="1"/>
    <col min="6" max="6" width="27.7109375" style="7" customWidth="1"/>
    <col min="7" max="8" width="24.7109375" style="7" customWidth="1"/>
    <col min="9" max="16384" width="11.42578125" style="7"/>
  </cols>
  <sheetData>
    <row r="1" spans="2:8" ht="15.75" thickBot="1" x14ac:dyDescent="0.3"/>
    <row r="2" spans="2:8" ht="18" x14ac:dyDescent="0.25">
      <c r="B2" s="349" t="s">
        <v>69</v>
      </c>
      <c r="C2" s="350"/>
      <c r="D2" s="350"/>
      <c r="E2" s="350"/>
      <c r="F2" s="350"/>
      <c r="G2" s="350"/>
      <c r="H2" s="351"/>
    </row>
    <row r="3" spans="2:8" ht="16.5" x14ac:dyDescent="0.25">
      <c r="B3" s="352" t="s">
        <v>70</v>
      </c>
      <c r="C3" s="353"/>
      <c r="D3" s="353"/>
      <c r="E3" s="353"/>
      <c r="F3" s="353"/>
      <c r="G3" s="353"/>
      <c r="H3" s="354"/>
    </row>
    <row r="4" spans="2:8" ht="88.5" customHeight="1" x14ac:dyDescent="0.25">
      <c r="B4" s="355" t="s">
        <v>430</v>
      </c>
      <c r="C4" s="356"/>
      <c r="D4" s="356"/>
      <c r="E4" s="356"/>
      <c r="F4" s="356"/>
      <c r="G4" s="356"/>
      <c r="H4" s="357"/>
    </row>
    <row r="5" spans="2:8" ht="16.5" x14ac:dyDescent="0.25">
      <c r="B5" s="8"/>
      <c r="C5" s="9"/>
      <c r="D5" s="9"/>
      <c r="E5" s="9"/>
      <c r="F5" s="9"/>
      <c r="G5" s="9"/>
      <c r="H5" s="10"/>
    </row>
    <row r="6" spans="2:8" ht="16.5" customHeight="1" x14ac:dyDescent="0.25">
      <c r="B6" s="358" t="s">
        <v>387</v>
      </c>
      <c r="C6" s="359"/>
      <c r="D6" s="359"/>
      <c r="E6" s="359"/>
      <c r="F6" s="359"/>
      <c r="G6" s="359"/>
      <c r="H6" s="360"/>
    </row>
    <row r="7" spans="2:8" ht="44.25" customHeight="1" x14ac:dyDescent="0.25">
      <c r="B7" s="358"/>
      <c r="C7" s="359"/>
      <c r="D7" s="359"/>
      <c r="E7" s="359"/>
      <c r="F7" s="359"/>
      <c r="G7" s="359"/>
      <c r="H7" s="360"/>
    </row>
    <row r="8" spans="2:8" ht="15.75" thickBot="1" x14ac:dyDescent="0.3">
      <c r="B8" s="11"/>
      <c r="C8" s="12"/>
      <c r="D8" s="13"/>
      <c r="E8" s="14"/>
      <c r="F8" s="14"/>
      <c r="G8" s="15"/>
      <c r="H8" s="16"/>
    </row>
    <row r="9" spans="2:8" ht="15.75" thickTop="1" x14ac:dyDescent="0.25">
      <c r="B9" s="11"/>
      <c r="C9" s="361" t="s">
        <v>71</v>
      </c>
      <c r="D9" s="362"/>
      <c r="E9" s="363" t="s">
        <v>72</v>
      </c>
      <c r="F9" s="364"/>
      <c r="G9" s="12"/>
      <c r="H9" s="16"/>
    </row>
    <row r="10" spans="2:8" ht="35.25" customHeight="1" x14ac:dyDescent="0.25">
      <c r="B10" s="11"/>
      <c r="C10" s="345" t="s">
        <v>73</v>
      </c>
      <c r="D10" s="346"/>
      <c r="E10" s="347" t="s">
        <v>74</v>
      </c>
      <c r="F10" s="348"/>
      <c r="G10" s="12"/>
      <c r="H10" s="16"/>
    </row>
    <row r="11" spans="2:8" ht="17.25" customHeight="1" x14ac:dyDescent="0.25">
      <c r="B11" s="11"/>
      <c r="C11" s="345" t="s">
        <v>75</v>
      </c>
      <c r="D11" s="346"/>
      <c r="E11" s="347" t="s">
        <v>76</v>
      </c>
      <c r="F11" s="348"/>
      <c r="G11" s="12"/>
      <c r="H11" s="16"/>
    </row>
    <row r="12" spans="2:8" ht="19.5" customHeight="1" x14ac:dyDescent="0.25">
      <c r="B12" s="11"/>
      <c r="C12" s="345" t="s">
        <v>77</v>
      </c>
      <c r="D12" s="346"/>
      <c r="E12" s="347" t="s">
        <v>78</v>
      </c>
      <c r="F12" s="348"/>
      <c r="G12" s="12"/>
      <c r="H12" s="16"/>
    </row>
    <row r="13" spans="2:8" ht="27" customHeight="1" x14ac:dyDescent="0.25">
      <c r="B13" s="11"/>
      <c r="C13" s="345" t="s">
        <v>79</v>
      </c>
      <c r="D13" s="346"/>
      <c r="E13" s="347" t="s">
        <v>173</v>
      </c>
      <c r="F13" s="348"/>
      <c r="G13" s="12"/>
      <c r="H13" s="16"/>
    </row>
    <row r="14" spans="2:8" ht="34.5" customHeight="1" x14ac:dyDescent="0.25">
      <c r="B14" s="11"/>
      <c r="C14" s="343" t="s">
        <v>8</v>
      </c>
      <c r="D14" s="344"/>
      <c r="E14" s="341" t="s">
        <v>388</v>
      </c>
      <c r="F14" s="342"/>
      <c r="G14" s="12"/>
      <c r="H14" s="16"/>
    </row>
    <row r="15" spans="2:8" ht="27.75" customHeight="1" x14ac:dyDescent="0.25">
      <c r="B15" s="11"/>
      <c r="C15" s="343" t="s">
        <v>9</v>
      </c>
      <c r="D15" s="344"/>
      <c r="E15" s="341" t="s">
        <v>80</v>
      </c>
      <c r="F15" s="342"/>
      <c r="G15" s="12"/>
      <c r="H15" s="16"/>
    </row>
    <row r="16" spans="2:8" ht="28.5" customHeight="1" x14ac:dyDescent="0.25">
      <c r="B16" s="11"/>
      <c r="C16" s="343" t="s">
        <v>10</v>
      </c>
      <c r="D16" s="344"/>
      <c r="E16" s="341" t="s">
        <v>81</v>
      </c>
      <c r="F16" s="342"/>
      <c r="G16" s="12"/>
      <c r="H16" s="16"/>
    </row>
    <row r="17" spans="2:8" ht="72.75" customHeight="1" x14ac:dyDescent="0.25">
      <c r="B17" s="11"/>
      <c r="C17" s="343" t="s">
        <v>11</v>
      </c>
      <c r="D17" s="344"/>
      <c r="E17" s="341" t="s">
        <v>389</v>
      </c>
      <c r="F17" s="342"/>
      <c r="G17" s="12"/>
      <c r="H17" s="16"/>
    </row>
    <row r="18" spans="2:8" ht="64.5" customHeight="1" x14ac:dyDescent="0.25">
      <c r="B18" s="11"/>
      <c r="C18" s="343" t="s">
        <v>12</v>
      </c>
      <c r="D18" s="344"/>
      <c r="E18" s="341" t="s">
        <v>431</v>
      </c>
      <c r="F18" s="342"/>
      <c r="G18" s="12"/>
      <c r="H18" s="16"/>
    </row>
    <row r="19" spans="2:8" ht="71.25" customHeight="1" x14ac:dyDescent="0.25">
      <c r="B19" s="11"/>
      <c r="C19" s="343" t="s">
        <v>82</v>
      </c>
      <c r="D19" s="344"/>
      <c r="E19" s="341" t="s">
        <v>432</v>
      </c>
      <c r="F19" s="342"/>
      <c r="G19" s="12"/>
      <c r="H19" s="16"/>
    </row>
    <row r="20" spans="2:8" ht="55.5" customHeight="1" x14ac:dyDescent="0.25">
      <c r="B20" s="11"/>
      <c r="C20" s="339" t="s">
        <v>83</v>
      </c>
      <c r="D20" s="340"/>
      <c r="E20" s="341" t="s">
        <v>433</v>
      </c>
      <c r="F20" s="342"/>
      <c r="G20" s="12"/>
      <c r="H20" s="16"/>
    </row>
    <row r="21" spans="2:8" ht="42" customHeight="1" x14ac:dyDescent="0.25">
      <c r="B21" s="11"/>
      <c r="C21" s="339" t="s">
        <v>18</v>
      </c>
      <c r="D21" s="340"/>
      <c r="E21" s="341" t="s">
        <v>434</v>
      </c>
      <c r="F21" s="342"/>
      <c r="G21" s="12"/>
      <c r="H21" s="16"/>
    </row>
    <row r="22" spans="2:8" ht="59.25" customHeight="1" x14ac:dyDescent="0.25">
      <c r="B22" s="11"/>
      <c r="C22" s="339" t="s">
        <v>20</v>
      </c>
      <c r="D22" s="340"/>
      <c r="E22" s="341" t="s">
        <v>390</v>
      </c>
      <c r="F22" s="342"/>
      <c r="G22" s="12"/>
      <c r="H22" s="16"/>
    </row>
    <row r="23" spans="2:8" ht="23.25" customHeight="1" x14ac:dyDescent="0.25">
      <c r="B23" s="11"/>
      <c r="C23" s="339" t="s">
        <v>21</v>
      </c>
      <c r="D23" s="340"/>
      <c r="E23" s="341" t="s">
        <v>435</v>
      </c>
      <c r="F23" s="342"/>
      <c r="G23" s="12"/>
      <c r="H23" s="16"/>
    </row>
    <row r="24" spans="2:8" ht="30.75" customHeight="1" x14ac:dyDescent="0.25">
      <c r="B24" s="11"/>
      <c r="C24" s="339" t="s">
        <v>84</v>
      </c>
      <c r="D24" s="340"/>
      <c r="E24" s="341" t="s">
        <v>436</v>
      </c>
      <c r="F24" s="342"/>
      <c r="G24" s="12"/>
      <c r="H24" s="16"/>
    </row>
    <row r="25" spans="2:8" ht="33" customHeight="1" x14ac:dyDescent="0.25">
      <c r="B25" s="11"/>
      <c r="C25" s="339" t="s">
        <v>85</v>
      </c>
      <c r="D25" s="340"/>
      <c r="E25" s="341" t="s">
        <v>437</v>
      </c>
      <c r="F25" s="342"/>
      <c r="G25" s="12"/>
      <c r="H25" s="16"/>
    </row>
    <row r="26" spans="2:8" ht="30" customHeight="1" x14ac:dyDescent="0.25">
      <c r="B26" s="11"/>
      <c r="C26" s="339" t="s">
        <v>86</v>
      </c>
      <c r="D26" s="340"/>
      <c r="E26" s="341" t="s">
        <v>438</v>
      </c>
      <c r="F26" s="342"/>
      <c r="G26" s="12"/>
      <c r="H26" s="16"/>
    </row>
    <row r="27" spans="2:8" ht="35.25" customHeight="1" x14ac:dyDescent="0.25">
      <c r="B27" s="11"/>
      <c r="C27" s="339" t="s">
        <v>87</v>
      </c>
      <c r="D27" s="340"/>
      <c r="E27" s="341" t="s">
        <v>439</v>
      </c>
      <c r="F27" s="342"/>
      <c r="G27" s="12"/>
      <c r="H27" s="16"/>
    </row>
    <row r="28" spans="2:8" ht="31.5" customHeight="1" x14ac:dyDescent="0.25">
      <c r="B28" s="11"/>
      <c r="C28" s="339" t="s">
        <v>88</v>
      </c>
      <c r="D28" s="340"/>
      <c r="E28" s="341" t="s">
        <v>440</v>
      </c>
      <c r="F28" s="342"/>
      <c r="G28" s="12"/>
      <c r="H28" s="16"/>
    </row>
    <row r="29" spans="2:8" ht="35.25" customHeight="1" x14ac:dyDescent="0.25">
      <c r="B29" s="11"/>
      <c r="C29" s="339" t="s">
        <v>89</v>
      </c>
      <c r="D29" s="340"/>
      <c r="E29" s="341" t="s">
        <v>441</v>
      </c>
      <c r="F29" s="342"/>
      <c r="G29" s="12"/>
      <c r="H29" s="16"/>
    </row>
    <row r="30" spans="2:8" ht="59.25" customHeight="1" x14ac:dyDescent="0.25">
      <c r="B30" s="11"/>
      <c r="C30" s="339" t="s">
        <v>90</v>
      </c>
      <c r="D30" s="340"/>
      <c r="E30" s="341" t="s">
        <v>442</v>
      </c>
      <c r="F30" s="342"/>
      <c r="G30" s="12"/>
      <c r="H30" s="16"/>
    </row>
    <row r="31" spans="2:8" ht="57" customHeight="1" x14ac:dyDescent="0.25">
      <c r="B31" s="11"/>
      <c r="C31" s="339" t="s">
        <v>25</v>
      </c>
      <c r="D31" s="340"/>
      <c r="E31" s="341" t="s">
        <v>443</v>
      </c>
      <c r="F31" s="342"/>
      <c r="G31" s="12"/>
      <c r="H31" s="16"/>
    </row>
    <row r="32" spans="2:8" ht="82.5" customHeight="1" x14ac:dyDescent="0.25">
      <c r="B32" s="11"/>
      <c r="C32" s="339" t="s">
        <v>91</v>
      </c>
      <c r="D32" s="340"/>
      <c r="E32" s="341" t="s">
        <v>92</v>
      </c>
      <c r="F32" s="342"/>
      <c r="G32" s="12"/>
      <c r="H32" s="16"/>
    </row>
    <row r="33" spans="2:8" ht="46.5" customHeight="1" x14ac:dyDescent="0.25">
      <c r="B33" s="11"/>
      <c r="C33" s="339" t="s">
        <v>30</v>
      </c>
      <c r="D33" s="340"/>
      <c r="E33" s="341" t="s">
        <v>444</v>
      </c>
      <c r="F33" s="342"/>
      <c r="G33" s="12"/>
      <c r="H33" s="16"/>
    </row>
    <row r="34" spans="2:8" ht="6.75" customHeight="1" thickBot="1" x14ac:dyDescent="0.3">
      <c r="B34" s="11"/>
      <c r="C34" s="335"/>
      <c r="D34" s="336"/>
      <c r="E34" s="337"/>
      <c r="F34" s="338"/>
      <c r="G34" s="12"/>
      <c r="H34" s="16"/>
    </row>
    <row r="35" spans="2:8" ht="15.75" thickTop="1" x14ac:dyDescent="0.25">
      <c r="B35" s="11"/>
      <c r="C35" s="17"/>
      <c r="D35" s="17"/>
      <c r="E35" s="18"/>
      <c r="F35" s="18"/>
      <c r="G35" s="12"/>
      <c r="H35" s="16"/>
    </row>
    <row r="36" spans="2:8" ht="21" customHeight="1" x14ac:dyDescent="0.25">
      <c r="B36" s="329" t="s">
        <v>391</v>
      </c>
      <c r="C36" s="330"/>
      <c r="D36" s="330"/>
      <c r="E36" s="330"/>
      <c r="F36" s="330"/>
      <c r="G36" s="330"/>
      <c r="H36" s="331"/>
    </row>
    <row r="37" spans="2:8" ht="20.25" customHeight="1" x14ac:dyDescent="0.25">
      <c r="B37" s="329" t="s">
        <v>392</v>
      </c>
      <c r="C37" s="330"/>
      <c r="D37" s="330"/>
      <c r="E37" s="330"/>
      <c r="F37" s="330"/>
      <c r="G37" s="330"/>
      <c r="H37" s="331"/>
    </row>
    <row r="38" spans="2:8" ht="20.25" customHeight="1" x14ac:dyDescent="0.25">
      <c r="B38" s="329" t="s">
        <v>393</v>
      </c>
      <c r="C38" s="330"/>
      <c r="D38" s="330"/>
      <c r="E38" s="330"/>
      <c r="F38" s="330"/>
      <c r="G38" s="330"/>
      <c r="H38" s="331"/>
    </row>
    <row r="39" spans="2:8" ht="21.75" customHeight="1" x14ac:dyDescent="0.25">
      <c r="B39" s="329" t="s">
        <v>394</v>
      </c>
      <c r="C39" s="330"/>
      <c r="D39" s="330"/>
      <c r="E39" s="330"/>
      <c r="F39" s="330"/>
      <c r="G39" s="330"/>
      <c r="H39" s="331"/>
    </row>
    <row r="40" spans="2:8" ht="22.5" customHeight="1" x14ac:dyDescent="0.25">
      <c r="B40" s="329" t="s">
        <v>395</v>
      </c>
      <c r="C40" s="330"/>
      <c r="D40" s="330"/>
      <c r="E40" s="330"/>
      <c r="F40" s="330"/>
      <c r="G40" s="330"/>
      <c r="H40" s="331"/>
    </row>
    <row r="41" spans="2:8" ht="32.25" customHeight="1" thickBot="1" x14ac:dyDescent="0.3">
      <c r="B41" s="332" t="s">
        <v>396</v>
      </c>
      <c r="C41" s="333"/>
      <c r="D41" s="333"/>
      <c r="E41" s="333"/>
      <c r="F41" s="333"/>
      <c r="G41" s="333"/>
      <c r="H41" s="334"/>
    </row>
  </sheetData>
  <mergeCells count="62">
    <mergeCell ref="B2:H2"/>
    <mergeCell ref="B3:H3"/>
    <mergeCell ref="B4:H4"/>
    <mergeCell ref="B6:H7"/>
    <mergeCell ref="C9:D9"/>
    <mergeCell ref="E9:F9"/>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B40:H40"/>
    <mergeCell ref="B41:H41"/>
    <mergeCell ref="C34:D34"/>
    <mergeCell ref="E34:F34"/>
    <mergeCell ref="B36:H36"/>
    <mergeCell ref="B37:H37"/>
    <mergeCell ref="B38:H38"/>
    <mergeCell ref="B39:H3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KL62"/>
  <sheetViews>
    <sheetView tabSelected="1" topLeftCell="AA56" zoomScale="96" zoomScaleNormal="96" workbookViewId="0">
      <selection activeCell="AH20" sqref="AH20:AH24"/>
    </sheetView>
  </sheetViews>
  <sheetFormatPr baseColWidth="10" defaultRowHeight="15" x14ac:dyDescent="0.25"/>
  <cols>
    <col min="2" max="2" width="21" customWidth="1"/>
    <col min="3" max="3" width="19.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8.5703125" customWidth="1"/>
    <col min="12" max="12" width="22.85546875" customWidth="1"/>
    <col min="16" max="16" width="33.42578125" customWidth="1"/>
    <col min="17" max="17" width="18.28515625" customWidth="1"/>
    <col min="21" max="21" width="17.28515625" customWidth="1"/>
    <col min="22" max="22" width="14" customWidth="1"/>
    <col min="23" max="23" width="14" bestFit="1" customWidth="1"/>
    <col min="24" max="24" width="38.7109375" hidden="1" customWidth="1"/>
    <col min="25" max="25" width="44.85546875" hidden="1" customWidth="1"/>
    <col min="26" max="26" width="4.85546875" hidden="1" customWidth="1"/>
    <col min="27" max="28" width="11.85546875" customWidth="1"/>
    <col min="29" max="29" width="41.7109375" hidden="1" customWidth="1"/>
    <col min="30" max="30" width="4.85546875" hidden="1" customWidth="1"/>
    <col min="31" max="31" width="13.42578125" customWidth="1"/>
    <col min="33" max="33" width="13.42578125" customWidth="1"/>
    <col min="34" max="34" width="21.140625" customWidth="1"/>
    <col min="36" max="36" width="15" customWidth="1"/>
    <col min="37" max="37" width="16.140625" customWidth="1"/>
    <col min="38" max="38" width="17.85546875" bestFit="1" customWidth="1"/>
    <col min="39" max="39" width="12" bestFit="1" customWidth="1"/>
    <col min="41" max="298" width="11.42578125" style="119"/>
    <col min="299" max="16384" width="11.42578125" style="152"/>
  </cols>
  <sheetData>
    <row r="1" spans="1:298" s="149" customFormat="1" ht="16.5" customHeight="1" x14ac:dyDescent="0.3">
      <c r="A1" s="424"/>
      <c r="B1" s="425"/>
      <c r="C1" s="425"/>
      <c r="D1" s="414" t="s">
        <v>68</v>
      </c>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6" t="s">
        <v>67</v>
      </c>
      <c r="AM1" s="416"/>
      <c r="AN1" s="416"/>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R1" s="148"/>
      <c r="BS1" s="148"/>
      <c r="BT1" s="148"/>
      <c r="BU1" s="148"/>
      <c r="BV1" s="148"/>
      <c r="BW1" s="148"/>
      <c r="BX1" s="148"/>
      <c r="BY1" s="148"/>
      <c r="BZ1" s="148"/>
      <c r="CA1" s="148"/>
      <c r="CB1" s="148"/>
      <c r="CC1" s="148"/>
      <c r="CD1" s="148"/>
      <c r="CE1" s="148"/>
      <c r="CF1" s="148"/>
      <c r="CG1" s="148"/>
      <c r="CH1" s="148"/>
      <c r="CI1" s="148"/>
      <c r="CJ1" s="148"/>
      <c r="CK1" s="148"/>
      <c r="CL1" s="148"/>
      <c r="CM1" s="148"/>
      <c r="CN1" s="148"/>
      <c r="CO1" s="148"/>
      <c r="CP1" s="148"/>
      <c r="CQ1" s="148"/>
      <c r="CR1" s="148"/>
      <c r="CS1" s="148"/>
      <c r="CT1" s="148"/>
      <c r="CU1" s="148"/>
      <c r="CV1" s="148"/>
      <c r="CW1" s="148"/>
      <c r="CX1" s="148"/>
      <c r="CY1" s="148"/>
      <c r="CZ1" s="148"/>
      <c r="DA1" s="148"/>
      <c r="DB1" s="148"/>
      <c r="DC1" s="148"/>
      <c r="DD1" s="148"/>
      <c r="DE1" s="148"/>
      <c r="DF1" s="148"/>
      <c r="DG1" s="148"/>
      <c r="DH1" s="148"/>
      <c r="DI1" s="148"/>
      <c r="DJ1" s="148"/>
      <c r="DK1" s="148"/>
      <c r="DL1" s="148"/>
      <c r="DM1" s="148"/>
      <c r="DN1" s="148"/>
      <c r="DO1" s="148"/>
      <c r="DP1" s="148"/>
      <c r="DQ1" s="148"/>
      <c r="DR1" s="148"/>
      <c r="DS1" s="148"/>
      <c r="DT1" s="148"/>
      <c r="DU1" s="148"/>
      <c r="DV1" s="148"/>
      <c r="DW1" s="148"/>
      <c r="DX1" s="148"/>
      <c r="DY1" s="148"/>
      <c r="DZ1" s="148"/>
      <c r="EA1" s="148"/>
      <c r="EB1" s="148"/>
      <c r="EC1" s="148"/>
      <c r="ED1" s="148"/>
      <c r="EE1" s="148"/>
      <c r="EF1" s="148"/>
      <c r="EG1" s="148"/>
      <c r="EH1" s="148"/>
      <c r="EI1" s="148"/>
      <c r="EJ1" s="148"/>
      <c r="EK1" s="148"/>
      <c r="EL1" s="148"/>
      <c r="EM1" s="148"/>
      <c r="EN1" s="148"/>
      <c r="EO1" s="148"/>
      <c r="EP1" s="148"/>
      <c r="EQ1" s="148"/>
      <c r="ER1" s="148"/>
      <c r="ES1" s="148"/>
      <c r="ET1" s="148"/>
      <c r="EU1" s="148"/>
      <c r="EV1" s="148"/>
      <c r="EW1" s="148"/>
      <c r="EX1" s="148"/>
      <c r="EY1" s="148"/>
      <c r="EZ1" s="148"/>
      <c r="FA1" s="148"/>
      <c r="FB1" s="148"/>
      <c r="FC1" s="148"/>
      <c r="FD1" s="148"/>
      <c r="FE1" s="148"/>
      <c r="FF1" s="148"/>
      <c r="FG1" s="148"/>
      <c r="FH1" s="148"/>
      <c r="FI1" s="148"/>
      <c r="FJ1" s="148"/>
      <c r="FK1" s="148"/>
      <c r="FL1" s="148"/>
      <c r="FM1" s="148"/>
      <c r="FN1" s="148"/>
      <c r="FO1" s="148"/>
      <c r="FP1" s="148"/>
      <c r="FQ1" s="148"/>
      <c r="FR1" s="148"/>
      <c r="FS1" s="148"/>
      <c r="FT1" s="148"/>
      <c r="FU1" s="148"/>
      <c r="FV1" s="148"/>
      <c r="FW1" s="148"/>
      <c r="FX1" s="148"/>
      <c r="FY1" s="148"/>
      <c r="FZ1" s="148"/>
      <c r="GA1" s="148"/>
      <c r="GB1" s="148"/>
      <c r="GC1" s="148"/>
      <c r="GD1" s="148"/>
      <c r="GE1" s="148"/>
      <c r="GF1" s="148"/>
      <c r="GG1" s="148"/>
      <c r="GH1" s="148"/>
      <c r="GI1" s="148"/>
      <c r="GJ1" s="148"/>
      <c r="GK1" s="148"/>
      <c r="GL1" s="148"/>
      <c r="GM1" s="148"/>
      <c r="GN1" s="148"/>
      <c r="GO1" s="148"/>
      <c r="GP1" s="148"/>
      <c r="GQ1" s="148"/>
      <c r="GR1" s="148"/>
      <c r="GS1" s="148"/>
      <c r="GT1" s="148"/>
      <c r="GU1" s="148"/>
      <c r="GV1" s="148"/>
      <c r="GW1" s="148"/>
      <c r="GX1" s="148"/>
      <c r="GY1" s="148"/>
      <c r="GZ1" s="148"/>
      <c r="HA1" s="148"/>
      <c r="HB1" s="148"/>
      <c r="HC1" s="148"/>
      <c r="HD1" s="148"/>
      <c r="HE1" s="148"/>
      <c r="HF1" s="148"/>
      <c r="HG1" s="148"/>
      <c r="HH1" s="148"/>
      <c r="HI1" s="148"/>
      <c r="HJ1" s="148"/>
      <c r="HK1" s="148"/>
      <c r="HL1" s="148"/>
      <c r="HM1" s="148"/>
      <c r="HN1" s="148"/>
      <c r="HO1" s="148"/>
      <c r="HP1" s="148"/>
      <c r="HQ1" s="148"/>
      <c r="HR1" s="148"/>
      <c r="HS1" s="148"/>
      <c r="HT1" s="148"/>
      <c r="HU1" s="148"/>
      <c r="HV1" s="148"/>
      <c r="HW1" s="148"/>
      <c r="HX1" s="148"/>
      <c r="HY1" s="148"/>
      <c r="HZ1" s="148"/>
      <c r="IA1" s="148"/>
      <c r="IB1" s="148"/>
      <c r="IC1" s="148"/>
      <c r="ID1" s="148"/>
      <c r="IE1" s="148"/>
      <c r="IF1" s="148"/>
      <c r="IG1" s="148"/>
      <c r="IH1" s="148"/>
      <c r="II1" s="148"/>
      <c r="IJ1" s="148"/>
      <c r="IK1" s="148"/>
      <c r="IL1" s="148"/>
      <c r="IM1" s="148"/>
      <c r="IN1" s="148"/>
      <c r="IO1" s="148"/>
      <c r="IP1" s="148"/>
      <c r="IQ1" s="148"/>
      <c r="IR1" s="148"/>
      <c r="IS1" s="148"/>
      <c r="IT1" s="148"/>
      <c r="IU1" s="148"/>
      <c r="IV1" s="148"/>
      <c r="IW1" s="148"/>
      <c r="IX1" s="148"/>
      <c r="IY1" s="148"/>
      <c r="IZ1" s="148"/>
      <c r="JA1" s="148"/>
      <c r="JB1" s="148"/>
      <c r="JC1" s="148"/>
      <c r="JD1" s="148"/>
      <c r="JE1" s="148"/>
      <c r="JF1" s="148"/>
      <c r="JG1" s="148"/>
      <c r="JH1" s="148"/>
      <c r="JI1" s="148"/>
      <c r="JJ1" s="148"/>
      <c r="JK1" s="148"/>
      <c r="JL1" s="148"/>
      <c r="JM1" s="148"/>
      <c r="JN1" s="148"/>
      <c r="JO1" s="148"/>
      <c r="JP1" s="148"/>
      <c r="JQ1" s="148"/>
      <c r="JR1" s="148"/>
      <c r="JS1" s="148"/>
      <c r="JT1" s="148"/>
      <c r="JU1" s="148"/>
      <c r="JV1" s="148"/>
      <c r="JW1" s="148"/>
      <c r="JX1" s="148"/>
      <c r="JY1" s="148"/>
      <c r="JZ1" s="148"/>
      <c r="KA1" s="148"/>
      <c r="KB1" s="148"/>
      <c r="KC1" s="148"/>
      <c r="KD1" s="148"/>
      <c r="KE1" s="148"/>
      <c r="KF1" s="148"/>
      <c r="KG1" s="148"/>
      <c r="KH1" s="148"/>
      <c r="KI1" s="148"/>
      <c r="KJ1" s="148"/>
      <c r="KK1" s="148"/>
      <c r="KL1" s="148"/>
    </row>
    <row r="2" spans="1:298" s="149" customFormat="1" ht="39.75" customHeight="1" x14ac:dyDescent="0.3">
      <c r="A2" s="426"/>
      <c r="B2" s="427"/>
      <c r="C2" s="427"/>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6"/>
      <c r="AM2" s="416"/>
      <c r="AN2" s="416"/>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row>
    <row r="3" spans="1:298" s="149" customFormat="1" ht="16.5" x14ac:dyDescent="0.3">
      <c r="A3" s="2"/>
      <c r="B3" s="2"/>
      <c r="C3" s="3"/>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415"/>
      <c r="AL3" s="416"/>
      <c r="AM3" s="416"/>
      <c r="AN3" s="416"/>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row>
    <row r="4" spans="1:298" s="149" customFormat="1" ht="26.25" customHeight="1" x14ac:dyDescent="0.3">
      <c r="A4" s="417" t="s">
        <v>0</v>
      </c>
      <c r="B4" s="418"/>
      <c r="C4" s="419"/>
      <c r="D4" s="420" t="s">
        <v>619</v>
      </c>
      <c r="E4" s="421"/>
      <c r="F4" s="421"/>
      <c r="G4" s="421"/>
      <c r="H4" s="421"/>
      <c r="I4" s="421"/>
      <c r="J4" s="421"/>
      <c r="K4" s="421"/>
      <c r="L4" s="421"/>
      <c r="M4" s="421"/>
      <c r="N4" s="422"/>
      <c r="O4" s="423"/>
      <c r="P4" s="423"/>
      <c r="Q4" s="423"/>
      <c r="R4" s="1"/>
      <c r="S4" s="1"/>
      <c r="T4" s="1"/>
      <c r="U4" s="1"/>
      <c r="V4" s="1"/>
      <c r="W4" s="1"/>
      <c r="X4" s="1"/>
      <c r="Y4" s="1"/>
      <c r="Z4" s="1"/>
      <c r="AA4" s="1"/>
      <c r="AB4" s="1"/>
      <c r="AC4" s="1"/>
      <c r="AD4" s="1"/>
      <c r="AE4" s="1"/>
      <c r="AF4" s="1"/>
      <c r="AG4" s="1"/>
      <c r="AH4" s="1"/>
      <c r="AI4" s="1"/>
      <c r="AJ4" s="1"/>
      <c r="AK4" s="1"/>
      <c r="AL4" s="1"/>
      <c r="AM4" s="1"/>
      <c r="AN4" s="1"/>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row>
    <row r="5" spans="1:298" s="149" customFormat="1" ht="30" customHeight="1" x14ac:dyDescent="0.3">
      <c r="A5" s="417" t="s">
        <v>1</v>
      </c>
      <c r="B5" s="418"/>
      <c r="C5" s="419"/>
      <c r="D5" s="420" t="s">
        <v>219</v>
      </c>
      <c r="E5" s="421"/>
      <c r="F5" s="421"/>
      <c r="G5" s="421"/>
      <c r="H5" s="421"/>
      <c r="I5" s="421"/>
      <c r="J5" s="421"/>
      <c r="K5" s="421"/>
      <c r="L5" s="421"/>
      <c r="M5" s="421"/>
      <c r="N5" s="422"/>
      <c r="O5" s="1"/>
      <c r="P5" s="1"/>
      <c r="Q5" s="1"/>
      <c r="R5" s="1"/>
      <c r="S5" s="1"/>
      <c r="T5" s="1"/>
      <c r="U5" s="1"/>
      <c r="V5" s="1"/>
      <c r="W5" s="1"/>
      <c r="X5" s="1"/>
      <c r="Y5" s="1"/>
      <c r="Z5" s="1"/>
      <c r="AA5" s="1"/>
      <c r="AB5" s="1"/>
      <c r="AC5" s="1"/>
      <c r="AD5" s="1"/>
      <c r="AE5" s="1"/>
      <c r="AF5" s="1"/>
      <c r="AG5" s="1"/>
      <c r="AH5" s="1"/>
      <c r="AI5" s="1"/>
      <c r="AJ5" s="1"/>
      <c r="AK5" s="1"/>
      <c r="AL5" s="1"/>
      <c r="AM5" s="1"/>
      <c r="AN5" s="1"/>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row>
    <row r="6" spans="1:298" s="149" customFormat="1" ht="49.5" customHeight="1" x14ac:dyDescent="0.3">
      <c r="A6" s="417" t="s">
        <v>2</v>
      </c>
      <c r="B6" s="418"/>
      <c r="C6" s="419"/>
      <c r="D6" s="428" t="s">
        <v>620</v>
      </c>
      <c r="E6" s="429"/>
      <c r="F6" s="429"/>
      <c r="G6" s="429"/>
      <c r="H6" s="429"/>
      <c r="I6" s="429"/>
      <c r="J6" s="429"/>
      <c r="K6" s="429"/>
      <c r="L6" s="429"/>
      <c r="M6" s="429"/>
      <c r="N6" s="430"/>
      <c r="O6" s="1"/>
      <c r="P6" s="1"/>
      <c r="Q6" s="1"/>
      <c r="R6" s="1"/>
      <c r="S6" s="1"/>
      <c r="T6" s="1"/>
      <c r="U6" s="1"/>
      <c r="V6" s="1"/>
      <c r="W6" s="1"/>
      <c r="X6" s="1"/>
      <c r="Y6" s="1"/>
      <c r="Z6" s="1"/>
      <c r="AA6" s="1"/>
      <c r="AB6" s="1"/>
      <c r="AC6" s="1"/>
      <c r="AD6" s="1"/>
      <c r="AE6" s="1"/>
      <c r="AF6" s="1"/>
      <c r="AG6" s="1"/>
      <c r="AH6" s="1"/>
      <c r="AI6" s="1"/>
      <c r="AJ6" s="1"/>
      <c r="AK6" s="1"/>
      <c r="AL6" s="1"/>
      <c r="AM6" s="1"/>
      <c r="AN6" s="1"/>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c r="GV6" s="148"/>
      <c r="GW6" s="148"/>
      <c r="GX6" s="148"/>
      <c r="GY6" s="148"/>
      <c r="GZ6" s="148"/>
      <c r="HA6" s="148"/>
      <c r="HB6" s="148"/>
      <c r="HC6" s="148"/>
      <c r="HD6" s="148"/>
      <c r="HE6" s="148"/>
      <c r="HF6" s="148"/>
      <c r="HG6" s="148"/>
      <c r="HH6" s="148"/>
      <c r="HI6" s="148"/>
      <c r="HJ6" s="148"/>
      <c r="HK6" s="148"/>
      <c r="HL6" s="148"/>
      <c r="HM6" s="148"/>
      <c r="HN6" s="148"/>
      <c r="HO6" s="148"/>
      <c r="HP6" s="148"/>
      <c r="HQ6" s="148"/>
      <c r="HR6" s="148"/>
      <c r="HS6" s="148"/>
      <c r="HT6" s="148"/>
      <c r="HU6" s="148"/>
      <c r="HV6" s="148"/>
      <c r="HW6" s="148"/>
      <c r="HX6" s="148"/>
      <c r="HY6" s="148"/>
      <c r="HZ6" s="148"/>
      <c r="IA6" s="148"/>
      <c r="IB6" s="148"/>
      <c r="IC6" s="148"/>
      <c r="ID6" s="148"/>
      <c r="IE6" s="148"/>
      <c r="IF6" s="148"/>
      <c r="IG6" s="148"/>
      <c r="IH6" s="148"/>
      <c r="II6" s="148"/>
      <c r="IJ6" s="148"/>
      <c r="IK6" s="148"/>
      <c r="IL6" s="148"/>
      <c r="IM6" s="148"/>
      <c r="IN6" s="148"/>
      <c r="IO6" s="148"/>
      <c r="IP6" s="148"/>
      <c r="IQ6" s="148"/>
      <c r="IR6" s="148"/>
      <c r="IS6" s="148"/>
      <c r="IT6" s="148"/>
      <c r="IU6" s="148"/>
      <c r="IV6" s="148"/>
      <c r="IW6" s="148"/>
      <c r="IX6" s="148"/>
      <c r="IY6" s="148"/>
      <c r="IZ6" s="148"/>
      <c r="JA6" s="148"/>
      <c r="JB6" s="148"/>
      <c r="JC6" s="148"/>
      <c r="JD6" s="148"/>
      <c r="JE6" s="148"/>
      <c r="JF6" s="148"/>
      <c r="JG6" s="148"/>
      <c r="JH6" s="148"/>
      <c r="JI6" s="148"/>
      <c r="JJ6" s="148"/>
      <c r="JK6" s="148"/>
      <c r="JL6" s="148"/>
      <c r="JM6" s="148"/>
      <c r="JN6" s="148"/>
      <c r="JO6" s="148"/>
      <c r="JP6" s="148"/>
      <c r="JQ6" s="148"/>
      <c r="JR6" s="148"/>
      <c r="JS6" s="148"/>
      <c r="JT6" s="148"/>
      <c r="JU6" s="148"/>
      <c r="JV6" s="148"/>
      <c r="JW6" s="148"/>
      <c r="JX6" s="148"/>
      <c r="JY6" s="148"/>
      <c r="JZ6" s="148"/>
      <c r="KA6" s="148"/>
      <c r="KB6" s="148"/>
      <c r="KC6" s="148"/>
      <c r="KD6" s="148"/>
      <c r="KE6" s="148"/>
      <c r="KF6" s="148"/>
      <c r="KG6" s="148"/>
      <c r="KH6" s="148"/>
      <c r="KI6" s="148"/>
      <c r="KJ6" s="148"/>
      <c r="KK6" s="148"/>
      <c r="KL6" s="148"/>
    </row>
    <row r="7" spans="1:298" s="149" customFormat="1" ht="16.5" x14ac:dyDescent="0.3">
      <c r="A7" s="411" t="s">
        <v>3</v>
      </c>
      <c r="B7" s="412"/>
      <c r="C7" s="412"/>
      <c r="D7" s="412"/>
      <c r="E7" s="412"/>
      <c r="F7" s="412"/>
      <c r="G7" s="412"/>
      <c r="H7" s="413"/>
      <c r="I7" s="411" t="s">
        <v>4</v>
      </c>
      <c r="J7" s="412"/>
      <c r="K7" s="412"/>
      <c r="L7" s="412"/>
      <c r="M7" s="412"/>
      <c r="N7" s="413"/>
      <c r="O7" s="411" t="s">
        <v>5</v>
      </c>
      <c r="P7" s="412"/>
      <c r="Q7" s="412"/>
      <c r="R7" s="412"/>
      <c r="S7" s="412"/>
      <c r="T7" s="412"/>
      <c r="U7" s="412"/>
      <c r="V7" s="412"/>
      <c r="W7" s="413"/>
      <c r="X7" s="411" t="s">
        <v>6</v>
      </c>
      <c r="Y7" s="412"/>
      <c r="Z7" s="412"/>
      <c r="AA7" s="412"/>
      <c r="AB7" s="412"/>
      <c r="AC7" s="412"/>
      <c r="AD7" s="412"/>
      <c r="AE7" s="412"/>
      <c r="AF7" s="412"/>
      <c r="AG7" s="412"/>
      <c r="AH7" s="413"/>
      <c r="AI7" s="411" t="s">
        <v>7</v>
      </c>
      <c r="AJ7" s="412"/>
      <c r="AK7" s="412"/>
      <c r="AL7" s="412"/>
      <c r="AM7" s="412"/>
      <c r="AN7" s="431"/>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8"/>
      <c r="HS7" s="148"/>
      <c r="HT7" s="148"/>
      <c r="HU7" s="148"/>
      <c r="HV7" s="148"/>
      <c r="HW7" s="148"/>
      <c r="HX7" s="148"/>
      <c r="HY7" s="148"/>
      <c r="HZ7" s="148"/>
      <c r="IA7" s="148"/>
      <c r="IB7" s="148"/>
      <c r="IC7" s="148"/>
      <c r="ID7" s="148"/>
      <c r="IE7" s="148"/>
      <c r="IF7" s="148"/>
      <c r="IG7" s="148"/>
      <c r="IH7" s="148"/>
      <c r="II7" s="148"/>
      <c r="IJ7" s="148"/>
      <c r="IK7" s="148"/>
      <c r="IL7" s="148"/>
      <c r="IM7" s="148"/>
      <c r="IN7" s="148"/>
      <c r="IO7" s="148"/>
      <c r="IP7" s="148"/>
      <c r="IQ7" s="148"/>
      <c r="IR7" s="148"/>
      <c r="IS7" s="148"/>
      <c r="IT7" s="148"/>
      <c r="IU7" s="148"/>
      <c r="IV7" s="148"/>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8"/>
      <c r="JW7" s="148"/>
      <c r="JX7" s="148"/>
      <c r="JY7" s="148"/>
      <c r="JZ7" s="148"/>
      <c r="KA7" s="148"/>
      <c r="KB7" s="148"/>
      <c r="KC7" s="148"/>
      <c r="KD7" s="148"/>
      <c r="KE7" s="148"/>
      <c r="KF7" s="148"/>
      <c r="KG7" s="148"/>
      <c r="KH7" s="148"/>
      <c r="KI7" s="148"/>
      <c r="KJ7" s="148"/>
      <c r="KK7" s="148"/>
      <c r="KL7" s="148"/>
    </row>
    <row r="8" spans="1:298" s="149" customFormat="1" ht="16.5" customHeight="1" x14ac:dyDescent="0.3">
      <c r="A8" s="405" t="s">
        <v>37</v>
      </c>
      <c r="B8" s="405" t="s">
        <v>429</v>
      </c>
      <c r="C8" s="407" t="s">
        <v>8</v>
      </c>
      <c r="D8" s="402" t="s">
        <v>9</v>
      </c>
      <c r="E8" s="402" t="s">
        <v>10</v>
      </c>
      <c r="F8" s="409" t="s">
        <v>11</v>
      </c>
      <c r="G8" s="395" t="s">
        <v>12</v>
      </c>
      <c r="H8" s="402" t="s">
        <v>13</v>
      </c>
      <c r="I8" s="403" t="s">
        <v>14</v>
      </c>
      <c r="J8" s="404" t="s">
        <v>15</v>
      </c>
      <c r="K8" s="395" t="s">
        <v>16</v>
      </c>
      <c r="L8" s="395" t="s">
        <v>17</v>
      </c>
      <c r="M8" s="404" t="s">
        <v>15</v>
      </c>
      <c r="N8" s="402" t="s">
        <v>18</v>
      </c>
      <c r="O8" s="399" t="s">
        <v>19</v>
      </c>
      <c r="P8" s="394" t="s">
        <v>20</v>
      </c>
      <c r="Q8" s="395" t="s">
        <v>21</v>
      </c>
      <c r="R8" s="394" t="s">
        <v>22</v>
      </c>
      <c r="S8" s="394"/>
      <c r="T8" s="394"/>
      <c r="U8" s="394"/>
      <c r="V8" s="394"/>
      <c r="W8" s="394"/>
      <c r="X8" s="398" t="s">
        <v>316</v>
      </c>
      <c r="Y8" s="399" t="s">
        <v>277</v>
      </c>
      <c r="Z8" s="399" t="s">
        <v>15</v>
      </c>
      <c r="AA8" s="141"/>
      <c r="AB8" s="141"/>
      <c r="AC8" s="399" t="s">
        <v>23</v>
      </c>
      <c r="AD8" s="399" t="s">
        <v>15</v>
      </c>
      <c r="AE8" s="141"/>
      <c r="AF8" s="141"/>
      <c r="AG8" s="398" t="s">
        <v>24</v>
      </c>
      <c r="AH8" s="399" t="s">
        <v>25</v>
      </c>
      <c r="AI8" s="394" t="s">
        <v>7</v>
      </c>
      <c r="AJ8" s="394" t="s">
        <v>26</v>
      </c>
      <c r="AK8" s="394" t="s">
        <v>27</v>
      </c>
      <c r="AL8" s="394" t="s">
        <v>28</v>
      </c>
      <c r="AM8" s="396" t="s">
        <v>29</v>
      </c>
      <c r="AN8" s="396" t="s">
        <v>30</v>
      </c>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8"/>
      <c r="HS8" s="148"/>
      <c r="HT8" s="148"/>
      <c r="HU8" s="148"/>
      <c r="HV8" s="148"/>
      <c r="HW8" s="148"/>
      <c r="HX8" s="148"/>
      <c r="HY8" s="148"/>
      <c r="HZ8" s="148"/>
      <c r="IA8" s="148"/>
      <c r="IB8" s="148"/>
      <c r="IC8" s="148"/>
      <c r="ID8" s="148"/>
      <c r="IE8" s="148"/>
      <c r="IF8" s="148"/>
      <c r="IG8" s="148"/>
      <c r="IH8" s="148"/>
      <c r="II8" s="148"/>
      <c r="IJ8" s="148"/>
      <c r="IK8" s="148"/>
      <c r="IL8" s="148"/>
      <c r="IM8" s="148"/>
      <c r="IN8" s="148"/>
      <c r="IO8" s="148"/>
      <c r="IP8" s="148"/>
      <c r="IQ8" s="148"/>
      <c r="IR8" s="148"/>
      <c r="IS8" s="148"/>
      <c r="IT8" s="148"/>
      <c r="IU8" s="148"/>
      <c r="IV8" s="148"/>
      <c r="IW8" s="148"/>
      <c r="IX8" s="148"/>
      <c r="IY8" s="148"/>
      <c r="IZ8" s="148"/>
      <c r="JA8" s="148"/>
      <c r="JB8" s="148"/>
      <c r="JC8" s="148"/>
      <c r="JD8" s="148"/>
      <c r="JE8" s="148"/>
      <c r="JF8" s="148"/>
      <c r="JG8" s="148"/>
      <c r="JH8" s="148"/>
      <c r="JI8" s="148"/>
      <c r="JJ8" s="148"/>
      <c r="JK8" s="148"/>
      <c r="JL8" s="148"/>
      <c r="JM8" s="148"/>
      <c r="JN8" s="148"/>
      <c r="JO8" s="148"/>
      <c r="JP8" s="148"/>
      <c r="JQ8" s="148"/>
      <c r="JR8" s="148"/>
      <c r="JS8" s="148"/>
      <c r="JT8" s="148"/>
      <c r="JU8" s="148"/>
      <c r="JV8" s="148"/>
      <c r="JW8" s="148"/>
      <c r="JX8" s="148"/>
      <c r="JY8" s="148"/>
      <c r="JZ8" s="148"/>
      <c r="KA8" s="148"/>
      <c r="KB8" s="148"/>
      <c r="KC8" s="148"/>
      <c r="KD8" s="148"/>
      <c r="KE8" s="148"/>
      <c r="KF8" s="148"/>
      <c r="KG8" s="148"/>
      <c r="KH8" s="148"/>
      <c r="KI8" s="148"/>
      <c r="KJ8" s="148"/>
      <c r="KK8" s="148"/>
      <c r="KL8" s="148"/>
    </row>
    <row r="9" spans="1:298" s="151" customFormat="1" ht="94.5" customHeight="1" x14ac:dyDescent="0.25">
      <c r="A9" s="406"/>
      <c r="B9" s="410"/>
      <c r="C9" s="408"/>
      <c r="D9" s="395"/>
      <c r="E9" s="395"/>
      <c r="F9" s="408"/>
      <c r="G9" s="403"/>
      <c r="H9" s="395"/>
      <c r="I9" s="403"/>
      <c r="J9" s="404"/>
      <c r="K9" s="403"/>
      <c r="L9" s="403"/>
      <c r="M9" s="404"/>
      <c r="N9" s="395"/>
      <c r="O9" s="400"/>
      <c r="P9" s="395"/>
      <c r="Q9" s="403"/>
      <c r="R9" s="134" t="s">
        <v>31</v>
      </c>
      <c r="S9" s="134" t="s">
        <v>32</v>
      </c>
      <c r="T9" s="134" t="s">
        <v>33</v>
      </c>
      <c r="U9" s="134" t="s">
        <v>34</v>
      </c>
      <c r="V9" s="134" t="s">
        <v>35</v>
      </c>
      <c r="W9" s="134" t="s">
        <v>36</v>
      </c>
      <c r="X9" s="399"/>
      <c r="Y9" s="401"/>
      <c r="Z9" s="401"/>
      <c r="AA9" s="144" t="s">
        <v>305</v>
      </c>
      <c r="AB9" s="144" t="s">
        <v>15</v>
      </c>
      <c r="AC9" s="401"/>
      <c r="AD9" s="401"/>
      <c r="AE9" s="142" t="s">
        <v>23</v>
      </c>
      <c r="AF9" s="142" t="s">
        <v>15</v>
      </c>
      <c r="AG9" s="399"/>
      <c r="AH9" s="400"/>
      <c r="AI9" s="395"/>
      <c r="AJ9" s="395"/>
      <c r="AK9" s="395"/>
      <c r="AL9" s="395"/>
      <c r="AM9" s="397"/>
      <c r="AN9" s="397"/>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0"/>
      <c r="CN9" s="150"/>
      <c r="CO9" s="150"/>
      <c r="CP9" s="150"/>
      <c r="CQ9" s="150"/>
      <c r="CR9" s="150"/>
      <c r="CS9" s="150"/>
      <c r="CT9" s="150"/>
      <c r="CU9" s="150"/>
      <c r="CV9" s="150"/>
      <c r="CW9" s="150"/>
      <c r="CX9" s="150"/>
      <c r="CY9" s="150"/>
      <c r="CZ9" s="150"/>
      <c r="DA9" s="150"/>
      <c r="DB9" s="150"/>
      <c r="DC9" s="150"/>
      <c r="DD9" s="150"/>
      <c r="DE9" s="150"/>
      <c r="DF9" s="150"/>
      <c r="DG9" s="150"/>
      <c r="DH9" s="150"/>
      <c r="DI9" s="150"/>
      <c r="DJ9" s="150"/>
      <c r="DK9" s="150"/>
      <c r="DL9" s="150"/>
      <c r="DM9" s="150"/>
      <c r="DN9" s="150"/>
      <c r="DO9" s="150"/>
      <c r="DP9" s="150"/>
      <c r="DQ9" s="150"/>
      <c r="DR9" s="150"/>
      <c r="DS9" s="150"/>
      <c r="DT9" s="150"/>
      <c r="DU9" s="150"/>
      <c r="DV9" s="150"/>
      <c r="DW9" s="150"/>
      <c r="DX9" s="150"/>
      <c r="DY9" s="150"/>
      <c r="DZ9" s="150"/>
      <c r="EA9" s="150"/>
      <c r="EB9" s="150"/>
      <c r="EC9" s="150"/>
      <c r="ED9" s="150"/>
      <c r="EE9" s="150"/>
      <c r="EF9" s="150"/>
      <c r="EG9" s="150"/>
      <c r="EH9" s="150"/>
      <c r="EI9" s="150"/>
      <c r="EJ9" s="150"/>
      <c r="EK9" s="150"/>
      <c r="EL9" s="150"/>
      <c r="EM9" s="150"/>
      <c r="EN9" s="150"/>
      <c r="EO9" s="150"/>
      <c r="EP9" s="150"/>
      <c r="EQ9" s="150"/>
      <c r="ER9" s="150"/>
      <c r="ES9" s="150"/>
      <c r="ET9" s="150"/>
      <c r="EU9" s="150"/>
      <c r="EV9" s="150"/>
      <c r="EW9" s="150"/>
      <c r="EX9" s="150"/>
      <c r="EY9" s="150"/>
      <c r="EZ9" s="150"/>
      <c r="FA9" s="150"/>
      <c r="FB9" s="150"/>
      <c r="FC9" s="150"/>
      <c r="FD9" s="150"/>
      <c r="FE9" s="150"/>
      <c r="FF9" s="150"/>
      <c r="FG9" s="150"/>
      <c r="FH9" s="150"/>
      <c r="FI9" s="150"/>
      <c r="FJ9" s="150"/>
      <c r="FK9" s="150"/>
      <c r="FL9" s="150"/>
      <c r="FM9" s="150"/>
      <c r="FN9" s="150"/>
      <c r="FO9" s="150"/>
      <c r="FP9" s="150"/>
      <c r="FQ9" s="150"/>
      <c r="FR9" s="150"/>
      <c r="FS9" s="150"/>
      <c r="FT9" s="150"/>
      <c r="FU9" s="150"/>
      <c r="FV9" s="150"/>
      <c r="FW9" s="150"/>
      <c r="FX9" s="150"/>
      <c r="FY9" s="150"/>
      <c r="FZ9" s="150"/>
      <c r="GA9" s="150"/>
      <c r="GB9" s="150"/>
      <c r="GC9" s="150"/>
      <c r="GD9" s="150"/>
      <c r="GE9" s="150"/>
      <c r="GF9" s="150"/>
      <c r="GG9" s="150"/>
      <c r="GH9" s="150"/>
      <c r="GI9" s="150"/>
      <c r="GJ9" s="150"/>
      <c r="GK9" s="150"/>
      <c r="GL9" s="150"/>
      <c r="GM9" s="150"/>
      <c r="GN9" s="150"/>
      <c r="GO9" s="150"/>
      <c r="GP9" s="150"/>
      <c r="GQ9" s="150"/>
      <c r="GR9" s="150"/>
      <c r="GS9" s="150"/>
      <c r="GT9" s="150"/>
      <c r="GU9" s="150"/>
      <c r="GV9" s="150"/>
      <c r="GW9" s="150"/>
      <c r="GX9" s="150"/>
      <c r="GY9" s="150"/>
      <c r="GZ9" s="150"/>
      <c r="HA9" s="150"/>
      <c r="HB9" s="150"/>
      <c r="HC9" s="150"/>
      <c r="HD9" s="150"/>
      <c r="HE9" s="150"/>
      <c r="HF9" s="150"/>
      <c r="HG9" s="150"/>
      <c r="HH9" s="150"/>
      <c r="HI9" s="150"/>
      <c r="HJ9" s="150"/>
      <c r="HK9" s="150"/>
      <c r="HL9" s="150"/>
      <c r="HM9" s="150"/>
      <c r="HN9" s="150"/>
      <c r="HO9" s="150"/>
      <c r="HP9" s="150"/>
      <c r="HQ9" s="150"/>
      <c r="HR9" s="150"/>
      <c r="HS9" s="150"/>
      <c r="HT9" s="150"/>
      <c r="HU9" s="150"/>
      <c r="HV9" s="150"/>
      <c r="HW9" s="150"/>
      <c r="HX9" s="150"/>
      <c r="HY9" s="150"/>
      <c r="HZ9" s="150"/>
      <c r="IA9" s="150"/>
      <c r="IB9" s="150"/>
      <c r="IC9" s="150"/>
      <c r="ID9" s="150"/>
      <c r="IE9" s="150"/>
      <c r="IF9" s="150"/>
      <c r="IG9" s="150"/>
      <c r="IH9" s="150"/>
      <c r="II9" s="150"/>
      <c r="IJ9" s="150"/>
      <c r="IK9" s="150"/>
      <c r="IL9" s="150"/>
      <c r="IM9" s="150"/>
      <c r="IN9" s="150"/>
      <c r="IO9" s="150"/>
      <c r="IP9" s="150"/>
      <c r="IQ9" s="150"/>
      <c r="IR9" s="150"/>
      <c r="IS9" s="150"/>
      <c r="IT9" s="150"/>
      <c r="IU9" s="150"/>
      <c r="IV9" s="150"/>
      <c r="IW9" s="150"/>
      <c r="IX9" s="150"/>
      <c r="IY9" s="150"/>
      <c r="IZ9" s="150"/>
      <c r="JA9" s="150"/>
      <c r="JB9" s="150"/>
      <c r="JC9" s="150"/>
      <c r="JD9" s="150"/>
      <c r="JE9" s="150"/>
      <c r="JF9" s="150"/>
      <c r="JG9" s="150"/>
      <c r="JH9" s="150"/>
      <c r="JI9" s="150"/>
      <c r="JJ9" s="150"/>
      <c r="JK9" s="150"/>
      <c r="JL9" s="150"/>
      <c r="JM9" s="150"/>
      <c r="JN9" s="150"/>
      <c r="JO9" s="150"/>
      <c r="JP9" s="150"/>
      <c r="JQ9" s="150"/>
      <c r="JR9" s="150"/>
      <c r="JS9" s="150"/>
      <c r="JT9" s="150"/>
      <c r="JU9" s="150"/>
      <c r="JV9" s="150"/>
      <c r="JW9" s="150"/>
      <c r="JX9" s="150"/>
      <c r="JY9" s="150"/>
      <c r="JZ9" s="150"/>
      <c r="KA9" s="150"/>
      <c r="KB9" s="150"/>
      <c r="KC9" s="150"/>
      <c r="KD9" s="150"/>
      <c r="KE9" s="150"/>
      <c r="KF9" s="150"/>
      <c r="KG9" s="150"/>
      <c r="KH9" s="150"/>
      <c r="KI9" s="150"/>
      <c r="KJ9" s="150"/>
      <c r="KK9" s="150"/>
      <c r="KL9" s="150"/>
    </row>
    <row r="10" spans="1:298" ht="117.75" customHeight="1" x14ac:dyDescent="0.25">
      <c r="A10" s="368">
        <v>1</v>
      </c>
      <c r="B10" s="365" t="s">
        <v>450</v>
      </c>
      <c r="C10" s="368" t="s">
        <v>322</v>
      </c>
      <c r="D10" s="373" t="s">
        <v>621</v>
      </c>
      <c r="E10" s="388" t="s">
        <v>622</v>
      </c>
      <c r="F10" s="391" t="s">
        <v>623</v>
      </c>
      <c r="G10" s="368" t="s">
        <v>342</v>
      </c>
      <c r="H10" s="368">
        <v>500</v>
      </c>
      <c r="I10" s="374" t="str">
        <f>IF(H10&lt;=2,'Tabla probabilidad'!$B$5,IF(H10&lt;=24,'Tabla probabilidad'!$B$6,IF(H10&lt;=500,'Tabla probabilidad'!$B$7,IF(H10&lt;=5000,'Tabla probabilidad'!$B$8,IF(H10&gt;5000,'Tabla probabilidad'!$B$9)))))</f>
        <v>Media</v>
      </c>
      <c r="J10" s="375">
        <f>IF(H10&lt;=2,'Tabla probabilidad'!$D$5,IF(H10&lt;=24,'Tabla probabilidad'!$D$6,IF(H10&lt;=500,'Tabla probabilidad'!$D$7,IF(H10&lt;=5000,'Tabla probabilidad'!$D$8,IF(H10&gt;5000,'Tabla probabilidad'!$D$9)))))</f>
        <v>0.6</v>
      </c>
      <c r="K10" s="368" t="s">
        <v>448</v>
      </c>
      <c r="L10" s="368"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Mayor</v>
      </c>
      <c r="M10" s="368"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80%</v>
      </c>
      <c r="N10" s="368" t="str">
        <f>VLOOKUP((I10&amp;L10),Hoja1!$B$4:$C$28,2,0)</f>
        <v xml:space="preserve">Alto </v>
      </c>
      <c r="O10" s="266">
        <v>1</v>
      </c>
      <c r="P10" s="267" t="s">
        <v>465</v>
      </c>
      <c r="Q10" s="266" t="str">
        <f t="shared" ref="Q10:Q54" si="0">IF(R10="Preventivo","Probabilidad",IF(R10="Detectivo","Probabilidad", IF(R10="Correctivo","Impacto")))</f>
        <v>Probabilidad</v>
      </c>
      <c r="R10" s="266" t="s">
        <v>52</v>
      </c>
      <c r="S10" s="266" t="s">
        <v>56</v>
      </c>
      <c r="T10" s="268">
        <f>VLOOKUP(R10&amp;S10,Hoja1!$Q$4:$R$9,2,0)</f>
        <v>0.5</v>
      </c>
      <c r="U10" s="266" t="s">
        <v>59</v>
      </c>
      <c r="V10" s="266" t="s">
        <v>62</v>
      </c>
      <c r="W10" s="266" t="s">
        <v>65</v>
      </c>
      <c r="X10" s="268">
        <f>IF(Q10="Probabilidad",($J$10*T10),IF(Q10="Impacto"," "))</f>
        <v>0.3</v>
      </c>
      <c r="Y10" s="268" t="str">
        <f>IF(Z10&lt;=20%,'Tabla probabilidad'!$B$5,IF(Z10&lt;=40%,'Tabla probabilidad'!$B$6,IF(Z10&lt;=60%,'Tabla probabilidad'!$B$7,IF(Z10&lt;=80%,'Tabla probabilidad'!$B$8,IF(Z10&lt;=100%,'Tabla probabilidad'!$B$9)))))</f>
        <v>Baja</v>
      </c>
      <c r="Z10" s="268">
        <f>IF(R10="Preventivo",($J$10-($J$10*T10)),IF(R10="Detectivo",($J$10-($J$10*T10)),IF(R10="Correctivo",($J$10))))</f>
        <v>0.3</v>
      </c>
      <c r="AA10" s="370" t="str">
        <f>IF(AB10&lt;=20%,'Tabla probabilidad'!$B$5,IF(AB10&lt;=40%,'Tabla probabilidad'!$B$6,IF(AB10&lt;=60%,'Tabla probabilidad'!$B$7,IF(AB10&lt;=80%,'Tabla probabilidad'!$B$8,IF(AB10&lt;=100%,'Tabla probabilidad'!$B$9)))))</f>
        <v>Baja</v>
      </c>
      <c r="AB10" s="370">
        <f>AVERAGE(Z10:Z14)</f>
        <v>0.31199999999999994</v>
      </c>
      <c r="AC10" s="268" t="str">
        <f t="shared" ref="AC10:AC54" si="1">IF(AD10&lt;=20%,"Leve",IF(AD10&lt;=40%,"Menor",IF(AD10&lt;=60%,"Moderado",IF(AD10&lt;=80%,"Mayor",IF(AD10&lt;=100%,"Catastrófico")))))</f>
        <v>Mayor</v>
      </c>
      <c r="AD10" s="268">
        <f>IF(Q10="Probabilidad",(($M$10-0)),IF(Q10="Impacto",($M$10-($M$10*T10))))</f>
        <v>0.8</v>
      </c>
      <c r="AE10" s="370" t="str">
        <f>IF(AF10&lt;=20%,"Leve",IF(AF10&lt;=40%,"Menor",IF(AF10&lt;=60%,"Moderado",IF(AF10&lt;=80%,"Mayor",IF(AF10&lt;=100%,"Catastrófico")))))</f>
        <v>Mayor</v>
      </c>
      <c r="AF10" s="370">
        <f>AVERAGE(AD10:AD14)</f>
        <v>0.8</v>
      </c>
      <c r="AG10" s="376" t="str">
        <f>VLOOKUP(AA10&amp;AE10,Hoja1!$B$4:$C$28,2,0)</f>
        <v xml:space="preserve">Alto </v>
      </c>
      <c r="AH10" s="380" t="s">
        <v>319</v>
      </c>
      <c r="AI10" s="380"/>
      <c r="AJ10" s="380"/>
      <c r="AK10" s="380"/>
      <c r="AL10" s="380"/>
      <c r="AM10" s="380"/>
      <c r="AN10" s="380"/>
    </row>
    <row r="11" spans="1:298" ht="92.25" customHeight="1" x14ac:dyDescent="0.25">
      <c r="A11" s="368"/>
      <c r="B11" s="366"/>
      <c r="C11" s="368"/>
      <c r="D11" s="373"/>
      <c r="E11" s="389"/>
      <c r="F11" s="392"/>
      <c r="G11" s="368"/>
      <c r="H11" s="368"/>
      <c r="I11" s="374"/>
      <c r="J11" s="375"/>
      <c r="K11" s="368"/>
      <c r="L11" s="369"/>
      <c r="M11" s="369"/>
      <c r="N11" s="368"/>
      <c r="O11" s="266">
        <v>2</v>
      </c>
      <c r="P11" s="267" t="s">
        <v>624</v>
      </c>
      <c r="Q11" s="266" t="str">
        <f t="shared" si="0"/>
        <v>Probabilidad</v>
      </c>
      <c r="R11" s="266" t="s">
        <v>52</v>
      </c>
      <c r="S11" s="266" t="s">
        <v>57</v>
      </c>
      <c r="T11" s="268">
        <f>VLOOKUP(R11&amp;S11,Hoja1!$Q$4:$R$9,2,0)</f>
        <v>0.45</v>
      </c>
      <c r="U11" s="266" t="s">
        <v>59</v>
      </c>
      <c r="V11" s="266" t="s">
        <v>62</v>
      </c>
      <c r="W11" s="266" t="s">
        <v>65</v>
      </c>
      <c r="X11" s="268">
        <f>IF(Q11="Probabilidad",($J$10*T11),IF(Q11="Impacto"," "))</f>
        <v>0.27</v>
      </c>
      <c r="Y11" s="268" t="str">
        <f>IF(Z11&lt;=20%,'Tabla probabilidad'!$B$5,IF(Z11&lt;=40%,'Tabla probabilidad'!$B$6,IF(Z11&lt;=60%,'Tabla probabilidad'!$B$7,IF(Z11&lt;=80%,'Tabla probabilidad'!$B$8,IF(Z11&lt;=100%,'Tabla probabilidad'!$B$9)))))</f>
        <v>Baja</v>
      </c>
      <c r="Z11" s="268">
        <f t="shared" ref="Z11:Z14" si="2">IF(R11="Preventivo",($J$10-($J$10*T11)),IF(R11="Detectivo",($J$10-($J$10*T11)),IF(R11="Correctivo",($J$10))))</f>
        <v>0.32999999999999996</v>
      </c>
      <c r="AA11" s="371"/>
      <c r="AB11" s="371"/>
      <c r="AC11" s="268" t="str">
        <f t="shared" si="1"/>
        <v>Mayor</v>
      </c>
      <c r="AD11" s="268">
        <f>IF(Q11="Probabilidad",(($M$10-0)),IF(Q11="Impacto",($M$10-($M$10*T11))))</f>
        <v>0.8</v>
      </c>
      <c r="AE11" s="371"/>
      <c r="AF11" s="371"/>
      <c r="AG11" s="377"/>
      <c r="AH11" s="380"/>
      <c r="AI11" s="380"/>
      <c r="AJ11" s="380"/>
      <c r="AK11" s="380"/>
      <c r="AL11" s="380"/>
      <c r="AM11" s="380"/>
      <c r="AN11" s="380"/>
    </row>
    <row r="12" spans="1:298" ht="86.25" customHeight="1" x14ac:dyDescent="0.25">
      <c r="A12" s="368"/>
      <c r="B12" s="366"/>
      <c r="C12" s="368"/>
      <c r="D12" s="373"/>
      <c r="E12" s="389"/>
      <c r="F12" s="392"/>
      <c r="G12" s="368"/>
      <c r="H12" s="368"/>
      <c r="I12" s="374"/>
      <c r="J12" s="375"/>
      <c r="K12" s="368"/>
      <c r="L12" s="369"/>
      <c r="M12" s="369"/>
      <c r="N12" s="368"/>
      <c r="O12" s="266">
        <v>3</v>
      </c>
      <c r="P12" s="267" t="s">
        <v>336</v>
      </c>
      <c r="Q12" s="266" t="str">
        <f t="shared" si="0"/>
        <v>Probabilidad</v>
      </c>
      <c r="R12" s="266" t="s">
        <v>52</v>
      </c>
      <c r="S12" s="266" t="s">
        <v>57</v>
      </c>
      <c r="T12" s="268">
        <f>VLOOKUP(R12&amp;S12,Hoja1!$Q$4:$R$9,2,0)</f>
        <v>0.45</v>
      </c>
      <c r="U12" s="266" t="s">
        <v>59</v>
      </c>
      <c r="V12" s="266" t="s">
        <v>62</v>
      </c>
      <c r="W12" s="266" t="s">
        <v>65</v>
      </c>
      <c r="X12" s="268">
        <f t="shared" ref="X12:X14" si="3">IF(Q12="Probabilidad",($J$10*T12),IF(Q12="Impacto"," "))</f>
        <v>0.27</v>
      </c>
      <c r="Y12" s="268" t="str">
        <f>IF(Z12&lt;=20%,'Tabla probabilidad'!$B$5,IF(Z12&lt;=40%,'Tabla probabilidad'!$B$6,IF(Z12&lt;=60%,'Tabla probabilidad'!$B$7,IF(Z12&lt;=80%,'Tabla probabilidad'!$B$8,IF(Z12&lt;=100%,'Tabla probabilidad'!$B$9)))))</f>
        <v>Baja</v>
      </c>
      <c r="Z12" s="268">
        <f t="shared" si="2"/>
        <v>0.32999999999999996</v>
      </c>
      <c r="AA12" s="371"/>
      <c r="AB12" s="371"/>
      <c r="AC12" s="268" t="str">
        <f t="shared" si="1"/>
        <v>Mayor</v>
      </c>
      <c r="AD12" s="268">
        <f>IF(Q12="Probabilidad",(($M$10-0)),IF(Q12="Impacto",($M$10-($M$10*T12))))</f>
        <v>0.8</v>
      </c>
      <c r="AE12" s="371"/>
      <c r="AF12" s="371"/>
      <c r="AG12" s="377"/>
      <c r="AH12" s="380"/>
      <c r="AI12" s="380"/>
      <c r="AJ12" s="380"/>
      <c r="AK12" s="380"/>
      <c r="AL12" s="380"/>
      <c r="AM12" s="380"/>
      <c r="AN12" s="380"/>
    </row>
    <row r="13" spans="1:298" ht="112.5" customHeight="1" x14ac:dyDescent="0.25">
      <c r="A13" s="368"/>
      <c r="B13" s="366"/>
      <c r="C13" s="368"/>
      <c r="D13" s="373"/>
      <c r="E13" s="389"/>
      <c r="F13" s="392"/>
      <c r="G13" s="368"/>
      <c r="H13" s="368"/>
      <c r="I13" s="374"/>
      <c r="J13" s="375"/>
      <c r="K13" s="368"/>
      <c r="L13" s="369"/>
      <c r="M13" s="369"/>
      <c r="N13" s="368"/>
      <c r="O13" s="266">
        <v>4</v>
      </c>
      <c r="P13" s="267" t="s">
        <v>625</v>
      </c>
      <c r="Q13" s="266" t="str">
        <f t="shared" si="0"/>
        <v>Probabilidad</v>
      </c>
      <c r="R13" s="266" t="s">
        <v>52</v>
      </c>
      <c r="S13" s="266" t="s">
        <v>56</v>
      </c>
      <c r="T13" s="268">
        <f>VLOOKUP(R13&amp;S13,Hoja1!$Q$4:$R$9,2,0)</f>
        <v>0.5</v>
      </c>
      <c r="U13" s="266" t="s">
        <v>59</v>
      </c>
      <c r="V13" s="266" t="s">
        <v>62</v>
      </c>
      <c r="W13" s="266" t="s">
        <v>65</v>
      </c>
      <c r="X13" s="268">
        <f t="shared" si="3"/>
        <v>0.3</v>
      </c>
      <c r="Y13" s="268" t="str">
        <f>IF(Z13&lt;=20%,'Tabla probabilidad'!$B$5,IF(Z13&lt;=40%,'Tabla probabilidad'!$B$6,IF(Z13&lt;=60%,'Tabla probabilidad'!$B$7,IF(Z13&lt;=80%,'Tabla probabilidad'!$B$8,IF(Z13&lt;=100%,'Tabla probabilidad'!$B$9)))))</f>
        <v>Baja</v>
      </c>
      <c r="Z13" s="268">
        <f t="shared" si="2"/>
        <v>0.3</v>
      </c>
      <c r="AA13" s="371"/>
      <c r="AB13" s="371"/>
      <c r="AC13" s="268" t="str">
        <f t="shared" si="1"/>
        <v>Mayor</v>
      </c>
      <c r="AD13" s="268">
        <f>IF(Q13="Probabilidad",(($M$10-0)),IF(Q13="Impacto",($M$10-($M$10*T13))))</f>
        <v>0.8</v>
      </c>
      <c r="AE13" s="371"/>
      <c r="AF13" s="371"/>
      <c r="AG13" s="377"/>
      <c r="AH13" s="380"/>
      <c r="AI13" s="380"/>
      <c r="AJ13" s="380"/>
      <c r="AK13" s="380"/>
      <c r="AL13" s="380"/>
      <c r="AM13" s="380"/>
      <c r="AN13" s="380"/>
    </row>
    <row r="14" spans="1:298" ht="90" x14ac:dyDescent="0.25">
      <c r="A14" s="368"/>
      <c r="B14" s="367"/>
      <c r="C14" s="368"/>
      <c r="D14" s="373"/>
      <c r="E14" s="390"/>
      <c r="F14" s="393"/>
      <c r="G14" s="368"/>
      <c r="H14" s="368"/>
      <c r="I14" s="374"/>
      <c r="J14" s="375"/>
      <c r="K14" s="368"/>
      <c r="L14" s="369"/>
      <c r="M14" s="369"/>
      <c r="N14" s="368"/>
      <c r="O14" s="266">
        <v>5</v>
      </c>
      <c r="P14" s="269" t="s">
        <v>626</v>
      </c>
      <c r="Q14" s="266" t="str">
        <f t="shared" si="0"/>
        <v>Probabilidad</v>
      </c>
      <c r="R14" s="266" t="s">
        <v>52</v>
      </c>
      <c r="S14" s="266" t="s">
        <v>56</v>
      </c>
      <c r="T14" s="268">
        <f>VLOOKUP(R14&amp;S14,Hoja1!$Q$4:$R$9,2,0)</f>
        <v>0.5</v>
      </c>
      <c r="U14" s="266" t="s">
        <v>59</v>
      </c>
      <c r="V14" s="266" t="s">
        <v>62</v>
      </c>
      <c r="W14" s="266" t="s">
        <v>65</v>
      </c>
      <c r="X14" s="268">
        <f t="shared" si="3"/>
        <v>0.3</v>
      </c>
      <c r="Y14" s="268" t="str">
        <f>IF(Z14&lt;=20%,'Tabla probabilidad'!$B$5,IF(Z14&lt;=40%,'Tabla probabilidad'!$B$6,IF(Z14&lt;=60%,'Tabla probabilidad'!$B$7,IF(Z14&lt;=80%,'Tabla probabilidad'!$B$8,IF(Z14&lt;=100%,'Tabla probabilidad'!$B$9)))))</f>
        <v>Baja</v>
      </c>
      <c r="Z14" s="268">
        <f t="shared" si="2"/>
        <v>0.3</v>
      </c>
      <c r="AA14" s="372"/>
      <c r="AB14" s="372"/>
      <c r="AC14" s="268" t="str">
        <f t="shared" si="1"/>
        <v>Mayor</v>
      </c>
      <c r="AD14" s="268">
        <f>IF(Q14="Probabilidad",(($M$10-0)),IF(Q14="Impacto",($M$10-($M$10*T14))))</f>
        <v>0.8</v>
      </c>
      <c r="AE14" s="372"/>
      <c r="AF14" s="372"/>
      <c r="AG14" s="378"/>
      <c r="AH14" s="380"/>
      <c r="AI14" s="380"/>
      <c r="AJ14" s="380"/>
      <c r="AK14" s="380"/>
      <c r="AL14" s="380"/>
      <c r="AM14" s="380"/>
      <c r="AN14" s="380"/>
    </row>
    <row r="15" spans="1:298" ht="75.75" customHeight="1" x14ac:dyDescent="0.25">
      <c r="A15" s="365">
        <v>2</v>
      </c>
      <c r="B15" s="365" t="s">
        <v>451</v>
      </c>
      <c r="C15" s="368" t="s">
        <v>355</v>
      </c>
      <c r="D15" s="385" t="s">
        <v>630</v>
      </c>
      <c r="E15" s="365" t="s">
        <v>631</v>
      </c>
      <c r="F15" s="365" t="s">
        <v>632</v>
      </c>
      <c r="G15" s="368" t="s">
        <v>342</v>
      </c>
      <c r="H15" s="365">
        <v>4900</v>
      </c>
      <c r="I15" s="374" t="str">
        <f>IF(H15&lt;=2,'Tabla probabilidad'!$B$5,IF(H15&lt;=24,'Tabla probabilidad'!$B$6,IF(H15&lt;=500,'Tabla probabilidad'!$B$7,IF(H15&lt;=5000,'Tabla probabilidad'!$B$8,IF(H15&gt;5000,'Tabla probabilidad'!$B$9)))))</f>
        <v>Alta</v>
      </c>
      <c r="J15" s="375">
        <f>IF(H15&lt;=2,'Tabla probabilidad'!$D$5,IF(H15&lt;=24,'Tabla probabilidad'!$D$6,IF(H15&lt;=500,'Tabla probabilidad'!$D$7,IF(H15&lt;=5000,'Tabla probabilidad'!$D$8,IF(H15&gt;5000,'Tabla probabilidad'!$D$9)))))</f>
        <v>0.8</v>
      </c>
      <c r="K15" s="368" t="s">
        <v>352</v>
      </c>
      <c r="L15" s="368"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Moderado</v>
      </c>
      <c r="M15" s="368"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60%</v>
      </c>
      <c r="N15" s="368" t="str">
        <f>VLOOKUP((I15&amp;L15),Hoja1!$B$4:$C$28,2,0)</f>
        <v xml:space="preserve">Alto </v>
      </c>
      <c r="O15" s="266">
        <v>1</v>
      </c>
      <c r="P15" s="270" t="s">
        <v>337</v>
      </c>
      <c r="Q15" s="266" t="str">
        <f t="shared" si="0"/>
        <v>Probabilidad</v>
      </c>
      <c r="R15" s="266" t="s">
        <v>52</v>
      </c>
      <c r="S15" s="266" t="s">
        <v>57</v>
      </c>
      <c r="T15" s="268">
        <f>VLOOKUP(R15&amp;S15,Hoja1!$Q$4:$R$9,2,0)</f>
        <v>0.45</v>
      </c>
      <c r="U15" s="266" t="s">
        <v>59</v>
      </c>
      <c r="V15" s="266" t="s">
        <v>62</v>
      </c>
      <c r="W15" s="266" t="s">
        <v>65</v>
      </c>
      <c r="X15" s="268">
        <f>IF(Q15="Probabilidad",($J$15*T15),IF(Q15="Impacto"," "))</f>
        <v>0.36000000000000004</v>
      </c>
      <c r="Y15" s="268" t="str">
        <f>IF(Z15&lt;=20%,'Tabla probabilidad'!$B$5,IF(Z15&lt;=40%,'Tabla probabilidad'!$B$6,IF(Z15&lt;=60%,'Tabla probabilidad'!$B$7,IF(Z15&lt;=80%,'Tabla probabilidad'!$B$8,IF(Z15&lt;=100%,'Tabla probabilidad'!$B$9)))))</f>
        <v>Media</v>
      </c>
      <c r="Z15" s="268">
        <f>IF(R15="Preventivo",($J$15-($J$15*T15)),IF(R15="Detectivo",($J$15-($J$15*T15)),IF(R15="Correctivo",($J$15))))</f>
        <v>0.44</v>
      </c>
      <c r="AA15" s="370" t="str">
        <f>IF(AB15&lt;=20%,'Tabla probabilidad'!$B$5,IF(AB15&lt;=40%,'Tabla probabilidad'!$B$6,IF(AB15&lt;=60%,'Tabla probabilidad'!$B$7,IF(AB15&lt;=80%,'Tabla probabilidad'!$B$8,IF(AB15&lt;=100%,'Tabla probabilidad'!$B$9)))))</f>
        <v>Media</v>
      </c>
      <c r="AB15" s="370">
        <f>AVERAGE(Z15:Z19)</f>
        <v>0.45600000000000007</v>
      </c>
      <c r="AC15" s="268" t="str">
        <f t="shared" si="1"/>
        <v>Moderado</v>
      </c>
      <c r="AD15" s="268">
        <f>IF(Q15="Probabilidad",(($M$15-0)),IF(Q15="Impacto",($M$15-($M$15*T15))))</f>
        <v>0.6</v>
      </c>
      <c r="AE15" s="370" t="str">
        <f>IF(AF15&lt;=20%,"Leve",IF(AF15&lt;=40%,"Menor",IF(AF15&lt;=60%,"Moderado",IF(AF15&lt;=80%,"Mayor",IF(AF15&lt;=100%,"Catastrófico")))))</f>
        <v>Moderado</v>
      </c>
      <c r="AF15" s="370">
        <f>AVERAGE(AD15:AD19)</f>
        <v>0.6</v>
      </c>
      <c r="AG15" s="376" t="str">
        <f>VLOOKUP(AA15&amp;AE15,Hoja1!$B$4:$C$28,2,0)</f>
        <v>Moderado</v>
      </c>
      <c r="AH15" s="380" t="s">
        <v>318</v>
      </c>
      <c r="AI15" s="380"/>
      <c r="AJ15" s="380"/>
      <c r="AK15" s="380"/>
      <c r="AL15" s="380"/>
      <c r="AM15" s="380"/>
      <c r="AN15" s="380"/>
    </row>
    <row r="16" spans="1:298" ht="47.25" customHeight="1" x14ac:dyDescent="0.25">
      <c r="A16" s="366"/>
      <c r="B16" s="366"/>
      <c r="C16" s="368"/>
      <c r="D16" s="386"/>
      <c r="E16" s="366"/>
      <c r="F16" s="366"/>
      <c r="G16" s="368"/>
      <c r="H16" s="366"/>
      <c r="I16" s="374"/>
      <c r="J16" s="375"/>
      <c r="K16" s="368"/>
      <c r="L16" s="369"/>
      <c r="M16" s="369"/>
      <c r="N16" s="368"/>
      <c r="O16" s="266">
        <v>2</v>
      </c>
      <c r="P16" s="270" t="s">
        <v>338</v>
      </c>
      <c r="Q16" s="266" t="str">
        <f t="shared" si="0"/>
        <v>Probabilidad</v>
      </c>
      <c r="R16" s="266" t="s">
        <v>52</v>
      </c>
      <c r="S16" s="266" t="s">
        <v>57</v>
      </c>
      <c r="T16" s="268">
        <f>VLOOKUP(R16&amp;S16,Hoja1!$Q$4:$R$9,2,0)</f>
        <v>0.45</v>
      </c>
      <c r="U16" s="266" t="s">
        <v>59</v>
      </c>
      <c r="V16" s="266" t="s">
        <v>62</v>
      </c>
      <c r="W16" s="266" t="s">
        <v>65</v>
      </c>
      <c r="X16" s="268">
        <f>IF(Q16="Probabilidad",($J$15*T16),IF(Q16="Impacto"," "))</f>
        <v>0.36000000000000004</v>
      </c>
      <c r="Y16" s="268" t="str">
        <f>IF(Z16&lt;=20%,'Tabla probabilidad'!$B$5,IF(Z16&lt;=40%,'Tabla probabilidad'!$B$6,IF(Z16&lt;=60%,'Tabla probabilidad'!$B$7,IF(Z16&lt;=80%,'Tabla probabilidad'!$B$8,IF(Z16&lt;=100%,'Tabla probabilidad'!$B$9)))))</f>
        <v>Media</v>
      </c>
      <c r="Z16" s="268">
        <f t="shared" ref="Z16:Z19" si="4">IF(R16="Preventivo",($J$15-($J$15*T16)),IF(R16="Detectivo",($J$15-($J$15*T16)),IF(R16="Correctivo",($J$15))))</f>
        <v>0.44</v>
      </c>
      <c r="AA16" s="371"/>
      <c r="AB16" s="371"/>
      <c r="AC16" s="268" t="str">
        <f t="shared" si="1"/>
        <v>Moderado</v>
      </c>
      <c r="AD16" s="268">
        <f t="shared" ref="AD16:AD19" si="5">IF(Q16="Probabilidad",(($M$15-0)),IF(Q16="Impacto",($M$15-($M$15*T16))))</f>
        <v>0.6</v>
      </c>
      <c r="AE16" s="371"/>
      <c r="AF16" s="371"/>
      <c r="AG16" s="377"/>
      <c r="AH16" s="380"/>
      <c r="AI16" s="380"/>
      <c r="AJ16" s="380"/>
      <c r="AK16" s="380"/>
      <c r="AL16" s="380"/>
      <c r="AM16" s="380"/>
      <c r="AN16" s="380"/>
    </row>
    <row r="17" spans="1:40" ht="62.25" customHeight="1" x14ac:dyDescent="0.25">
      <c r="A17" s="366"/>
      <c r="B17" s="366"/>
      <c r="C17" s="368"/>
      <c r="D17" s="386"/>
      <c r="E17" s="366"/>
      <c r="F17" s="366"/>
      <c r="G17" s="368"/>
      <c r="H17" s="366"/>
      <c r="I17" s="374"/>
      <c r="J17" s="375"/>
      <c r="K17" s="368"/>
      <c r="L17" s="369"/>
      <c r="M17" s="369"/>
      <c r="N17" s="368"/>
      <c r="O17" s="266">
        <v>3</v>
      </c>
      <c r="P17" s="270" t="s">
        <v>627</v>
      </c>
      <c r="Q17" s="266" t="str">
        <f t="shared" si="0"/>
        <v>Probabilidad</v>
      </c>
      <c r="R17" s="266" t="s">
        <v>52</v>
      </c>
      <c r="S17" s="266" t="s">
        <v>57</v>
      </c>
      <c r="T17" s="268">
        <f>VLOOKUP(R17&amp;S17,Hoja1!$Q$4:$R$9,2,0)</f>
        <v>0.45</v>
      </c>
      <c r="U17" s="266" t="s">
        <v>59</v>
      </c>
      <c r="V17" s="266" t="s">
        <v>62</v>
      </c>
      <c r="W17" s="266" t="s">
        <v>65</v>
      </c>
      <c r="X17" s="268">
        <f t="shared" ref="X17:X19" si="6">IF(Q17="Probabilidad",($J$15*T17),IF(Q17="Impacto"," "))</f>
        <v>0.36000000000000004</v>
      </c>
      <c r="Y17" s="268" t="str">
        <f>IF(Z17&lt;=20%,'Tabla probabilidad'!$B$5,IF(Z17&lt;=40%,'Tabla probabilidad'!$B$6,IF(Z17&lt;=60%,'Tabla probabilidad'!$B$7,IF(Z17&lt;=80%,'Tabla probabilidad'!$B$8,IF(Z17&lt;=100%,'Tabla probabilidad'!$B$9)))))</f>
        <v>Media</v>
      </c>
      <c r="Z17" s="268">
        <f t="shared" si="4"/>
        <v>0.44</v>
      </c>
      <c r="AA17" s="371"/>
      <c r="AB17" s="371"/>
      <c r="AC17" s="268" t="str">
        <f t="shared" si="1"/>
        <v>Moderado</v>
      </c>
      <c r="AD17" s="268">
        <f t="shared" si="5"/>
        <v>0.6</v>
      </c>
      <c r="AE17" s="371"/>
      <c r="AF17" s="371"/>
      <c r="AG17" s="377"/>
      <c r="AH17" s="380"/>
      <c r="AI17" s="380"/>
      <c r="AJ17" s="380"/>
      <c r="AK17" s="380"/>
      <c r="AL17" s="380"/>
      <c r="AM17" s="380"/>
      <c r="AN17" s="380"/>
    </row>
    <row r="18" spans="1:40" ht="51" customHeight="1" x14ac:dyDescent="0.25">
      <c r="A18" s="366"/>
      <c r="B18" s="366"/>
      <c r="C18" s="368"/>
      <c r="D18" s="386"/>
      <c r="E18" s="366"/>
      <c r="F18" s="366"/>
      <c r="G18" s="368"/>
      <c r="H18" s="366"/>
      <c r="I18" s="374"/>
      <c r="J18" s="375"/>
      <c r="K18" s="368"/>
      <c r="L18" s="369"/>
      <c r="M18" s="369"/>
      <c r="N18" s="368"/>
      <c r="O18" s="266">
        <v>4</v>
      </c>
      <c r="P18" s="270" t="s">
        <v>628</v>
      </c>
      <c r="Q18" s="266" t="str">
        <f t="shared" si="0"/>
        <v>Probabilidad</v>
      </c>
      <c r="R18" s="266" t="s">
        <v>52</v>
      </c>
      <c r="S18" s="266" t="s">
        <v>57</v>
      </c>
      <c r="T18" s="268">
        <f>VLOOKUP(R18&amp;S18,Hoja1!$Q$4:$R$9,2,0)</f>
        <v>0.45</v>
      </c>
      <c r="U18" s="266" t="s">
        <v>59</v>
      </c>
      <c r="V18" s="266" t="s">
        <v>62</v>
      </c>
      <c r="W18" s="266" t="s">
        <v>65</v>
      </c>
      <c r="X18" s="268">
        <f t="shared" si="6"/>
        <v>0.36000000000000004</v>
      </c>
      <c r="Y18" s="268" t="str">
        <f>IF(Z18&lt;=20%,'Tabla probabilidad'!$B$5,IF(Z18&lt;=40%,'Tabla probabilidad'!$B$6,IF(Z18&lt;=60%,'Tabla probabilidad'!$B$7,IF(Z18&lt;=80%,'Tabla probabilidad'!$B$8,IF(Z18&lt;=100%,'Tabla probabilidad'!$B$9)))))</f>
        <v>Media</v>
      </c>
      <c r="Z18" s="268">
        <f t="shared" si="4"/>
        <v>0.44</v>
      </c>
      <c r="AA18" s="371"/>
      <c r="AB18" s="371"/>
      <c r="AC18" s="268" t="str">
        <f t="shared" si="1"/>
        <v>Moderado</v>
      </c>
      <c r="AD18" s="268">
        <f t="shared" si="5"/>
        <v>0.6</v>
      </c>
      <c r="AE18" s="371"/>
      <c r="AF18" s="371"/>
      <c r="AG18" s="377"/>
      <c r="AH18" s="380"/>
      <c r="AI18" s="380"/>
      <c r="AJ18" s="380"/>
      <c r="AK18" s="380"/>
      <c r="AL18" s="380"/>
      <c r="AM18" s="380"/>
      <c r="AN18" s="380"/>
    </row>
    <row r="19" spans="1:40" ht="147" customHeight="1" x14ac:dyDescent="0.25">
      <c r="A19" s="367"/>
      <c r="B19" s="367"/>
      <c r="C19" s="368"/>
      <c r="D19" s="387"/>
      <c r="E19" s="367"/>
      <c r="F19" s="367"/>
      <c r="G19" s="368"/>
      <c r="H19" s="367"/>
      <c r="I19" s="374"/>
      <c r="J19" s="375"/>
      <c r="K19" s="368"/>
      <c r="L19" s="369"/>
      <c r="M19" s="369"/>
      <c r="N19" s="368"/>
      <c r="O19" s="266">
        <v>5</v>
      </c>
      <c r="P19" s="271" t="s">
        <v>629</v>
      </c>
      <c r="Q19" s="266" t="str">
        <f t="shared" si="0"/>
        <v>Probabilidad</v>
      </c>
      <c r="R19" s="266" t="s">
        <v>53</v>
      </c>
      <c r="S19" s="266" t="s">
        <v>57</v>
      </c>
      <c r="T19" s="268">
        <f>VLOOKUP(R19&amp;S19,Hoja1!$Q$4:$R$9,2,0)</f>
        <v>0.35</v>
      </c>
      <c r="U19" s="266" t="s">
        <v>59</v>
      </c>
      <c r="V19" s="266" t="s">
        <v>62</v>
      </c>
      <c r="W19" s="266" t="s">
        <v>65</v>
      </c>
      <c r="X19" s="268">
        <f t="shared" si="6"/>
        <v>0.27999999999999997</v>
      </c>
      <c r="Y19" s="268" t="str">
        <f>IF(Z19&lt;=20%,'Tabla probabilidad'!$B$5,IF(Z19&lt;=40%,'Tabla probabilidad'!$B$6,IF(Z19&lt;=60%,'Tabla probabilidad'!$B$7,IF(Z19&lt;=80%,'Tabla probabilidad'!$B$8,IF(Z19&lt;=100%,'Tabla probabilidad'!$B$9)))))</f>
        <v>Media</v>
      </c>
      <c r="Z19" s="268">
        <f t="shared" si="4"/>
        <v>0.52</v>
      </c>
      <c r="AA19" s="372"/>
      <c r="AB19" s="372"/>
      <c r="AC19" s="268" t="str">
        <f t="shared" si="1"/>
        <v>Moderado</v>
      </c>
      <c r="AD19" s="268">
        <f t="shared" si="5"/>
        <v>0.6</v>
      </c>
      <c r="AE19" s="372"/>
      <c r="AF19" s="372"/>
      <c r="AG19" s="378"/>
      <c r="AH19" s="380"/>
      <c r="AI19" s="380"/>
      <c r="AJ19" s="380"/>
      <c r="AK19" s="380"/>
      <c r="AL19" s="380"/>
      <c r="AM19" s="380"/>
      <c r="AN19" s="380"/>
    </row>
    <row r="20" spans="1:40" ht="54.75" customHeight="1" x14ac:dyDescent="0.25">
      <c r="A20" s="368">
        <v>3</v>
      </c>
      <c r="B20" s="365" t="s">
        <v>458</v>
      </c>
      <c r="C20" s="368" t="s">
        <v>339</v>
      </c>
      <c r="D20" s="385" t="s">
        <v>633</v>
      </c>
      <c r="E20" s="368" t="s">
        <v>341</v>
      </c>
      <c r="F20" s="368" t="s">
        <v>340</v>
      </c>
      <c r="G20" s="368" t="s">
        <v>41</v>
      </c>
      <c r="H20" s="368">
        <v>4800</v>
      </c>
      <c r="I20" s="374" t="str">
        <f>IF(H20&lt;=2,'Tabla probabilidad'!$B$5,IF(H20&lt;=24,'Tabla probabilidad'!$B$6,IF(H20&lt;=500,'Tabla probabilidad'!$B$7,IF(H20&lt;=5000,'Tabla probabilidad'!$B$8,IF(H20&gt;5000,'Tabla probabilidad'!$B$9)))))</f>
        <v>Alta</v>
      </c>
      <c r="J20" s="375">
        <f>IF(H20&lt;=2,'Tabla probabilidad'!$D$5,IF(H20&lt;=24,'Tabla probabilidad'!$D$6,IF(H20&lt;=500,'Tabla probabilidad'!$D$7,IF(H20&lt;=5000,'Tabla probabilidad'!$D$8,IF(H20&gt;5000,'Tabla probabilidad'!$D$9)))))</f>
        <v>0.8</v>
      </c>
      <c r="K20" s="368" t="s">
        <v>326</v>
      </c>
      <c r="L20" s="368"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Moderado</v>
      </c>
      <c r="M20" s="368"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60%</v>
      </c>
      <c r="N20" s="368" t="str">
        <f>VLOOKUP((I20&amp;L20),Hoja1!$B$4:$C$28,2,0)</f>
        <v xml:space="preserve">Alto </v>
      </c>
      <c r="O20" s="266">
        <v>1</v>
      </c>
      <c r="P20" s="270" t="s">
        <v>634</v>
      </c>
      <c r="Q20" s="266" t="str">
        <f t="shared" si="0"/>
        <v>Probabilidad</v>
      </c>
      <c r="R20" s="266" t="s">
        <v>52</v>
      </c>
      <c r="S20" s="266" t="s">
        <v>57</v>
      </c>
      <c r="T20" s="268">
        <f>VLOOKUP(R20&amp;S20,Hoja1!$Q$4:$R$9,2,0)</f>
        <v>0.45</v>
      </c>
      <c r="U20" s="266" t="s">
        <v>59</v>
      </c>
      <c r="V20" s="266" t="s">
        <v>62</v>
      </c>
      <c r="W20" s="266" t="s">
        <v>65</v>
      </c>
      <c r="X20" s="268">
        <f>IF(Q20="Probabilidad",($J$20*T20),IF(Q20="Impacto"," "))</f>
        <v>0.36000000000000004</v>
      </c>
      <c r="Y20" s="268" t="str">
        <f>IF(Z20&lt;=20%,'Tabla probabilidad'!$B$5,IF(Z20&lt;=40%,'Tabla probabilidad'!$B$6,IF(Z20&lt;=60%,'Tabla probabilidad'!$B$7,IF(Z20&lt;=80%,'Tabla probabilidad'!$B$8,IF(Z20&lt;=100%,'Tabla probabilidad'!$B$9)))))</f>
        <v>Media</v>
      </c>
      <c r="Z20" s="268">
        <f>IF(R20="Preventivo",($J$20-($J$20*T20)),IF(R20="Detectivo",($J$20-($J$20*T20)),IF(R20="Correctivo",($J$20))))</f>
        <v>0.44</v>
      </c>
      <c r="AA20" s="370" t="str">
        <f>IF(AB20&lt;=20%,'Tabla probabilidad'!$B$5,IF(AB20&lt;=40%,'Tabla probabilidad'!$B$6,IF(AB20&lt;=60%,'Tabla probabilidad'!$B$7,IF(AB20&lt;=80%,'Tabla probabilidad'!$B$8,IF(AB20&lt;=100%,'Tabla probabilidad'!$B$9)))))</f>
        <v>Media</v>
      </c>
      <c r="AB20" s="370">
        <f>AVERAGE(Z20:Z24)</f>
        <v>0.44000000000000006</v>
      </c>
      <c r="AC20" s="268" t="str">
        <f t="shared" si="1"/>
        <v>Moderado</v>
      </c>
      <c r="AD20" s="268">
        <f>IF(Q20="Probabilidad",(($M$20-0)),IF(Q20="Impacto",($M$20-($M$20*T20))))</f>
        <v>0.6</v>
      </c>
      <c r="AE20" s="370" t="str">
        <f>IF(AF20&lt;=20%,"Leve",IF(AF20&lt;=40%,"Menor",IF(AF20&lt;=60%,"Moderado",IF(AF20&lt;=80%,"Mayor",IF(AF20&lt;=100%,"Catastrófico")))))</f>
        <v>Moderado</v>
      </c>
      <c r="AF20" s="370">
        <f>AVERAGE(AD20:AD24)</f>
        <v>0.6</v>
      </c>
      <c r="AG20" s="376" t="str">
        <f>VLOOKUP(AA20&amp;AE20,Hoja1!$B$4:$C$28,2,0)</f>
        <v>Moderado</v>
      </c>
      <c r="AH20" s="380" t="s">
        <v>318</v>
      </c>
      <c r="AI20" s="380"/>
      <c r="AJ20" s="380"/>
      <c r="AK20" s="380"/>
      <c r="AL20" s="380"/>
      <c r="AM20" s="380"/>
      <c r="AN20" s="380"/>
    </row>
    <row r="21" spans="1:40" ht="60.75" customHeight="1" x14ac:dyDescent="0.25">
      <c r="A21" s="368"/>
      <c r="B21" s="366"/>
      <c r="C21" s="368"/>
      <c r="D21" s="386"/>
      <c r="E21" s="368"/>
      <c r="F21" s="368"/>
      <c r="G21" s="368"/>
      <c r="H21" s="368"/>
      <c r="I21" s="374"/>
      <c r="J21" s="375"/>
      <c r="K21" s="368"/>
      <c r="L21" s="369"/>
      <c r="M21" s="369"/>
      <c r="N21" s="368"/>
      <c r="O21" s="266">
        <v>2</v>
      </c>
      <c r="P21" s="272" t="s">
        <v>635</v>
      </c>
      <c r="Q21" s="266" t="str">
        <f t="shared" si="0"/>
        <v>Probabilidad</v>
      </c>
      <c r="R21" s="266" t="s">
        <v>52</v>
      </c>
      <c r="S21" s="266" t="s">
        <v>57</v>
      </c>
      <c r="T21" s="268">
        <f>VLOOKUP(R21&amp;S21,Hoja1!$Q$4:$R$9,2,0)</f>
        <v>0.45</v>
      </c>
      <c r="U21" s="266" t="s">
        <v>59</v>
      </c>
      <c r="V21" s="266" t="s">
        <v>62</v>
      </c>
      <c r="W21" s="266" t="s">
        <v>65</v>
      </c>
      <c r="X21" s="268">
        <f t="shared" ref="X21:X24" si="7">IF(Q21="Probabilidad",($J$20*T21),IF(Q21="Impacto"," "))</f>
        <v>0.36000000000000004</v>
      </c>
      <c r="Y21" s="268" t="str">
        <f>IF(Z21&lt;=20%,'Tabla probabilidad'!$B$5,IF(Z21&lt;=40%,'Tabla probabilidad'!$B$6,IF(Z21&lt;=60%,'Tabla probabilidad'!$B$7,IF(Z21&lt;=80%,'Tabla probabilidad'!$B$8,IF(Z21&lt;=100%,'Tabla probabilidad'!$B$9)))))</f>
        <v>Media</v>
      </c>
      <c r="Z21" s="268">
        <f t="shared" ref="Z21:Z24" si="8">IF(R21="Preventivo",($J$20-($J$20*T21)),IF(R21="Detectivo",($J$20-($J$20*T21)),IF(R21="Correctivo",($J$20))))</f>
        <v>0.44</v>
      </c>
      <c r="AA21" s="371"/>
      <c r="AB21" s="371"/>
      <c r="AC21" s="268" t="str">
        <f t="shared" si="1"/>
        <v>Moderado</v>
      </c>
      <c r="AD21" s="268">
        <f t="shared" ref="AD21:AD24" si="9">IF(Q21="Probabilidad",(($M$20-0)),IF(Q21="Impacto",($M$20-($M$20*T21))))</f>
        <v>0.6</v>
      </c>
      <c r="AE21" s="371"/>
      <c r="AF21" s="371"/>
      <c r="AG21" s="377"/>
      <c r="AH21" s="380"/>
      <c r="AI21" s="380"/>
      <c r="AJ21" s="380"/>
      <c r="AK21" s="380"/>
      <c r="AL21" s="380"/>
      <c r="AM21" s="380"/>
      <c r="AN21" s="380"/>
    </row>
    <row r="22" spans="1:40" ht="69" customHeight="1" x14ac:dyDescent="0.25">
      <c r="A22" s="368"/>
      <c r="B22" s="366"/>
      <c r="C22" s="368"/>
      <c r="D22" s="386"/>
      <c r="E22" s="368"/>
      <c r="F22" s="368"/>
      <c r="G22" s="368"/>
      <c r="H22" s="368"/>
      <c r="I22" s="374"/>
      <c r="J22" s="375"/>
      <c r="K22" s="368"/>
      <c r="L22" s="369"/>
      <c r="M22" s="369"/>
      <c r="N22" s="368"/>
      <c r="O22" s="266">
        <v>3</v>
      </c>
      <c r="P22" s="272" t="s">
        <v>636</v>
      </c>
      <c r="Q22" s="266" t="str">
        <f t="shared" si="0"/>
        <v>Probabilidad</v>
      </c>
      <c r="R22" s="266" t="s">
        <v>52</v>
      </c>
      <c r="S22" s="266" t="s">
        <v>57</v>
      </c>
      <c r="T22" s="268">
        <f>VLOOKUP(R22&amp;S22,Hoja1!$Q$4:$R$9,2,0)</f>
        <v>0.45</v>
      </c>
      <c r="U22" s="266" t="s">
        <v>59</v>
      </c>
      <c r="V22" s="266" t="s">
        <v>62</v>
      </c>
      <c r="W22" s="266" t="s">
        <v>65</v>
      </c>
      <c r="X22" s="268">
        <f t="shared" si="7"/>
        <v>0.36000000000000004</v>
      </c>
      <c r="Y22" s="268" t="str">
        <f>IF(Z22&lt;=20%,'Tabla probabilidad'!$B$5,IF(Z22&lt;=40%,'Tabla probabilidad'!$B$6,IF(Z22&lt;=60%,'Tabla probabilidad'!$B$7,IF(Z22&lt;=80%,'Tabla probabilidad'!$B$8,IF(Z22&lt;=100%,'Tabla probabilidad'!$B$9)))))</f>
        <v>Media</v>
      </c>
      <c r="Z22" s="268">
        <f t="shared" si="8"/>
        <v>0.44</v>
      </c>
      <c r="AA22" s="371"/>
      <c r="AB22" s="371"/>
      <c r="AC22" s="268" t="str">
        <f t="shared" si="1"/>
        <v>Moderado</v>
      </c>
      <c r="AD22" s="268">
        <f t="shared" si="9"/>
        <v>0.6</v>
      </c>
      <c r="AE22" s="371"/>
      <c r="AF22" s="371"/>
      <c r="AG22" s="377"/>
      <c r="AH22" s="380"/>
      <c r="AI22" s="380"/>
      <c r="AJ22" s="380"/>
      <c r="AK22" s="380"/>
      <c r="AL22" s="380"/>
      <c r="AM22" s="380"/>
      <c r="AN22" s="380"/>
    </row>
    <row r="23" spans="1:40" ht="75.75" customHeight="1" x14ac:dyDescent="0.25">
      <c r="A23" s="368"/>
      <c r="B23" s="366"/>
      <c r="C23" s="368"/>
      <c r="D23" s="386"/>
      <c r="E23" s="368"/>
      <c r="F23" s="368"/>
      <c r="G23" s="368"/>
      <c r="H23" s="368"/>
      <c r="I23" s="374"/>
      <c r="J23" s="375"/>
      <c r="K23" s="368"/>
      <c r="L23" s="369"/>
      <c r="M23" s="369"/>
      <c r="N23" s="368"/>
      <c r="O23" s="266">
        <v>4</v>
      </c>
      <c r="P23" s="272" t="s">
        <v>343</v>
      </c>
      <c r="Q23" s="266" t="str">
        <f t="shared" si="0"/>
        <v>Probabilidad</v>
      </c>
      <c r="R23" s="266" t="s">
        <v>52</v>
      </c>
      <c r="S23" s="266" t="s">
        <v>57</v>
      </c>
      <c r="T23" s="268">
        <f>VLOOKUP(R23&amp;S23,Hoja1!$Q$4:$R$9,2,0)</f>
        <v>0.45</v>
      </c>
      <c r="U23" s="266" t="s">
        <v>59</v>
      </c>
      <c r="V23" s="266" t="s">
        <v>62</v>
      </c>
      <c r="W23" s="266" t="s">
        <v>65</v>
      </c>
      <c r="X23" s="268">
        <f t="shared" si="7"/>
        <v>0.36000000000000004</v>
      </c>
      <c r="Y23" s="268" t="str">
        <f>IF(Z23&lt;=20%,'Tabla probabilidad'!$B$5,IF(Z23&lt;=40%,'Tabla probabilidad'!$B$6,IF(Z23&lt;=60%,'Tabla probabilidad'!$B$7,IF(Z23&lt;=80%,'Tabla probabilidad'!$B$8,IF(Z23&lt;=100%,'Tabla probabilidad'!$B$9)))))</f>
        <v>Media</v>
      </c>
      <c r="Z23" s="268">
        <f t="shared" si="8"/>
        <v>0.44</v>
      </c>
      <c r="AA23" s="371"/>
      <c r="AB23" s="371"/>
      <c r="AC23" s="268" t="str">
        <f t="shared" si="1"/>
        <v>Moderado</v>
      </c>
      <c r="AD23" s="268">
        <f t="shared" si="9"/>
        <v>0.6</v>
      </c>
      <c r="AE23" s="371"/>
      <c r="AF23" s="371"/>
      <c r="AG23" s="377"/>
      <c r="AH23" s="380"/>
      <c r="AI23" s="380"/>
      <c r="AJ23" s="380"/>
      <c r="AK23" s="380"/>
      <c r="AL23" s="380"/>
      <c r="AM23" s="380"/>
      <c r="AN23" s="380"/>
    </row>
    <row r="24" spans="1:40" ht="139.5" customHeight="1" x14ac:dyDescent="0.25">
      <c r="A24" s="368"/>
      <c r="B24" s="367"/>
      <c r="C24" s="368"/>
      <c r="D24" s="387"/>
      <c r="E24" s="368"/>
      <c r="F24" s="368"/>
      <c r="G24" s="368"/>
      <c r="H24" s="368"/>
      <c r="I24" s="374"/>
      <c r="J24" s="375"/>
      <c r="K24" s="368"/>
      <c r="L24" s="369"/>
      <c r="M24" s="369"/>
      <c r="N24" s="368"/>
      <c r="O24" s="266">
        <v>5</v>
      </c>
      <c r="P24" s="273" t="s">
        <v>637</v>
      </c>
      <c r="Q24" s="266" t="str">
        <f t="shared" si="0"/>
        <v>Probabilidad</v>
      </c>
      <c r="R24" s="266" t="s">
        <v>52</v>
      </c>
      <c r="S24" s="266" t="s">
        <v>57</v>
      </c>
      <c r="T24" s="268">
        <f>VLOOKUP(R24&amp;S24,Hoja1!$Q$4:$R$9,2,0)</f>
        <v>0.45</v>
      </c>
      <c r="U24" s="266" t="s">
        <v>59</v>
      </c>
      <c r="V24" s="266" t="s">
        <v>62</v>
      </c>
      <c r="W24" s="266" t="s">
        <v>65</v>
      </c>
      <c r="X24" s="268">
        <f t="shared" si="7"/>
        <v>0.36000000000000004</v>
      </c>
      <c r="Y24" s="268" t="str">
        <f>IF(Z24&lt;=20%,'Tabla probabilidad'!$B$5,IF(Z24&lt;=40%,'Tabla probabilidad'!$B$6,IF(Z24&lt;=60%,'Tabla probabilidad'!$B$7,IF(Z24&lt;=80%,'Tabla probabilidad'!$B$8,IF(Z24&lt;=100%,'Tabla probabilidad'!$B$9)))))</f>
        <v>Media</v>
      </c>
      <c r="Z24" s="268">
        <f t="shared" si="8"/>
        <v>0.44</v>
      </c>
      <c r="AA24" s="372"/>
      <c r="AB24" s="372"/>
      <c r="AC24" s="268" t="str">
        <f t="shared" si="1"/>
        <v>Moderado</v>
      </c>
      <c r="AD24" s="268">
        <f t="shared" si="9"/>
        <v>0.6</v>
      </c>
      <c r="AE24" s="372"/>
      <c r="AF24" s="372"/>
      <c r="AG24" s="378"/>
      <c r="AH24" s="380"/>
      <c r="AI24" s="380"/>
      <c r="AJ24" s="380"/>
      <c r="AK24" s="380"/>
      <c r="AL24" s="380"/>
      <c r="AM24" s="380"/>
      <c r="AN24" s="380"/>
    </row>
    <row r="25" spans="1:40" ht="50.1" customHeight="1" x14ac:dyDescent="0.25">
      <c r="A25" s="365">
        <v>4</v>
      </c>
      <c r="B25" s="365" t="s">
        <v>640</v>
      </c>
      <c r="C25" s="368" t="s">
        <v>355</v>
      </c>
      <c r="D25" s="379" t="s">
        <v>638</v>
      </c>
      <c r="E25" s="365" t="s">
        <v>641</v>
      </c>
      <c r="F25" s="365" t="s">
        <v>639</v>
      </c>
      <c r="G25" s="368" t="s">
        <v>41</v>
      </c>
      <c r="H25" s="368">
        <v>4500</v>
      </c>
      <c r="I25" s="374" t="str">
        <f>IF(H25&lt;=2,'Tabla probabilidad'!$B$5,IF(H25&lt;=24,'Tabla probabilidad'!$B$6,IF(H25&lt;=500,'Tabla probabilidad'!$B$7,IF(H25&lt;=5000,'Tabla probabilidad'!$B$8,IF(H25&gt;5000,'Tabla probabilidad'!$B$9)))))</f>
        <v>Alta</v>
      </c>
      <c r="J25" s="375">
        <f>IF(H25&lt;=2,'Tabla probabilidad'!$D$5,IF(H25&lt;=24,'Tabla probabilidad'!$D$6,IF(H25&lt;=500,'Tabla probabilidad'!$D$7,IF(H25&lt;=5000,'Tabla probabilidad'!$D$8,IF(H25&gt;5000,'Tabla probabilidad'!$D$9)))))</f>
        <v>0.8</v>
      </c>
      <c r="K25" s="368" t="s">
        <v>352</v>
      </c>
      <c r="L25" s="368"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Moderado</v>
      </c>
      <c r="M25" s="368"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60%</v>
      </c>
      <c r="N25" s="368" t="str">
        <f>VLOOKUP((I25&amp;L25),Hoja1!$B$4:$C$28,2,0)</f>
        <v xml:space="preserve">Alto </v>
      </c>
      <c r="O25" s="266">
        <v>1</v>
      </c>
      <c r="P25" s="272" t="s">
        <v>642</v>
      </c>
      <c r="Q25" s="266" t="str">
        <f t="shared" si="0"/>
        <v>Probabilidad</v>
      </c>
      <c r="R25" s="266" t="s">
        <v>52</v>
      </c>
      <c r="S25" s="266" t="s">
        <v>57</v>
      </c>
      <c r="T25" s="268">
        <f>VLOOKUP(R25&amp;S25,Hoja1!$Q$4:$R$9,2,0)</f>
        <v>0.45</v>
      </c>
      <c r="U25" s="266" t="s">
        <v>59</v>
      </c>
      <c r="V25" s="266" t="s">
        <v>62</v>
      </c>
      <c r="W25" s="266" t="s">
        <v>65</v>
      </c>
      <c r="X25" s="268">
        <f>IF(Q25="Probabilidad",($J$25*T25),IF(Q25="Impacto"," "))</f>
        <v>0.36000000000000004</v>
      </c>
      <c r="Y25" s="268" t="str">
        <f>IF(Z25&lt;=20%,'Tabla probabilidad'!$B$5,IF(Z25&lt;=40%,'Tabla probabilidad'!$B$6,IF(Z25&lt;=60%,'Tabla probabilidad'!$B$7,IF(Z25&lt;=80%,'Tabla probabilidad'!$B$8,IF(Z25&lt;=100%,'Tabla probabilidad'!$B$9)))))</f>
        <v>Media</v>
      </c>
      <c r="Z25" s="268">
        <f>IF(R25="Preventivo",($J$25-($J$25*T25)),IF(R25="Detectivo",($J$25-($J$25*T25)),IF(R25="Correctivo",($J$25))))</f>
        <v>0.44</v>
      </c>
      <c r="AA25" s="370" t="str">
        <f>IF(AB25&lt;=20%,'Tabla probabilidad'!$B$5,IF(AB25&lt;=40%,'Tabla probabilidad'!$B$6,IF(AB25&lt;=60%,'Tabla probabilidad'!$B$7,IF(AB25&lt;=80%,'Tabla probabilidad'!$B$8,IF(AB25&lt;=100%,'Tabla probabilidad'!$B$9)))))</f>
        <v>Media</v>
      </c>
      <c r="AB25" s="370">
        <f>AVERAGE(Z25:Z29)</f>
        <v>0.44000000000000006</v>
      </c>
      <c r="AC25" s="268" t="str">
        <f t="shared" si="1"/>
        <v>Moderado</v>
      </c>
      <c r="AD25" s="268">
        <f>IF(Q25="Probabilidad",(($M$25-0)),IF(Q25="Impacto",($M$25-($M$25*T25))))</f>
        <v>0.6</v>
      </c>
      <c r="AE25" s="370" t="str">
        <f>IF(AF25&lt;=20%,"Leve",IF(AF25&lt;=40%,"Menor",IF(AF25&lt;=60%,"Moderado",IF(AF25&lt;=80%,"Mayor",IF(AF25&lt;=100%,"Catastrófico")))))</f>
        <v>Moderado</v>
      </c>
      <c r="AF25" s="370">
        <f>AVERAGE(AD25:AD29)</f>
        <v>0.6</v>
      </c>
      <c r="AG25" s="376" t="str">
        <f>VLOOKUP(AA25&amp;AE25,Hoja1!$B$4:$C$28,2,0)</f>
        <v>Moderado</v>
      </c>
      <c r="AH25" s="380" t="s">
        <v>318</v>
      </c>
      <c r="AI25" s="380"/>
      <c r="AJ25" s="380"/>
      <c r="AK25" s="380"/>
      <c r="AL25" s="380"/>
      <c r="AM25" s="380"/>
      <c r="AN25" s="380"/>
    </row>
    <row r="26" spans="1:40" ht="62.25" customHeight="1" x14ac:dyDescent="0.25">
      <c r="A26" s="366"/>
      <c r="B26" s="366"/>
      <c r="C26" s="368"/>
      <c r="D26" s="379"/>
      <c r="E26" s="366"/>
      <c r="F26" s="366"/>
      <c r="G26" s="368"/>
      <c r="H26" s="368"/>
      <c r="I26" s="374"/>
      <c r="J26" s="375"/>
      <c r="K26" s="368"/>
      <c r="L26" s="369"/>
      <c r="M26" s="369"/>
      <c r="N26" s="368"/>
      <c r="O26" s="266">
        <v>2</v>
      </c>
      <c r="P26" s="272" t="s">
        <v>643</v>
      </c>
      <c r="Q26" s="266" t="str">
        <f t="shared" si="0"/>
        <v>Probabilidad</v>
      </c>
      <c r="R26" s="266" t="s">
        <v>52</v>
      </c>
      <c r="S26" s="266" t="s">
        <v>57</v>
      </c>
      <c r="T26" s="268">
        <f>VLOOKUP(R26&amp;S26,Hoja1!$Q$4:$R$9,2,0)</f>
        <v>0.45</v>
      </c>
      <c r="U26" s="266" t="s">
        <v>59</v>
      </c>
      <c r="V26" s="266" t="s">
        <v>62</v>
      </c>
      <c r="W26" s="266" t="s">
        <v>65</v>
      </c>
      <c r="X26" s="268">
        <f t="shared" ref="X26:X29" si="10">IF(Q26="Probabilidad",($J$25*T26),IF(Q26="Impacto"," "))</f>
        <v>0.36000000000000004</v>
      </c>
      <c r="Y26" s="268" t="str">
        <f>IF(Z26&lt;=20%,'Tabla probabilidad'!$B$5,IF(Z26&lt;=40%,'Tabla probabilidad'!$B$6,IF(Z26&lt;=60%,'Tabla probabilidad'!$B$7,IF(Z26&lt;=80%,'Tabla probabilidad'!$B$8,IF(Z26&lt;=100%,'Tabla probabilidad'!$B$9)))))</f>
        <v>Media</v>
      </c>
      <c r="Z26" s="268">
        <f t="shared" ref="Z26:Z29" si="11">IF(R26="Preventivo",($J$25-($J$25*T26)),IF(R26="Detectivo",($J$25-($J$25*T26)),IF(R26="Correctivo",($J$25))))</f>
        <v>0.44</v>
      </c>
      <c r="AA26" s="371"/>
      <c r="AB26" s="371"/>
      <c r="AC26" s="268" t="str">
        <f t="shared" si="1"/>
        <v>Moderado</v>
      </c>
      <c r="AD26" s="268">
        <f t="shared" ref="AD26:AD29" si="12">IF(Q26="Probabilidad",(($M$25-0)),IF(Q26="Impacto",($M$25-($M$25*T26))))</f>
        <v>0.6</v>
      </c>
      <c r="AE26" s="371"/>
      <c r="AF26" s="371"/>
      <c r="AG26" s="377"/>
      <c r="AH26" s="380"/>
      <c r="AI26" s="380"/>
      <c r="AJ26" s="380"/>
      <c r="AK26" s="380"/>
      <c r="AL26" s="380"/>
      <c r="AM26" s="380"/>
      <c r="AN26" s="380"/>
    </row>
    <row r="27" spans="1:40" ht="61.5" customHeight="1" x14ac:dyDescent="0.25">
      <c r="A27" s="366"/>
      <c r="B27" s="366"/>
      <c r="C27" s="368"/>
      <c r="D27" s="379"/>
      <c r="E27" s="366"/>
      <c r="F27" s="366"/>
      <c r="G27" s="368"/>
      <c r="H27" s="368"/>
      <c r="I27" s="374"/>
      <c r="J27" s="375"/>
      <c r="K27" s="368"/>
      <c r="L27" s="369"/>
      <c r="M27" s="369"/>
      <c r="N27" s="368"/>
      <c r="O27" s="266">
        <v>3</v>
      </c>
      <c r="P27" s="272" t="s">
        <v>381</v>
      </c>
      <c r="Q27" s="266" t="str">
        <f t="shared" si="0"/>
        <v>Probabilidad</v>
      </c>
      <c r="R27" s="266" t="s">
        <v>52</v>
      </c>
      <c r="S27" s="266" t="s">
        <v>57</v>
      </c>
      <c r="T27" s="268">
        <f>VLOOKUP(R27&amp;S27,Hoja1!$Q$4:$R$9,2,0)</f>
        <v>0.45</v>
      </c>
      <c r="U27" s="266" t="s">
        <v>60</v>
      </c>
      <c r="V27" s="266" t="s">
        <v>62</v>
      </c>
      <c r="W27" s="266" t="s">
        <v>66</v>
      </c>
      <c r="X27" s="268">
        <f t="shared" si="10"/>
        <v>0.36000000000000004</v>
      </c>
      <c r="Y27" s="268" t="str">
        <f>IF(Z27&lt;=20%,'Tabla probabilidad'!$B$5,IF(Z27&lt;=40%,'Tabla probabilidad'!$B$6,IF(Z27&lt;=60%,'Tabla probabilidad'!$B$7,IF(Z27&lt;=80%,'Tabla probabilidad'!$B$8,IF(Z27&lt;=100%,'Tabla probabilidad'!$B$9)))))</f>
        <v>Media</v>
      </c>
      <c r="Z27" s="268">
        <f t="shared" si="11"/>
        <v>0.44</v>
      </c>
      <c r="AA27" s="371"/>
      <c r="AB27" s="371"/>
      <c r="AC27" s="268" t="str">
        <f t="shared" si="1"/>
        <v>Moderado</v>
      </c>
      <c r="AD27" s="268">
        <f t="shared" si="12"/>
        <v>0.6</v>
      </c>
      <c r="AE27" s="371"/>
      <c r="AF27" s="371"/>
      <c r="AG27" s="377"/>
      <c r="AH27" s="380"/>
      <c r="AI27" s="380"/>
      <c r="AJ27" s="380"/>
      <c r="AK27" s="380"/>
      <c r="AL27" s="380"/>
      <c r="AM27" s="380"/>
      <c r="AN27" s="380"/>
    </row>
    <row r="28" spans="1:40" ht="73.5" customHeight="1" x14ac:dyDescent="0.25">
      <c r="A28" s="366"/>
      <c r="B28" s="366"/>
      <c r="C28" s="368"/>
      <c r="D28" s="379"/>
      <c r="E28" s="366"/>
      <c r="F28" s="366"/>
      <c r="G28" s="368"/>
      <c r="H28" s="368"/>
      <c r="I28" s="374"/>
      <c r="J28" s="375"/>
      <c r="K28" s="368"/>
      <c r="L28" s="369"/>
      <c r="M28" s="369"/>
      <c r="N28" s="368"/>
      <c r="O28" s="266">
        <v>4</v>
      </c>
      <c r="P28" s="272" t="s">
        <v>382</v>
      </c>
      <c r="Q28" s="266" t="str">
        <f t="shared" si="0"/>
        <v>Probabilidad</v>
      </c>
      <c r="R28" s="266" t="s">
        <v>52</v>
      </c>
      <c r="S28" s="266" t="s">
        <v>57</v>
      </c>
      <c r="T28" s="268">
        <f>VLOOKUP(R28&amp;S28,Hoja1!$Q$4:$R$9,2,0)</f>
        <v>0.45</v>
      </c>
      <c r="U28" s="266" t="s">
        <v>59</v>
      </c>
      <c r="V28" s="266" t="s">
        <v>62</v>
      </c>
      <c r="W28" s="266" t="s">
        <v>65</v>
      </c>
      <c r="X28" s="268">
        <f t="shared" si="10"/>
        <v>0.36000000000000004</v>
      </c>
      <c r="Y28" s="268" t="str">
        <f>IF(Z28&lt;=20%,'Tabla probabilidad'!$B$5,IF(Z28&lt;=40%,'Tabla probabilidad'!$B$6,IF(Z28&lt;=60%,'Tabla probabilidad'!$B$7,IF(Z28&lt;=80%,'Tabla probabilidad'!$B$8,IF(Z28&lt;=100%,'Tabla probabilidad'!$B$9)))))</f>
        <v>Media</v>
      </c>
      <c r="Z28" s="268">
        <f t="shared" si="11"/>
        <v>0.44</v>
      </c>
      <c r="AA28" s="371"/>
      <c r="AB28" s="371"/>
      <c r="AC28" s="268" t="str">
        <f t="shared" si="1"/>
        <v>Moderado</v>
      </c>
      <c r="AD28" s="268">
        <f t="shared" si="12"/>
        <v>0.6</v>
      </c>
      <c r="AE28" s="371"/>
      <c r="AF28" s="371"/>
      <c r="AG28" s="377"/>
      <c r="AH28" s="380"/>
      <c r="AI28" s="380"/>
      <c r="AJ28" s="380"/>
      <c r="AK28" s="380"/>
      <c r="AL28" s="380"/>
      <c r="AM28" s="380"/>
      <c r="AN28" s="380"/>
    </row>
    <row r="29" spans="1:40" ht="108" customHeight="1" x14ac:dyDescent="0.25">
      <c r="A29" s="367"/>
      <c r="B29" s="367"/>
      <c r="C29" s="368"/>
      <c r="D29" s="379"/>
      <c r="E29" s="367"/>
      <c r="F29" s="367"/>
      <c r="G29" s="368"/>
      <c r="H29" s="368"/>
      <c r="I29" s="374"/>
      <c r="J29" s="375"/>
      <c r="K29" s="368"/>
      <c r="L29" s="369"/>
      <c r="M29" s="369"/>
      <c r="N29" s="368"/>
      <c r="O29" s="266">
        <v>5</v>
      </c>
      <c r="P29" s="272" t="s">
        <v>644</v>
      </c>
      <c r="Q29" s="266" t="str">
        <f t="shared" si="0"/>
        <v>Probabilidad</v>
      </c>
      <c r="R29" s="266" t="s">
        <v>52</v>
      </c>
      <c r="S29" s="266" t="s">
        <v>57</v>
      </c>
      <c r="T29" s="268">
        <f>VLOOKUP(R29&amp;S29,Hoja1!$Q$4:$R$9,2,0)</f>
        <v>0.45</v>
      </c>
      <c r="U29" s="266" t="s">
        <v>59</v>
      </c>
      <c r="V29" s="266" t="s">
        <v>62</v>
      </c>
      <c r="W29" s="266" t="s">
        <v>65</v>
      </c>
      <c r="X29" s="268">
        <f t="shared" si="10"/>
        <v>0.36000000000000004</v>
      </c>
      <c r="Y29" s="268" t="str">
        <f>IF(Z29&lt;=20%,'Tabla probabilidad'!$B$5,IF(Z29&lt;=40%,'Tabla probabilidad'!$B$6,IF(Z29&lt;=60%,'Tabla probabilidad'!$B$7,IF(Z29&lt;=80%,'Tabla probabilidad'!$B$8,IF(Z29&lt;=100%,'Tabla probabilidad'!$B$9)))))</f>
        <v>Media</v>
      </c>
      <c r="Z29" s="268">
        <f t="shared" si="11"/>
        <v>0.44</v>
      </c>
      <c r="AA29" s="372"/>
      <c r="AB29" s="372"/>
      <c r="AC29" s="268" t="str">
        <f t="shared" si="1"/>
        <v>Moderado</v>
      </c>
      <c r="AD29" s="268">
        <f t="shared" si="12"/>
        <v>0.6</v>
      </c>
      <c r="AE29" s="372"/>
      <c r="AF29" s="372"/>
      <c r="AG29" s="378"/>
      <c r="AH29" s="380"/>
      <c r="AI29" s="380"/>
      <c r="AJ29" s="380"/>
      <c r="AK29" s="380"/>
      <c r="AL29" s="380"/>
      <c r="AM29" s="380"/>
      <c r="AN29" s="380"/>
    </row>
    <row r="30" spans="1:40" ht="98.25" customHeight="1" x14ac:dyDescent="0.25">
      <c r="A30" s="365">
        <v>5</v>
      </c>
      <c r="B30" s="365" t="s">
        <v>452</v>
      </c>
      <c r="C30" s="368" t="s">
        <v>355</v>
      </c>
      <c r="D30" s="373" t="s">
        <v>645</v>
      </c>
      <c r="E30" s="365" t="s">
        <v>646</v>
      </c>
      <c r="F30" s="365" t="s">
        <v>647</v>
      </c>
      <c r="G30" s="368" t="s">
        <v>41</v>
      </c>
      <c r="H30" s="368">
        <v>4950</v>
      </c>
      <c r="I30" s="374" t="str">
        <f>IF(H30&lt;=2,'Tabla probabilidad'!$B$5,IF(H30&lt;=24,'Tabla probabilidad'!$B$6,IF(H30&lt;=500,'Tabla probabilidad'!$B$7,IF(H30&lt;=5000,'Tabla probabilidad'!$B$8,IF(H30&gt;5000,'Tabla probabilidad'!$B$9)))))</f>
        <v>Alta</v>
      </c>
      <c r="J30" s="375">
        <f>IF(H30&lt;=2,'Tabla probabilidad'!$D$5,IF(H30&lt;=24,'Tabla probabilidad'!$D$6,IF(H30&lt;=500,'Tabla probabilidad'!$D$7,IF(H30&lt;=5000,'Tabla probabilidad'!$D$8,IF(H30&gt;5000,'Tabla probabilidad'!$D$9)))))</f>
        <v>0.8</v>
      </c>
      <c r="K30" s="368" t="s">
        <v>353</v>
      </c>
      <c r="L30" s="368"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Mayor</v>
      </c>
      <c r="M30" s="368"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80%</v>
      </c>
      <c r="N30" s="368" t="str">
        <f>VLOOKUP((I30&amp;L30),Hoja1!$B$4:$C$28,2,0)</f>
        <v xml:space="preserve">Alto </v>
      </c>
      <c r="O30" s="266">
        <v>1</v>
      </c>
      <c r="P30" s="272" t="s">
        <v>383</v>
      </c>
      <c r="Q30" s="266" t="str">
        <f t="shared" ref="Q30:Q34" si="13">IF(R30="Preventivo","Probabilidad",IF(R30="Detectivo","Probabilidad", IF(R30="Correctivo","Impacto")))</f>
        <v>Probabilidad</v>
      </c>
      <c r="R30" s="266" t="s">
        <v>52</v>
      </c>
      <c r="S30" s="266" t="s">
        <v>57</v>
      </c>
      <c r="T30" s="268">
        <f>VLOOKUP(R30&amp;S30,Hoja1!$Q$4:$R$9,2,0)</f>
        <v>0.45</v>
      </c>
      <c r="U30" s="266" t="s">
        <v>59</v>
      </c>
      <c r="V30" s="266" t="s">
        <v>62</v>
      </c>
      <c r="W30" s="266" t="s">
        <v>65</v>
      </c>
      <c r="X30" s="268">
        <f>IF(Q30="Probabilidad",($J$30*T30),IF(Q30="Impacto"," "))</f>
        <v>0.36000000000000004</v>
      </c>
      <c r="Y30" s="268" t="str">
        <f>IF(Z30&lt;=20%,'Tabla probabilidad'!$B$5,IF(Z30&lt;=40%,'Tabla probabilidad'!$B$6,IF(Z30&lt;=60%,'Tabla probabilidad'!$B$7,IF(Z30&lt;=80%,'Tabla probabilidad'!$B$8,IF(Z30&lt;=100%,'Tabla probabilidad'!$B$9)))))</f>
        <v>Media</v>
      </c>
      <c r="Z30" s="268">
        <f>IF(R30="Preventivo",($J$30-($J$30*T30)),IF(R30="Detectivo",($J$30-($J$30*T30)),IF(R30="Correctivo",($J$30))))</f>
        <v>0.44</v>
      </c>
      <c r="AA30" s="370" t="str">
        <f>IF(AB30&lt;=20%,'Tabla probabilidad'!$B$5,IF(AB30&lt;=40%,'Tabla probabilidad'!$B$6,IF(AB30&lt;=60%,'Tabla probabilidad'!$B$7,IF(AB30&lt;=80%,'Tabla probabilidad'!$B$8,IF(AB30&lt;=100%,'Tabla probabilidad'!$B$9)))))</f>
        <v>Media</v>
      </c>
      <c r="AB30" s="370">
        <f>AVERAGE(Z30:Z34)</f>
        <v>0.44000000000000006</v>
      </c>
      <c r="AC30" s="268" t="str">
        <f t="shared" ref="AC30:AC34" si="14">IF(AD30&lt;=20%,"Leve",IF(AD30&lt;=40%,"Menor",IF(AD30&lt;=60%,"Moderado",IF(AD30&lt;=80%,"Mayor",IF(AD30&lt;=100%,"Catastrófico")))))</f>
        <v>Mayor</v>
      </c>
      <c r="AD30" s="268">
        <f>IF(Q30="Probabilidad",(($M$30-0)),IF(Q30="Impacto",($M$30-($M$30*T30))))</f>
        <v>0.8</v>
      </c>
      <c r="AE30" s="370" t="str">
        <f>IF(AF30&lt;=20%,"Leve",IF(AF30&lt;=40%,"Menor",IF(AF30&lt;=60%,"Moderado",IF(AF30&lt;=80%,"Mayor",IF(AF30&lt;=100%,"Catastrófico")))))</f>
        <v>Mayor</v>
      </c>
      <c r="AF30" s="370">
        <f>AVERAGE(AD30:AD34)</f>
        <v>0.8</v>
      </c>
      <c r="AG30" s="376" t="str">
        <f>VLOOKUP(AA30&amp;AE30,Hoja1!$B$4:$C$28,2,0)</f>
        <v xml:space="preserve">Alto </v>
      </c>
      <c r="AH30" s="380" t="s">
        <v>319</v>
      </c>
      <c r="AI30" s="380"/>
      <c r="AJ30" s="380"/>
      <c r="AK30" s="380"/>
      <c r="AL30" s="380"/>
      <c r="AM30" s="380"/>
      <c r="AN30" s="380"/>
    </row>
    <row r="31" spans="1:40" ht="91.5" customHeight="1" x14ac:dyDescent="0.25">
      <c r="A31" s="366"/>
      <c r="B31" s="366"/>
      <c r="C31" s="368"/>
      <c r="D31" s="373"/>
      <c r="E31" s="366"/>
      <c r="F31" s="366"/>
      <c r="G31" s="368"/>
      <c r="H31" s="368"/>
      <c r="I31" s="374"/>
      <c r="J31" s="375"/>
      <c r="K31" s="368"/>
      <c r="L31" s="369"/>
      <c r="M31" s="369"/>
      <c r="N31" s="368"/>
      <c r="O31" s="266">
        <v>2</v>
      </c>
      <c r="P31" s="274" t="s">
        <v>648</v>
      </c>
      <c r="Q31" s="266" t="str">
        <f t="shared" si="13"/>
        <v>Probabilidad</v>
      </c>
      <c r="R31" s="266" t="s">
        <v>52</v>
      </c>
      <c r="S31" s="266" t="s">
        <v>57</v>
      </c>
      <c r="T31" s="268">
        <f>VLOOKUP(R31&amp;S31,Hoja1!$Q$4:$R$9,2,0)</f>
        <v>0.45</v>
      </c>
      <c r="U31" s="266" t="s">
        <v>59</v>
      </c>
      <c r="V31" s="266" t="s">
        <v>62</v>
      </c>
      <c r="W31" s="266" t="s">
        <v>65</v>
      </c>
      <c r="X31" s="268">
        <f t="shared" ref="X31:X34" si="15">IF(Q31="Probabilidad",($J$30*T31),IF(Q31="Impacto"," "))</f>
        <v>0.36000000000000004</v>
      </c>
      <c r="Y31" s="268" t="str">
        <f>IF(Z31&lt;=20%,'Tabla probabilidad'!$B$5,IF(Z31&lt;=40%,'Tabla probabilidad'!$B$6,IF(Z31&lt;=60%,'Tabla probabilidad'!$B$7,IF(Z31&lt;=80%,'Tabla probabilidad'!$B$8,IF(Z31&lt;=100%,'Tabla probabilidad'!$B$9)))))</f>
        <v>Media</v>
      </c>
      <c r="Z31" s="268">
        <f t="shared" ref="Z31:Z34" si="16">IF(R31="Preventivo",($J$30-($J$30*T31)),IF(R31="Detectivo",($J$30-($J$30*T31)),IF(R31="Correctivo",($J$30))))</f>
        <v>0.44</v>
      </c>
      <c r="AA31" s="371"/>
      <c r="AB31" s="371"/>
      <c r="AC31" s="268" t="str">
        <f t="shared" si="14"/>
        <v>Mayor</v>
      </c>
      <c r="AD31" s="268">
        <f t="shared" ref="AD31:AD34" si="17">IF(Q31="Probabilidad",(($M$30-0)),IF(Q31="Impacto",($M$30-($M$30*T31))))</f>
        <v>0.8</v>
      </c>
      <c r="AE31" s="371"/>
      <c r="AF31" s="371"/>
      <c r="AG31" s="377"/>
      <c r="AH31" s="380"/>
      <c r="AI31" s="380"/>
      <c r="AJ31" s="380"/>
      <c r="AK31" s="380"/>
      <c r="AL31" s="380"/>
      <c r="AM31" s="380"/>
      <c r="AN31" s="380"/>
    </row>
    <row r="32" spans="1:40" ht="78" customHeight="1" x14ac:dyDescent="0.25">
      <c r="A32" s="366"/>
      <c r="B32" s="366"/>
      <c r="C32" s="368"/>
      <c r="D32" s="373"/>
      <c r="E32" s="366"/>
      <c r="F32" s="366"/>
      <c r="G32" s="368"/>
      <c r="H32" s="368"/>
      <c r="I32" s="374"/>
      <c r="J32" s="375"/>
      <c r="K32" s="368"/>
      <c r="L32" s="369"/>
      <c r="M32" s="369"/>
      <c r="N32" s="368"/>
      <c r="O32" s="266">
        <v>3</v>
      </c>
      <c r="P32" s="272" t="s">
        <v>649</v>
      </c>
      <c r="Q32" s="266" t="str">
        <f t="shared" si="13"/>
        <v>Probabilidad</v>
      </c>
      <c r="R32" s="266" t="s">
        <v>52</v>
      </c>
      <c r="S32" s="266" t="s">
        <v>57</v>
      </c>
      <c r="T32" s="268">
        <f>VLOOKUP(R32&amp;S32,Hoja1!$Q$4:$R$9,2,0)</f>
        <v>0.45</v>
      </c>
      <c r="U32" s="266" t="s">
        <v>60</v>
      </c>
      <c r="V32" s="266" t="s">
        <v>62</v>
      </c>
      <c r="W32" s="266" t="s">
        <v>66</v>
      </c>
      <c r="X32" s="268">
        <f t="shared" si="15"/>
        <v>0.36000000000000004</v>
      </c>
      <c r="Y32" s="268" t="str">
        <f>IF(Z32&lt;=20%,'Tabla probabilidad'!$B$5,IF(Z32&lt;=40%,'Tabla probabilidad'!$B$6,IF(Z32&lt;=60%,'Tabla probabilidad'!$B$7,IF(Z32&lt;=80%,'Tabla probabilidad'!$B$8,IF(Z32&lt;=100%,'Tabla probabilidad'!$B$9)))))</f>
        <v>Media</v>
      </c>
      <c r="Z32" s="268">
        <f t="shared" si="16"/>
        <v>0.44</v>
      </c>
      <c r="AA32" s="371"/>
      <c r="AB32" s="371"/>
      <c r="AC32" s="268" t="str">
        <f t="shared" si="14"/>
        <v>Mayor</v>
      </c>
      <c r="AD32" s="268">
        <f t="shared" si="17"/>
        <v>0.8</v>
      </c>
      <c r="AE32" s="371"/>
      <c r="AF32" s="371"/>
      <c r="AG32" s="377"/>
      <c r="AH32" s="380"/>
      <c r="AI32" s="380"/>
      <c r="AJ32" s="380"/>
      <c r="AK32" s="380"/>
      <c r="AL32" s="380"/>
      <c r="AM32" s="380"/>
      <c r="AN32" s="380"/>
    </row>
    <row r="33" spans="1:40" ht="113.25" customHeight="1" x14ac:dyDescent="0.25">
      <c r="A33" s="366"/>
      <c r="B33" s="366"/>
      <c r="C33" s="368"/>
      <c r="D33" s="373"/>
      <c r="E33" s="366"/>
      <c r="F33" s="366"/>
      <c r="G33" s="368"/>
      <c r="H33" s="368"/>
      <c r="I33" s="374"/>
      <c r="J33" s="375"/>
      <c r="K33" s="368"/>
      <c r="L33" s="369"/>
      <c r="M33" s="369"/>
      <c r="N33" s="368"/>
      <c r="O33" s="266">
        <v>4</v>
      </c>
      <c r="P33" s="275" t="s">
        <v>650</v>
      </c>
      <c r="Q33" s="266" t="str">
        <f t="shared" si="13"/>
        <v>Probabilidad</v>
      </c>
      <c r="R33" s="266" t="s">
        <v>52</v>
      </c>
      <c r="S33" s="266" t="s">
        <v>57</v>
      </c>
      <c r="T33" s="268">
        <f>VLOOKUP(R33&amp;S33,Hoja1!$Q$4:$R$9,2,0)</f>
        <v>0.45</v>
      </c>
      <c r="U33" s="266" t="s">
        <v>59</v>
      </c>
      <c r="V33" s="266" t="s">
        <v>62</v>
      </c>
      <c r="W33" s="266" t="s">
        <v>65</v>
      </c>
      <c r="X33" s="268">
        <f t="shared" si="15"/>
        <v>0.36000000000000004</v>
      </c>
      <c r="Y33" s="268" t="str">
        <f>IF(Z33&lt;=20%,'Tabla probabilidad'!$B$5,IF(Z33&lt;=40%,'Tabla probabilidad'!$B$6,IF(Z33&lt;=60%,'Tabla probabilidad'!$B$7,IF(Z33&lt;=80%,'Tabla probabilidad'!$B$8,IF(Z33&lt;=100%,'Tabla probabilidad'!$B$9)))))</f>
        <v>Media</v>
      </c>
      <c r="Z33" s="268">
        <f t="shared" si="16"/>
        <v>0.44</v>
      </c>
      <c r="AA33" s="371"/>
      <c r="AB33" s="371"/>
      <c r="AC33" s="268" t="str">
        <f t="shared" si="14"/>
        <v>Mayor</v>
      </c>
      <c r="AD33" s="268">
        <f t="shared" si="17"/>
        <v>0.8</v>
      </c>
      <c r="AE33" s="371"/>
      <c r="AF33" s="371"/>
      <c r="AG33" s="377"/>
      <c r="AH33" s="380"/>
      <c r="AI33" s="380"/>
      <c r="AJ33" s="380"/>
      <c r="AK33" s="380"/>
      <c r="AL33" s="380"/>
      <c r="AM33" s="380"/>
      <c r="AN33" s="380"/>
    </row>
    <row r="34" spans="1:40" ht="121.5" customHeight="1" x14ac:dyDescent="0.25">
      <c r="A34" s="367"/>
      <c r="B34" s="367"/>
      <c r="C34" s="368"/>
      <c r="D34" s="373"/>
      <c r="E34" s="367"/>
      <c r="F34" s="367"/>
      <c r="G34" s="368"/>
      <c r="H34" s="368"/>
      <c r="I34" s="374"/>
      <c r="J34" s="375"/>
      <c r="K34" s="368"/>
      <c r="L34" s="369"/>
      <c r="M34" s="369"/>
      <c r="N34" s="368"/>
      <c r="O34" s="266">
        <v>5</v>
      </c>
      <c r="P34" s="272" t="s">
        <v>384</v>
      </c>
      <c r="Q34" s="266" t="str">
        <f t="shared" si="13"/>
        <v>Probabilidad</v>
      </c>
      <c r="R34" s="266" t="s">
        <v>52</v>
      </c>
      <c r="S34" s="266" t="s">
        <v>57</v>
      </c>
      <c r="T34" s="268">
        <f>VLOOKUP(R34&amp;S34,Hoja1!$Q$4:$R$9,2,0)</f>
        <v>0.45</v>
      </c>
      <c r="U34" s="266" t="s">
        <v>59</v>
      </c>
      <c r="V34" s="266" t="s">
        <v>62</v>
      </c>
      <c r="W34" s="266" t="s">
        <v>65</v>
      </c>
      <c r="X34" s="268">
        <f t="shared" si="15"/>
        <v>0.36000000000000004</v>
      </c>
      <c r="Y34" s="268" t="str">
        <f>IF(Z34&lt;=20%,'Tabla probabilidad'!$B$5,IF(Z34&lt;=40%,'Tabla probabilidad'!$B$6,IF(Z34&lt;=60%,'Tabla probabilidad'!$B$7,IF(Z34&lt;=80%,'Tabla probabilidad'!$B$8,IF(Z34&lt;=100%,'Tabla probabilidad'!$B$9)))))</f>
        <v>Media</v>
      </c>
      <c r="Z34" s="268">
        <f t="shared" si="16"/>
        <v>0.44</v>
      </c>
      <c r="AA34" s="372"/>
      <c r="AB34" s="372"/>
      <c r="AC34" s="268" t="str">
        <f t="shared" si="14"/>
        <v>Mayor</v>
      </c>
      <c r="AD34" s="268">
        <f t="shared" si="17"/>
        <v>0.8</v>
      </c>
      <c r="AE34" s="372"/>
      <c r="AF34" s="372"/>
      <c r="AG34" s="378"/>
      <c r="AH34" s="380"/>
      <c r="AI34" s="380"/>
      <c r="AJ34" s="380"/>
      <c r="AK34" s="380"/>
      <c r="AL34" s="380"/>
      <c r="AM34" s="380"/>
      <c r="AN34" s="380"/>
    </row>
    <row r="35" spans="1:40" ht="50.1" customHeight="1" x14ac:dyDescent="0.25">
      <c r="A35" s="365">
        <v>6</v>
      </c>
      <c r="B35" s="365" t="s">
        <v>453</v>
      </c>
      <c r="C35" s="368" t="s">
        <v>355</v>
      </c>
      <c r="D35" s="373" t="s">
        <v>651</v>
      </c>
      <c r="E35" s="365" t="s">
        <v>652</v>
      </c>
      <c r="F35" s="365" t="s">
        <v>653</v>
      </c>
      <c r="G35" s="368" t="s">
        <v>41</v>
      </c>
      <c r="H35" s="368">
        <v>4999</v>
      </c>
      <c r="I35" s="374" t="str">
        <f>IF(H35&lt;=2,'Tabla probabilidad'!$B$5,IF(H35&lt;=24,'Tabla probabilidad'!$B$6,IF(H35&lt;=500,'Tabla probabilidad'!$B$7,IF(H35&lt;=5000,'Tabla probabilidad'!$B$8,IF(H35&gt;5000,'Tabla probabilidad'!$B$9)))))</f>
        <v>Alta</v>
      </c>
      <c r="J35" s="375">
        <f>IF(H35&lt;=2,'Tabla probabilidad'!$D$5,IF(H35&lt;=24,'Tabla probabilidad'!$D$6,IF(H35&lt;=500,'Tabla probabilidad'!$D$7,IF(H35&lt;=5000,'Tabla probabilidad'!$D$8,IF(H35&gt;5000,'Tabla probabilidad'!$D$9)))))</f>
        <v>0.8</v>
      </c>
      <c r="K35" s="368" t="s">
        <v>352</v>
      </c>
      <c r="L35" s="368"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Moderado</v>
      </c>
      <c r="M35" s="368"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60%</v>
      </c>
      <c r="N35" s="368" t="str">
        <f>VLOOKUP((I35&amp;L35),Hoja1!$B$4:$C$28,2,0)</f>
        <v xml:space="preserve">Alto </v>
      </c>
      <c r="O35" s="266">
        <v>1</v>
      </c>
      <c r="P35" s="272" t="s">
        <v>654</v>
      </c>
      <c r="Q35" s="266" t="str">
        <f t="shared" ref="Q35:Q39" si="18">IF(R35="Preventivo","Probabilidad",IF(R35="Detectivo","Probabilidad", IF(R35="Correctivo","Impacto")))</f>
        <v>Probabilidad</v>
      </c>
      <c r="R35" s="266" t="s">
        <v>52</v>
      </c>
      <c r="S35" s="266" t="s">
        <v>57</v>
      </c>
      <c r="T35" s="268">
        <f>VLOOKUP(R35&amp;S35,Hoja1!$Q$4:$R$9,2,0)</f>
        <v>0.45</v>
      </c>
      <c r="U35" s="266" t="s">
        <v>59</v>
      </c>
      <c r="V35" s="266" t="s">
        <v>62</v>
      </c>
      <c r="W35" s="266" t="s">
        <v>65</v>
      </c>
      <c r="X35" s="268">
        <f>IF(Q35="Probabilidad",($J$30*T35),IF(Q35="Impacto"," "))</f>
        <v>0.36000000000000004</v>
      </c>
      <c r="Y35" s="268" t="str">
        <f>IF(Z35&lt;=20%,'Tabla probabilidad'!$B$5,IF(Z35&lt;=40%,'Tabla probabilidad'!$B$6,IF(Z35&lt;=60%,'Tabla probabilidad'!$B$7,IF(Z35&lt;=80%,'Tabla probabilidad'!$B$8,IF(Z35&lt;=100%,'Tabla probabilidad'!$B$9)))))</f>
        <v>Media</v>
      </c>
      <c r="Z35" s="268">
        <f>IF(R35="Preventivo",($J$30-($J$30*T35)),IF(R35="Detectivo",($J$30-($J$30*T35)),IF(R35="Correctivo",($J$30))))</f>
        <v>0.44</v>
      </c>
      <c r="AA35" s="370" t="str">
        <f>IF(AB35&lt;=20%,'Tabla probabilidad'!$B$5,IF(AB35&lt;=40%,'Tabla probabilidad'!$B$6,IF(AB35&lt;=60%,'Tabla probabilidad'!$B$7,IF(AB35&lt;=80%,'Tabla probabilidad'!$B$8,IF(AB35&lt;=100%,'Tabla probabilidad'!$B$9)))))</f>
        <v>Media</v>
      </c>
      <c r="AB35" s="370">
        <f>AVERAGE(Z35:Z39)</f>
        <v>0.43200000000000005</v>
      </c>
      <c r="AC35" s="268" t="str">
        <f t="shared" ref="AC35:AC39" si="19">IF(AD35&lt;=20%,"Leve",IF(AD35&lt;=40%,"Menor",IF(AD35&lt;=60%,"Moderado",IF(AD35&lt;=80%,"Mayor",IF(AD35&lt;=100%,"Catastrófico")))))</f>
        <v>Mayor</v>
      </c>
      <c r="AD35" s="268">
        <f>IF(Q35="Probabilidad",(($M$30-0)),IF(Q35="Impacto",($M$30-($M$30*T35))))</f>
        <v>0.8</v>
      </c>
      <c r="AE35" s="370" t="str">
        <f>IF(AF35&lt;=20%,"Leve",IF(AF35&lt;=40%,"Menor",IF(AF35&lt;=60%,"Moderado",IF(AF35&lt;=80%,"Mayor",IF(AF35&lt;=100%,"Catastrófico")))))</f>
        <v>Mayor</v>
      </c>
      <c r="AF35" s="370">
        <f>AVERAGE(AD35:AD39)</f>
        <v>0.8</v>
      </c>
      <c r="AG35" s="376" t="str">
        <f>VLOOKUP(AA35&amp;AE35,Hoja1!$B$4:$C$28,2,0)</f>
        <v xml:space="preserve">Alto </v>
      </c>
      <c r="AH35" s="380" t="s">
        <v>319</v>
      </c>
      <c r="AI35" s="380"/>
      <c r="AJ35" s="380"/>
      <c r="AK35" s="380"/>
      <c r="AL35" s="380"/>
      <c r="AM35" s="380"/>
      <c r="AN35" s="380"/>
    </row>
    <row r="36" spans="1:40" ht="98.25" customHeight="1" x14ac:dyDescent="0.25">
      <c r="A36" s="366"/>
      <c r="B36" s="366"/>
      <c r="C36" s="368"/>
      <c r="D36" s="373"/>
      <c r="E36" s="366"/>
      <c r="F36" s="366"/>
      <c r="G36" s="368"/>
      <c r="H36" s="368"/>
      <c r="I36" s="374"/>
      <c r="J36" s="375"/>
      <c r="K36" s="368"/>
      <c r="L36" s="369"/>
      <c r="M36" s="369"/>
      <c r="N36" s="368"/>
      <c r="O36" s="266">
        <v>2</v>
      </c>
      <c r="P36" s="276" t="s">
        <v>385</v>
      </c>
      <c r="Q36" s="266" t="str">
        <f t="shared" si="18"/>
        <v>Probabilidad</v>
      </c>
      <c r="R36" s="266" t="s">
        <v>52</v>
      </c>
      <c r="S36" s="266" t="s">
        <v>57</v>
      </c>
      <c r="T36" s="268">
        <f>VLOOKUP(R36&amp;S36,Hoja1!$Q$4:$R$9,2,0)</f>
        <v>0.45</v>
      </c>
      <c r="U36" s="266" t="s">
        <v>59</v>
      </c>
      <c r="V36" s="266" t="s">
        <v>62</v>
      </c>
      <c r="W36" s="266" t="s">
        <v>65</v>
      </c>
      <c r="X36" s="268">
        <f t="shared" ref="X36:X39" si="20">IF(Q36="Probabilidad",($J$30*T36),IF(Q36="Impacto"," "))</f>
        <v>0.36000000000000004</v>
      </c>
      <c r="Y36" s="268" t="str">
        <f>IF(Z36&lt;=20%,'Tabla probabilidad'!$B$5,IF(Z36&lt;=40%,'Tabla probabilidad'!$B$6,IF(Z36&lt;=60%,'Tabla probabilidad'!$B$7,IF(Z36&lt;=80%,'Tabla probabilidad'!$B$8,IF(Z36&lt;=100%,'Tabla probabilidad'!$B$9)))))</f>
        <v>Media</v>
      </c>
      <c r="Z36" s="268">
        <f t="shared" ref="Z36:Z39" si="21">IF(R36="Preventivo",($J$30-($J$30*T36)),IF(R36="Detectivo",($J$30-($J$30*T36)),IF(R36="Correctivo",($J$30))))</f>
        <v>0.44</v>
      </c>
      <c r="AA36" s="371"/>
      <c r="AB36" s="371"/>
      <c r="AC36" s="268" t="str">
        <f t="shared" si="19"/>
        <v>Mayor</v>
      </c>
      <c r="AD36" s="268">
        <f t="shared" ref="AD36:AD39" si="22">IF(Q36="Probabilidad",(($M$30-0)),IF(Q36="Impacto",($M$30-($M$30*T36))))</f>
        <v>0.8</v>
      </c>
      <c r="AE36" s="371"/>
      <c r="AF36" s="371"/>
      <c r="AG36" s="377"/>
      <c r="AH36" s="380"/>
      <c r="AI36" s="380"/>
      <c r="AJ36" s="380"/>
      <c r="AK36" s="380"/>
      <c r="AL36" s="380"/>
      <c r="AM36" s="380"/>
      <c r="AN36" s="380"/>
    </row>
    <row r="37" spans="1:40" ht="78" customHeight="1" x14ac:dyDescent="0.25">
      <c r="A37" s="366"/>
      <c r="B37" s="366"/>
      <c r="C37" s="368"/>
      <c r="D37" s="373"/>
      <c r="E37" s="366"/>
      <c r="F37" s="366"/>
      <c r="G37" s="368"/>
      <c r="H37" s="368"/>
      <c r="I37" s="374"/>
      <c r="J37" s="375"/>
      <c r="K37" s="368"/>
      <c r="L37" s="369"/>
      <c r="M37" s="369"/>
      <c r="N37" s="368"/>
      <c r="O37" s="266">
        <v>3</v>
      </c>
      <c r="P37" s="274" t="s">
        <v>386</v>
      </c>
      <c r="Q37" s="266" t="str">
        <f t="shared" si="18"/>
        <v>Probabilidad</v>
      </c>
      <c r="R37" s="266" t="s">
        <v>52</v>
      </c>
      <c r="S37" s="266" t="s">
        <v>57</v>
      </c>
      <c r="T37" s="268">
        <f>VLOOKUP(R37&amp;S37,Hoja1!$Q$4:$R$9,2,0)</f>
        <v>0.45</v>
      </c>
      <c r="U37" s="266" t="s">
        <v>59</v>
      </c>
      <c r="V37" s="266" t="s">
        <v>62</v>
      </c>
      <c r="W37" s="266" t="s">
        <v>66</v>
      </c>
      <c r="X37" s="268">
        <f t="shared" si="20"/>
        <v>0.36000000000000004</v>
      </c>
      <c r="Y37" s="268" t="str">
        <f>IF(Z37&lt;=20%,'Tabla probabilidad'!$B$5,IF(Z37&lt;=40%,'Tabla probabilidad'!$B$6,IF(Z37&lt;=60%,'Tabla probabilidad'!$B$7,IF(Z37&lt;=80%,'Tabla probabilidad'!$B$8,IF(Z37&lt;=100%,'Tabla probabilidad'!$B$9)))))</f>
        <v>Media</v>
      </c>
      <c r="Z37" s="268">
        <f t="shared" si="21"/>
        <v>0.44</v>
      </c>
      <c r="AA37" s="371"/>
      <c r="AB37" s="371"/>
      <c r="AC37" s="268" t="str">
        <f t="shared" si="19"/>
        <v>Mayor</v>
      </c>
      <c r="AD37" s="268">
        <f t="shared" si="22"/>
        <v>0.8</v>
      </c>
      <c r="AE37" s="371"/>
      <c r="AF37" s="371"/>
      <c r="AG37" s="377"/>
      <c r="AH37" s="380"/>
      <c r="AI37" s="380"/>
      <c r="AJ37" s="380"/>
      <c r="AK37" s="380"/>
      <c r="AL37" s="380"/>
      <c r="AM37" s="380"/>
      <c r="AN37" s="380"/>
    </row>
    <row r="38" spans="1:40" ht="50.1" customHeight="1" x14ac:dyDescent="0.25">
      <c r="A38" s="366"/>
      <c r="B38" s="366"/>
      <c r="C38" s="368"/>
      <c r="D38" s="373"/>
      <c r="E38" s="366"/>
      <c r="F38" s="366"/>
      <c r="G38" s="368"/>
      <c r="H38" s="368"/>
      <c r="I38" s="374"/>
      <c r="J38" s="375"/>
      <c r="K38" s="368"/>
      <c r="L38" s="369"/>
      <c r="M38" s="369"/>
      <c r="N38" s="368"/>
      <c r="O38" s="266">
        <v>4</v>
      </c>
      <c r="P38" s="272" t="s">
        <v>655</v>
      </c>
      <c r="Q38" s="266" t="str">
        <f t="shared" si="18"/>
        <v>Probabilidad</v>
      </c>
      <c r="R38" s="266" t="s">
        <v>52</v>
      </c>
      <c r="S38" s="266" t="s">
        <v>56</v>
      </c>
      <c r="T38" s="268">
        <f>VLOOKUP(R38&amp;S38,Hoja1!$Q$4:$R$9,2,0)</f>
        <v>0.5</v>
      </c>
      <c r="U38" s="266" t="s">
        <v>59</v>
      </c>
      <c r="V38" s="266" t="s">
        <v>62</v>
      </c>
      <c r="W38" s="266" t="s">
        <v>65</v>
      </c>
      <c r="X38" s="268">
        <f t="shared" si="20"/>
        <v>0.4</v>
      </c>
      <c r="Y38" s="268" t="str">
        <f>IF(Z38&lt;=20%,'Tabla probabilidad'!$B$5,IF(Z38&lt;=40%,'Tabla probabilidad'!$B$6,IF(Z38&lt;=60%,'Tabla probabilidad'!$B$7,IF(Z38&lt;=80%,'Tabla probabilidad'!$B$8,IF(Z38&lt;=100%,'Tabla probabilidad'!$B$9)))))</f>
        <v>Baja</v>
      </c>
      <c r="Z38" s="268">
        <f t="shared" si="21"/>
        <v>0.4</v>
      </c>
      <c r="AA38" s="371"/>
      <c r="AB38" s="371"/>
      <c r="AC38" s="268" t="str">
        <f t="shared" si="19"/>
        <v>Mayor</v>
      </c>
      <c r="AD38" s="268">
        <f t="shared" si="22"/>
        <v>0.8</v>
      </c>
      <c r="AE38" s="371"/>
      <c r="AF38" s="371"/>
      <c r="AG38" s="377"/>
      <c r="AH38" s="380"/>
      <c r="AI38" s="380"/>
      <c r="AJ38" s="380"/>
      <c r="AK38" s="380"/>
      <c r="AL38" s="380"/>
      <c r="AM38" s="380"/>
      <c r="AN38" s="380"/>
    </row>
    <row r="39" spans="1:40" ht="51" customHeight="1" thickBot="1" x14ac:dyDescent="0.3">
      <c r="A39" s="367"/>
      <c r="B39" s="367"/>
      <c r="C39" s="368"/>
      <c r="D39" s="373"/>
      <c r="E39" s="367"/>
      <c r="F39" s="367"/>
      <c r="G39" s="368"/>
      <c r="H39" s="368"/>
      <c r="I39" s="374"/>
      <c r="J39" s="375"/>
      <c r="K39" s="368"/>
      <c r="L39" s="369"/>
      <c r="M39" s="369"/>
      <c r="N39" s="368"/>
      <c r="O39" s="266">
        <v>5</v>
      </c>
      <c r="P39" s="272" t="s">
        <v>654</v>
      </c>
      <c r="Q39" s="266" t="str">
        <f t="shared" si="18"/>
        <v>Probabilidad</v>
      </c>
      <c r="R39" s="266" t="s">
        <v>52</v>
      </c>
      <c r="S39" s="266" t="s">
        <v>57</v>
      </c>
      <c r="T39" s="268">
        <f>VLOOKUP(R39&amp;S39,Hoja1!$Q$4:$R$9,2,0)</f>
        <v>0.45</v>
      </c>
      <c r="U39" s="266" t="s">
        <v>59</v>
      </c>
      <c r="V39" s="266" t="s">
        <v>62</v>
      </c>
      <c r="W39" s="266" t="s">
        <v>65</v>
      </c>
      <c r="X39" s="268">
        <f t="shared" si="20"/>
        <v>0.36000000000000004</v>
      </c>
      <c r="Y39" s="268" t="str">
        <f>IF(Z39&lt;=20%,'Tabla probabilidad'!$B$5,IF(Z39&lt;=40%,'Tabla probabilidad'!$B$6,IF(Z39&lt;=60%,'Tabla probabilidad'!$B$7,IF(Z39&lt;=80%,'Tabla probabilidad'!$B$8,IF(Z39&lt;=100%,'Tabla probabilidad'!$B$9)))))</f>
        <v>Media</v>
      </c>
      <c r="Z39" s="268">
        <f t="shared" si="21"/>
        <v>0.44</v>
      </c>
      <c r="AA39" s="372"/>
      <c r="AB39" s="372"/>
      <c r="AC39" s="268" t="str">
        <f t="shared" si="19"/>
        <v>Mayor</v>
      </c>
      <c r="AD39" s="268">
        <f t="shared" si="22"/>
        <v>0.8</v>
      </c>
      <c r="AE39" s="372"/>
      <c r="AF39" s="372"/>
      <c r="AG39" s="378"/>
      <c r="AH39" s="380"/>
      <c r="AI39" s="380"/>
      <c r="AJ39" s="380"/>
      <c r="AK39" s="380"/>
      <c r="AL39" s="380"/>
      <c r="AM39" s="380"/>
      <c r="AN39" s="380"/>
    </row>
    <row r="40" spans="1:40" ht="66.75" customHeight="1" thickBot="1" x14ac:dyDescent="0.3">
      <c r="A40" s="368">
        <v>7</v>
      </c>
      <c r="B40" s="365" t="s">
        <v>454</v>
      </c>
      <c r="C40" s="368" t="s">
        <v>355</v>
      </c>
      <c r="D40" s="385" t="s">
        <v>656</v>
      </c>
      <c r="E40" s="368" t="s">
        <v>657</v>
      </c>
      <c r="F40" s="432" t="s">
        <v>658</v>
      </c>
      <c r="G40" s="368" t="s">
        <v>41</v>
      </c>
      <c r="H40" s="368">
        <v>5000</v>
      </c>
      <c r="I40" s="374" t="str">
        <f>IF(H40&lt;=2,'Tabla probabilidad'!$B$5,IF(H40&lt;=24,'Tabla probabilidad'!$B$6,IF(H40&lt;=500,'Tabla probabilidad'!$B$7,IF(H40&lt;=5000,'Tabla probabilidad'!$B$8,IF(H40&gt;5000,'Tabla probabilidad'!$B$9)))))</f>
        <v>Alta</v>
      </c>
      <c r="J40" s="375">
        <f>IF(H40&lt;=2,'Tabla probabilidad'!$D$5,IF(H40&lt;=24,'Tabla probabilidad'!$D$6,IF(H40&lt;=500,'Tabla probabilidad'!$D$7,IF(H40&lt;=5000,'Tabla probabilidad'!$D$8,IF(H40&gt;5000,'Tabla probabilidad'!$D$9)))))</f>
        <v>0.8</v>
      </c>
      <c r="K40" s="368" t="s">
        <v>353</v>
      </c>
      <c r="L40" s="368" t="str">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Mayor</v>
      </c>
      <c r="M40" s="368" t="str">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80%</v>
      </c>
      <c r="N40" s="368" t="str">
        <f>VLOOKUP((I40&amp;L40),Hoja1!$B$4:$C$28,2,0)</f>
        <v xml:space="preserve">Alto </v>
      </c>
      <c r="O40" s="266">
        <v>1</v>
      </c>
      <c r="P40" s="277" t="s">
        <v>659</v>
      </c>
      <c r="Q40" s="266" t="str">
        <f t="shared" si="0"/>
        <v>Probabilidad</v>
      </c>
      <c r="R40" s="266" t="s">
        <v>52</v>
      </c>
      <c r="S40" s="266" t="s">
        <v>56</v>
      </c>
      <c r="T40" s="268">
        <f>VLOOKUP(R40&amp;S40,Hoja1!$Q$4:$R$9,2,0)</f>
        <v>0.5</v>
      </c>
      <c r="U40" s="266" t="s">
        <v>59</v>
      </c>
      <c r="V40" s="266" t="s">
        <v>62</v>
      </c>
      <c r="W40" s="266" t="s">
        <v>65</v>
      </c>
      <c r="X40" s="268">
        <f>IF(Q40="Probabilidad",($J$40*T40),IF(Q40="Impacto"," "))</f>
        <v>0.4</v>
      </c>
      <c r="Y40" s="268" t="str">
        <f>IF(Z40&lt;=20%,'Tabla probabilidad'!$B$5,IF(Z40&lt;=40%,'Tabla probabilidad'!$B$6,IF(Z40&lt;=60%,'Tabla probabilidad'!$B$7,IF(Z40&lt;=80%,'Tabla probabilidad'!$B$8,IF(Z40&lt;=100%,'Tabla probabilidad'!$B$9)))))</f>
        <v>Baja</v>
      </c>
      <c r="Z40" s="268">
        <f>IF(R40="Preventivo",(J40-(J40*T40)),IF(R40="Detectivo",(J40-(J40*T40)),IF(R40="Correctivo",(J40))))</f>
        <v>0.4</v>
      </c>
      <c r="AA40" s="370" t="str">
        <f>IF(AB40&lt;=20%,'Tabla probabilidad'!$B$5,IF(AB40&lt;=40%,'Tabla probabilidad'!$B$6,IF(AB40&lt;=60%,'Tabla probabilidad'!$B$7,IF(AB40&lt;=80%,'Tabla probabilidad'!$B$8,IF(AB40&lt;=100%,'Tabla probabilidad'!$B$9)))))</f>
        <v>Media</v>
      </c>
      <c r="AB40" s="370">
        <f>AVERAGE(Z40:Z44)</f>
        <v>0.43200000000000005</v>
      </c>
      <c r="AC40" s="268" t="str">
        <f t="shared" si="1"/>
        <v>Mayor</v>
      </c>
      <c r="AD40" s="268">
        <f>IF(Q40="Probabilidad",(($M$40-0)),IF(Q40="Impacto",($M$40-($M$40*T40))))</f>
        <v>0.8</v>
      </c>
      <c r="AE40" s="370" t="str">
        <f>IF(AF40&lt;=20%,"Leve",IF(AF40&lt;=40%,"Menor",IF(AF40&lt;=60%,"Moderado",IF(AF40&lt;=80%,"Mayor",IF(AF40&lt;=100%,"Catastrófico")))))</f>
        <v>Mayor</v>
      </c>
      <c r="AF40" s="370">
        <f>AVERAGE(AD40:AD44)</f>
        <v>0.8</v>
      </c>
      <c r="AG40" s="376" t="str">
        <f>VLOOKUP(AA40&amp;AE40,Hoja1!$B$4:$C$28,2,0)</f>
        <v xml:space="preserve">Alto </v>
      </c>
      <c r="AH40" s="380" t="s">
        <v>319</v>
      </c>
      <c r="AI40" s="380"/>
      <c r="AJ40" s="380"/>
      <c r="AK40" s="380"/>
      <c r="AL40" s="380"/>
      <c r="AM40" s="380"/>
      <c r="AN40" s="380"/>
    </row>
    <row r="41" spans="1:40" ht="48.75" customHeight="1" x14ac:dyDescent="0.25">
      <c r="A41" s="368"/>
      <c r="B41" s="366"/>
      <c r="C41" s="368"/>
      <c r="D41" s="386"/>
      <c r="E41" s="368"/>
      <c r="F41" s="432"/>
      <c r="G41" s="368"/>
      <c r="H41" s="368"/>
      <c r="I41" s="374"/>
      <c r="J41" s="375"/>
      <c r="K41" s="368"/>
      <c r="L41" s="369"/>
      <c r="M41" s="369"/>
      <c r="N41" s="368"/>
      <c r="O41" s="266">
        <v>2</v>
      </c>
      <c r="P41" s="277" t="s">
        <v>356</v>
      </c>
      <c r="Q41" s="266" t="str">
        <f t="shared" si="0"/>
        <v>Probabilidad</v>
      </c>
      <c r="R41" s="266" t="s">
        <v>52</v>
      </c>
      <c r="S41" s="266" t="s">
        <v>57</v>
      </c>
      <c r="T41" s="268">
        <f>VLOOKUP(R41&amp;S41,Hoja1!$Q$4:$R$9,2,0)</f>
        <v>0.45</v>
      </c>
      <c r="U41" s="266" t="s">
        <v>59</v>
      </c>
      <c r="V41" s="266" t="s">
        <v>62</v>
      </c>
      <c r="W41" s="266" t="s">
        <v>65</v>
      </c>
      <c r="X41" s="268">
        <f t="shared" ref="X41:X44" si="23">IF(Q41="Probabilidad",($J$40*T41),IF(Q41="Impacto"," "))</f>
        <v>0.36000000000000004</v>
      </c>
      <c r="Y41" s="268" t="str">
        <f>IF(Z41&lt;=20%,'Tabla probabilidad'!$B$5,IF(Z41&lt;=40%,'Tabla probabilidad'!$B$6,IF(Z41&lt;=60%,'Tabla probabilidad'!$B$7,IF(Z41&lt;=80%,'Tabla probabilidad'!$B$8,IF(Z41&lt;=100%,'Tabla probabilidad'!$B$9)))))</f>
        <v>Media</v>
      </c>
      <c r="Z41" s="268">
        <f>IF(R41="Preventivo",(J40-(J40*T41)),IF(R41="Detectivo",(J40-(J40*T41)),IF(R41="Correctivo",(J40))))</f>
        <v>0.44</v>
      </c>
      <c r="AA41" s="371"/>
      <c r="AB41" s="371"/>
      <c r="AC41" s="268" t="str">
        <f t="shared" si="1"/>
        <v>Mayor</v>
      </c>
      <c r="AD41" s="268">
        <f t="shared" ref="AD41:AD44" si="24">IF(Q41="Probabilidad",(($M$40-0)),IF(Q41="Impacto",($M$40-($M$40*T41))))</f>
        <v>0.8</v>
      </c>
      <c r="AE41" s="371"/>
      <c r="AF41" s="371"/>
      <c r="AG41" s="377"/>
      <c r="AH41" s="380"/>
      <c r="AI41" s="380"/>
      <c r="AJ41" s="380"/>
      <c r="AK41" s="380"/>
      <c r="AL41" s="380"/>
      <c r="AM41" s="380"/>
      <c r="AN41" s="380"/>
    </row>
    <row r="42" spans="1:40" ht="76.5" customHeight="1" x14ac:dyDescent="0.25">
      <c r="A42" s="368"/>
      <c r="B42" s="366"/>
      <c r="C42" s="368"/>
      <c r="D42" s="386"/>
      <c r="E42" s="368"/>
      <c r="F42" s="432"/>
      <c r="G42" s="368"/>
      <c r="H42" s="368"/>
      <c r="I42" s="374"/>
      <c r="J42" s="375"/>
      <c r="K42" s="368"/>
      <c r="L42" s="369"/>
      <c r="M42" s="369"/>
      <c r="N42" s="368"/>
      <c r="O42" s="266">
        <v>3</v>
      </c>
      <c r="P42" s="278" t="s">
        <v>357</v>
      </c>
      <c r="Q42" s="266" t="str">
        <f t="shared" si="0"/>
        <v>Probabilidad</v>
      </c>
      <c r="R42" s="266" t="s">
        <v>52</v>
      </c>
      <c r="S42" s="266" t="s">
        <v>57</v>
      </c>
      <c r="T42" s="268">
        <f>VLOOKUP(R42&amp;S42,Hoja1!$Q$4:$R$9,2,0)</f>
        <v>0.45</v>
      </c>
      <c r="U42" s="266" t="s">
        <v>59</v>
      </c>
      <c r="V42" s="266" t="s">
        <v>62</v>
      </c>
      <c r="W42" s="266" t="s">
        <v>65</v>
      </c>
      <c r="X42" s="268">
        <f t="shared" si="23"/>
        <v>0.36000000000000004</v>
      </c>
      <c r="Y42" s="268" t="str">
        <f>IF(Z42&lt;=20%,'Tabla probabilidad'!$B$5,IF(Z42&lt;=40%,'Tabla probabilidad'!$B$6,IF(Z42&lt;=60%,'Tabla probabilidad'!$B$7,IF(Z42&lt;=80%,'Tabla probabilidad'!$B$8,IF(Z42&lt;=100%,'Tabla probabilidad'!$B$9)))))</f>
        <v>Media</v>
      </c>
      <c r="Z42" s="268">
        <f>IF(R42="Preventivo",(J40-(J40*T42)),IF(R42="Detectivo",(J40-(J40*T42)),IF(R42="Correctivo",(J40))))</f>
        <v>0.44</v>
      </c>
      <c r="AA42" s="371"/>
      <c r="AB42" s="371"/>
      <c r="AC42" s="268" t="str">
        <f t="shared" si="1"/>
        <v>Mayor</v>
      </c>
      <c r="AD42" s="268">
        <f t="shared" si="24"/>
        <v>0.8</v>
      </c>
      <c r="AE42" s="371"/>
      <c r="AF42" s="371"/>
      <c r="AG42" s="377"/>
      <c r="AH42" s="380"/>
      <c r="AI42" s="380"/>
      <c r="AJ42" s="380"/>
      <c r="AK42" s="380"/>
      <c r="AL42" s="380"/>
      <c r="AM42" s="380"/>
      <c r="AN42" s="380"/>
    </row>
    <row r="43" spans="1:40" ht="54" customHeight="1" x14ac:dyDescent="0.25">
      <c r="A43" s="368"/>
      <c r="B43" s="366"/>
      <c r="C43" s="368"/>
      <c r="D43" s="386"/>
      <c r="E43" s="368"/>
      <c r="F43" s="432"/>
      <c r="G43" s="368"/>
      <c r="H43" s="368"/>
      <c r="I43" s="374"/>
      <c r="J43" s="375"/>
      <c r="K43" s="368"/>
      <c r="L43" s="369"/>
      <c r="M43" s="369"/>
      <c r="N43" s="368"/>
      <c r="O43" s="266">
        <v>4</v>
      </c>
      <c r="P43" s="278" t="s">
        <v>358</v>
      </c>
      <c r="Q43" s="266" t="str">
        <f t="shared" si="0"/>
        <v>Probabilidad</v>
      </c>
      <c r="R43" s="266" t="s">
        <v>52</v>
      </c>
      <c r="S43" s="266" t="s">
        <v>57</v>
      </c>
      <c r="T43" s="268">
        <f>VLOOKUP(R43&amp;S43,Hoja1!$Q$4:$R$9,2,0)</f>
        <v>0.45</v>
      </c>
      <c r="U43" s="266" t="s">
        <v>59</v>
      </c>
      <c r="V43" s="266" t="s">
        <v>62</v>
      </c>
      <c r="W43" s="266" t="s">
        <v>65</v>
      </c>
      <c r="X43" s="268">
        <f t="shared" si="23"/>
        <v>0.36000000000000004</v>
      </c>
      <c r="Y43" s="268" t="str">
        <f>IF(Z43&lt;=20%,'Tabla probabilidad'!$B$5,IF(Z43&lt;=40%,'Tabla probabilidad'!$B$6,IF(Z43&lt;=60%,'Tabla probabilidad'!$B$7,IF(Z43&lt;=80%,'Tabla probabilidad'!$B$8,IF(Z43&lt;=100%,'Tabla probabilidad'!$B$9)))))</f>
        <v>Media</v>
      </c>
      <c r="Z43" s="268">
        <f>IF(R43="Preventivo",(J40-(J40*T43)),IF(R43="Detectivo",(J40-(J40*T43)),IF(R43="Correctivo",(J40))))</f>
        <v>0.44</v>
      </c>
      <c r="AA43" s="371"/>
      <c r="AB43" s="371"/>
      <c r="AC43" s="268" t="str">
        <f t="shared" si="1"/>
        <v>Mayor</v>
      </c>
      <c r="AD43" s="268">
        <f t="shared" si="24"/>
        <v>0.8</v>
      </c>
      <c r="AE43" s="371"/>
      <c r="AF43" s="371"/>
      <c r="AG43" s="377"/>
      <c r="AH43" s="380"/>
      <c r="AI43" s="380"/>
      <c r="AJ43" s="380"/>
      <c r="AK43" s="380"/>
      <c r="AL43" s="380"/>
      <c r="AM43" s="380"/>
      <c r="AN43" s="380"/>
    </row>
    <row r="44" spans="1:40" ht="61.5" customHeight="1" x14ac:dyDescent="0.25">
      <c r="A44" s="368"/>
      <c r="B44" s="367"/>
      <c r="C44" s="368"/>
      <c r="D44" s="387"/>
      <c r="E44" s="368"/>
      <c r="F44" s="432"/>
      <c r="G44" s="368"/>
      <c r="H44" s="368"/>
      <c r="I44" s="374"/>
      <c r="J44" s="375"/>
      <c r="K44" s="368"/>
      <c r="L44" s="369"/>
      <c r="M44" s="369"/>
      <c r="N44" s="368"/>
      <c r="O44" s="266">
        <v>5</v>
      </c>
      <c r="P44" s="279" t="s">
        <v>360</v>
      </c>
      <c r="Q44" s="280" t="str">
        <f t="shared" si="0"/>
        <v>Probabilidad</v>
      </c>
      <c r="R44" s="280" t="s">
        <v>52</v>
      </c>
      <c r="S44" s="280" t="s">
        <v>57</v>
      </c>
      <c r="T44" s="281">
        <f>VLOOKUP(R44&amp;S44,Hoja1!$Q$4:$R$9,2,0)</f>
        <v>0.45</v>
      </c>
      <c r="U44" s="280" t="s">
        <v>59</v>
      </c>
      <c r="V44" s="280" t="s">
        <v>62</v>
      </c>
      <c r="W44" s="280" t="s">
        <v>65</v>
      </c>
      <c r="X44" s="268">
        <f t="shared" si="23"/>
        <v>0.36000000000000004</v>
      </c>
      <c r="Y44" s="268" t="str">
        <f>IF(Z44&lt;=20%,'Tabla probabilidad'!$B$5,IF(Z44&lt;=40%,'Tabla probabilidad'!$B$6,IF(Z44&lt;=60%,'Tabla probabilidad'!$B$7,IF(Z44&lt;=80%,'Tabla probabilidad'!$B$8,IF(Z44&lt;=100%,'Tabla probabilidad'!$B$9)))))</f>
        <v>Media</v>
      </c>
      <c r="Z44" s="268">
        <f>IF(R44="Preventivo",(J40-(J40*T44)),IF(R44="Detectivo",(J40-(J40*T44)),IF(R44="Correctivo",(J40))))</f>
        <v>0.44</v>
      </c>
      <c r="AA44" s="372"/>
      <c r="AB44" s="372"/>
      <c r="AC44" s="268" t="str">
        <f t="shared" si="1"/>
        <v>Mayor</v>
      </c>
      <c r="AD44" s="268">
        <f t="shared" si="24"/>
        <v>0.8</v>
      </c>
      <c r="AE44" s="372"/>
      <c r="AF44" s="372"/>
      <c r="AG44" s="378"/>
      <c r="AH44" s="380"/>
      <c r="AI44" s="380"/>
      <c r="AJ44" s="380"/>
      <c r="AK44" s="380"/>
      <c r="AL44" s="380"/>
      <c r="AM44" s="380"/>
      <c r="AN44" s="380"/>
    </row>
    <row r="45" spans="1:40" ht="61.5" customHeight="1" x14ac:dyDescent="0.25">
      <c r="A45" s="368">
        <v>8</v>
      </c>
      <c r="B45" s="365" t="s">
        <v>455</v>
      </c>
      <c r="C45" s="368" t="s">
        <v>447</v>
      </c>
      <c r="D45" s="381" t="s">
        <v>660</v>
      </c>
      <c r="E45" s="368" t="s">
        <v>359</v>
      </c>
      <c r="F45" s="368" t="s">
        <v>661</v>
      </c>
      <c r="G45" s="368" t="s">
        <v>43</v>
      </c>
      <c r="H45" s="368">
        <v>500</v>
      </c>
      <c r="I45" s="374" t="str">
        <f>IF(H45&lt;=2,'Tabla probabilidad'!$B$5,IF(H45&lt;=24,'Tabla probabilidad'!$B$6,IF(H45&lt;=500,'Tabla probabilidad'!$B$7,IF(H45&lt;=5000,'Tabla probabilidad'!$B$8,IF(H45&gt;5000,'Tabla probabilidad'!$B$9)))))</f>
        <v>Media</v>
      </c>
      <c r="J45" s="375">
        <f>IF(H45&lt;=2,'Tabla probabilidad'!$D$5,IF(H45&lt;=24,'Tabla probabilidad'!$D$6,IF(H45&lt;=500,'Tabla probabilidad'!$D$7,IF(H45&lt;=5000,'Tabla probabilidad'!$D$8,IF(H45&gt;5000,'Tabla probabilidad'!$D$9)))))</f>
        <v>0.6</v>
      </c>
      <c r="K45" s="368" t="s">
        <v>345</v>
      </c>
      <c r="L45" s="368" t="str">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Mayor</v>
      </c>
      <c r="M45" s="368" t="str">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80%</v>
      </c>
      <c r="N45" s="368" t="str">
        <f>VLOOKUP((I45&amp;L45),Hoja1!$B$4:$C$28,2,0)</f>
        <v xml:space="preserve">Alto </v>
      </c>
      <c r="O45" s="266">
        <v>1</v>
      </c>
      <c r="P45" s="263" t="s">
        <v>462</v>
      </c>
      <c r="Q45" s="266" t="str">
        <f t="shared" si="0"/>
        <v>Probabilidad</v>
      </c>
      <c r="R45" s="266" t="s">
        <v>52</v>
      </c>
      <c r="S45" s="266" t="s">
        <v>57</v>
      </c>
      <c r="T45" s="268">
        <f>VLOOKUP(R45&amp;S45,Hoja1!$Q$4:$R$9,2,0)</f>
        <v>0.45</v>
      </c>
      <c r="U45" s="266" t="s">
        <v>59</v>
      </c>
      <c r="V45" s="266" t="s">
        <v>62</v>
      </c>
      <c r="W45" s="266" t="s">
        <v>65</v>
      </c>
      <c r="X45" s="268">
        <f>IF(Q45="Probabilidad",($J$45*T45),IF(Q45="Impacto"," "))</f>
        <v>0.27</v>
      </c>
      <c r="Y45" s="268" t="str">
        <f>IF(Z45&lt;=20%,'Tabla probabilidad'!$B$5,IF(Z45&lt;=40%,'Tabla probabilidad'!$B$6,IF(Z45&lt;=60%,'Tabla probabilidad'!$B$7,IF(Z45&lt;=80%,'Tabla probabilidad'!$B$8,IF(Z45&lt;=100%,'Tabla probabilidad'!$B$9)))))</f>
        <v>Baja</v>
      </c>
      <c r="Z45" s="268">
        <f>IF(R45="Preventivo",(J45-(J45*T45)),IF(R45="Detectivo",(J45-(J45*T45)),IF(R45="Correctivo",(J45))))</f>
        <v>0.32999999999999996</v>
      </c>
      <c r="AA45" s="370" t="str">
        <f>IF(AB45&lt;=20%,'Tabla probabilidad'!$B$5,IF(AB45&lt;=40%,'Tabla probabilidad'!$B$6,IF(AB45&lt;=60%,'Tabla probabilidad'!$B$7,IF(AB45&lt;=80%,'Tabla probabilidad'!$B$8,IF(AB45&lt;=100%,'Tabla probabilidad'!$B$9)))))</f>
        <v>Baja</v>
      </c>
      <c r="AB45" s="370">
        <f>AVERAGE(Z45:Z49)</f>
        <v>0.35399999999999998</v>
      </c>
      <c r="AC45" s="268" t="str">
        <f t="shared" si="1"/>
        <v>Mayor</v>
      </c>
      <c r="AD45" s="268">
        <f>IF(Q45="Probabilidad",(($M$45-0)),IF(Q45="Impacto",($M$45-($M$45*T45))))</f>
        <v>0.8</v>
      </c>
      <c r="AE45" s="370" t="str">
        <f>IF(AF45&lt;=20%,"Leve",IF(AF45&lt;=40%,"Menor",IF(AF45&lt;=60%,"Moderado",IF(AF45&lt;=80%,"Mayor",IF(AF45&lt;=100%,"Catastrófico")))))</f>
        <v>Mayor</v>
      </c>
      <c r="AF45" s="370">
        <f>AVERAGE(AD45:AD49)</f>
        <v>0.8</v>
      </c>
      <c r="AG45" s="376" t="str">
        <f>VLOOKUP(AA45&amp;AE45,Hoja1!$B$4:$C$28,2,0)</f>
        <v xml:space="preserve">Alto </v>
      </c>
      <c r="AH45" s="380" t="s">
        <v>319</v>
      </c>
      <c r="AI45" s="380"/>
      <c r="AJ45" s="380"/>
      <c r="AK45" s="380"/>
      <c r="AL45" s="380"/>
      <c r="AM45" s="380"/>
      <c r="AN45" s="380"/>
    </row>
    <row r="46" spans="1:40" ht="65.25" customHeight="1" x14ac:dyDescent="0.25">
      <c r="A46" s="368"/>
      <c r="B46" s="366"/>
      <c r="C46" s="368"/>
      <c r="D46" s="382"/>
      <c r="E46" s="368"/>
      <c r="F46" s="368"/>
      <c r="G46" s="368"/>
      <c r="H46" s="368"/>
      <c r="I46" s="374"/>
      <c r="J46" s="375"/>
      <c r="K46" s="368"/>
      <c r="L46" s="369"/>
      <c r="M46" s="369"/>
      <c r="N46" s="368"/>
      <c r="O46" s="266">
        <v>2</v>
      </c>
      <c r="P46" s="263" t="s">
        <v>463</v>
      </c>
      <c r="Q46" s="266" t="str">
        <f t="shared" si="0"/>
        <v>Probabilidad</v>
      </c>
      <c r="R46" s="266" t="s">
        <v>52</v>
      </c>
      <c r="S46" s="266" t="s">
        <v>57</v>
      </c>
      <c r="T46" s="268">
        <f>VLOOKUP(R46&amp;S46,Hoja1!$Q$4:$R$9,2,0)</f>
        <v>0.45</v>
      </c>
      <c r="U46" s="266" t="s">
        <v>59</v>
      </c>
      <c r="V46" s="266" t="s">
        <v>62</v>
      </c>
      <c r="W46" s="266" t="s">
        <v>65</v>
      </c>
      <c r="X46" s="268">
        <f t="shared" ref="X46:X49" si="25">IF(Q46="Probabilidad",($J$45*T46),IF(Q46="Impacto"," "))</f>
        <v>0.27</v>
      </c>
      <c r="Y46" s="268" t="str">
        <f>IF(Z46&lt;=20%,'Tabla probabilidad'!$B$5,IF(Z46&lt;=40%,'Tabla probabilidad'!$B$6,IF(Z46&lt;=60%,'Tabla probabilidad'!$B$7,IF(Z46&lt;=80%,'Tabla probabilidad'!$B$8,IF(Z46&lt;=100%,'Tabla probabilidad'!$B$9)))))</f>
        <v>Baja</v>
      </c>
      <c r="Z46" s="268">
        <f>IF(R46="Preventivo",(J45-(J45*T46)),IF(R46="Detectivo",(J45-(J45*T46)),IF(R46="Correctivo",(J45))))</f>
        <v>0.32999999999999996</v>
      </c>
      <c r="AA46" s="371"/>
      <c r="AB46" s="371"/>
      <c r="AC46" s="268" t="str">
        <f t="shared" si="1"/>
        <v>Mayor</v>
      </c>
      <c r="AD46" s="268">
        <f t="shared" ref="AD46:AD49" si="26">IF(Q46="Probabilidad",(($M$45-0)),IF(Q46="Impacto",($M$45-($M$45*T46))))</f>
        <v>0.8</v>
      </c>
      <c r="AE46" s="371"/>
      <c r="AF46" s="371"/>
      <c r="AG46" s="377"/>
      <c r="AH46" s="380"/>
      <c r="AI46" s="380"/>
      <c r="AJ46" s="380"/>
      <c r="AK46" s="380"/>
      <c r="AL46" s="380"/>
      <c r="AM46" s="380"/>
      <c r="AN46" s="380"/>
    </row>
    <row r="47" spans="1:40" ht="96.75" customHeight="1" x14ac:dyDescent="0.25">
      <c r="A47" s="368"/>
      <c r="B47" s="366"/>
      <c r="C47" s="368"/>
      <c r="D47" s="382"/>
      <c r="E47" s="368"/>
      <c r="F47" s="368"/>
      <c r="G47" s="368"/>
      <c r="H47" s="368"/>
      <c r="I47" s="374"/>
      <c r="J47" s="375"/>
      <c r="K47" s="368"/>
      <c r="L47" s="369"/>
      <c r="M47" s="369"/>
      <c r="N47" s="368"/>
      <c r="O47" s="266">
        <v>3</v>
      </c>
      <c r="P47" s="263" t="s">
        <v>464</v>
      </c>
      <c r="Q47" s="266" t="str">
        <f t="shared" si="0"/>
        <v>Probabilidad</v>
      </c>
      <c r="R47" s="266" t="s">
        <v>52</v>
      </c>
      <c r="S47" s="266" t="s">
        <v>57</v>
      </c>
      <c r="T47" s="268">
        <f>VLOOKUP(R47&amp;S47,Hoja1!$Q$4:$R$9,2,0)</f>
        <v>0.45</v>
      </c>
      <c r="U47" s="266" t="s">
        <v>59</v>
      </c>
      <c r="V47" s="266" t="s">
        <v>62</v>
      </c>
      <c r="W47" s="266" t="s">
        <v>65</v>
      </c>
      <c r="X47" s="268">
        <f t="shared" si="25"/>
        <v>0.27</v>
      </c>
      <c r="Y47" s="268" t="str">
        <f>IF(Z47&lt;=20%,'Tabla probabilidad'!$B$5,IF(Z47&lt;=40%,'Tabla probabilidad'!$B$6,IF(Z47&lt;=60%,'Tabla probabilidad'!$B$7,IF(Z47&lt;=80%,'Tabla probabilidad'!$B$8,IF(Z47&lt;=100%,'Tabla probabilidad'!$B$9)))))</f>
        <v>Baja</v>
      </c>
      <c r="Z47" s="268">
        <f>IF(R47="Preventivo",(J45-(J45*T47)),IF(R47="Detectivo",(J45-(J45*T47)),IF(R47="Correctivo",(J45))))</f>
        <v>0.32999999999999996</v>
      </c>
      <c r="AA47" s="371"/>
      <c r="AB47" s="371"/>
      <c r="AC47" s="268" t="str">
        <f t="shared" si="1"/>
        <v>Mayor</v>
      </c>
      <c r="AD47" s="268">
        <f t="shared" si="26"/>
        <v>0.8</v>
      </c>
      <c r="AE47" s="371"/>
      <c r="AF47" s="371"/>
      <c r="AG47" s="377"/>
      <c r="AH47" s="380"/>
      <c r="AI47" s="380"/>
      <c r="AJ47" s="380"/>
      <c r="AK47" s="380"/>
      <c r="AL47" s="380"/>
      <c r="AM47" s="380"/>
      <c r="AN47" s="380"/>
    </row>
    <row r="48" spans="1:40" ht="81.75" customHeight="1" thickBot="1" x14ac:dyDescent="0.3">
      <c r="A48" s="368"/>
      <c r="B48" s="366"/>
      <c r="C48" s="368"/>
      <c r="D48" s="382"/>
      <c r="E48" s="368"/>
      <c r="F48" s="368"/>
      <c r="G48" s="368"/>
      <c r="H48" s="368"/>
      <c r="I48" s="374"/>
      <c r="J48" s="375"/>
      <c r="K48" s="368"/>
      <c r="L48" s="369"/>
      <c r="M48" s="369"/>
      <c r="N48" s="368"/>
      <c r="O48" s="266">
        <v>4</v>
      </c>
      <c r="P48" s="264" t="s">
        <v>662</v>
      </c>
      <c r="Q48" s="266" t="str">
        <f t="shared" si="0"/>
        <v>Probabilidad</v>
      </c>
      <c r="R48" s="266" t="s">
        <v>53</v>
      </c>
      <c r="S48" s="266" t="s">
        <v>57</v>
      </c>
      <c r="T48" s="268">
        <f>VLOOKUP(R48&amp;S48,Hoja1!$Q$4:$R$9,2,0)</f>
        <v>0.35</v>
      </c>
      <c r="U48" s="266" t="s">
        <v>59</v>
      </c>
      <c r="V48" s="266" t="s">
        <v>62</v>
      </c>
      <c r="W48" s="266" t="s">
        <v>65</v>
      </c>
      <c r="X48" s="268">
        <f t="shared" si="25"/>
        <v>0.21</v>
      </c>
      <c r="Y48" s="268" t="str">
        <f>IF(Z48&lt;=20%,'Tabla probabilidad'!$B$5,IF(Z48&lt;=40%,'Tabla probabilidad'!$B$6,IF(Z48&lt;=60%,'Tabla probabilidad'!$B$7,IF(Z48&lt;=80%,'Tabla probabilidad'!$B$8,IF(Z48&lt;=100%,'Tabla probabilidad'!$B$9)))))</f>
        <v>Baja</v>
      </c>
      <c r="Z48" s="268">
        <f>IF(R48="Preventivo",(J45-(J45*T48)),IF(R48="Detectivo",(J45-(J45*T48)),IF(R48="Correctivo",(J45))))</f>
        <v>0.39</v>
      </c>
      <c r="AA48" s="371"/>
      <c r="AB48" s="371"/>
      <c r="AC48" s="268" t="str">
        <f t="shared" si="1"/>
        <v>Mayor</v>
      </c>
      <c r="AD48" s="268">
        <f t="shared" si="26"/>
        <v>0.8</v>
      </c>
      <c r="AE48" s="371"/>
      <c r="AF48" s="371"/>
      <c r="AG48" s="377"/>
      <c r="AH48" s="380"/>
      <c r="AI48" s="380"/>
      <c r="AJ48" s="380"/>
      <c r="AK48" s="380"/>
      <c r="AL48" s="380"/>
      <c r="AM48" s="380"/>
      <c r="AN48" s="380"/>
    </row>
    <row r="49" spans="1:40" ht="74.25" customHeight="1" thickBot="1" x14ac:dyDescent="0.3">
      <c r="A49" s="368"/>
      <c r="B49" s="367"/>
      <c r="C49" s="368"/>
      <c r="D49" s="384"/>
      <c r="E49" s="368"/>
      <c r="F49" s="368"/>
      <c r="G49" s="368"/>
      <c r="H49" s="368"/>
      <c r="I49" s="374"/>
      <c r="J49" s="375"/>
      <c r="K49" s="368"/>
      <c r="L49" s="369"/>
      <c r="M49" s="369"/>
      <c r="N49" s="368"/>
      <c r="O49" s="266">
        <v>5</v>
      </c>
      <c r="P49" s="265" t="s">
        <v>663</v>
      </c>
      <c r="Q49" s="266" t="str">
        <f t="shared" si="0"/>
        <v>Probabilidad</v>
      </c>
      <c r="R49" s="266" t="s">
        <v>53</v>
      </c>
      <c r="S49" s="266" t="s">
        <v>57</v>
      </c>
      <c r="T49" s="268">
        <f>VLOOKUP(R49&amp;S49,Hoja1!$Q$4:$R$9,2,0)</f>
        <v>0.35</v>
      </c>
      <c r="U49" s="266" t="s">
        <v>59</v>
      </c>
      <c r="V49" s="266" t="s">
        <v>62</v>
      </c>
      <c r="W49" s="266" t="s">
        <v>65</v>
      </c>
      <c r="X49" s="268">
        <f t="shared" si="25"/>
        <v>0.21</v>
      </c>
      <c r="Y49" s="268" t="str">
        <f>IF(Z49&lt;=20%,'Tabla probabilidad'!$B$5,IF(Z49&lt;=40%,'Tabla probabilidad'!$B$6,IF(Z49&lt;=60%,'Tabla probabilidad'!$B$7,IF(Z49&lt;=80%,'Tabla probabilidad'!$B$8,IF(Z49&lt;=100%,'Tabla probabilidad'!$B$9)))))</f>
        <v>Baja</v>
      </c>
      <c r="Z49" s="268">
        <f>IF(R49="Preventivo",(J45-(J45*T49)),IF(R49="Detectivo",(J45-(J45*T49)),IF(R49="Correctivo",(J45))))</f>
        <v>0.39</v>
      </c>
      <c r="AA49" s="372"/>
      <c r="AB49" s="372"/>
      <c r="AC49" s="268" t="str">
        <f t="shared" si="1"/>
        <v>Mayor</v>
      </c>
      <c r="AD49" s="268">
        <f t="shared" si="26"/>
        <v>0.8</v>
      </c>
      <c r="AE49" s="372"/>
      <c r="AF49" s="372"/>
      <c r="AG49" s="378"/>
      <c r="AH49" s="380"/>
      <c r="AI49" s="380"/>
      <c r="AJ49" s="380"/>
      <c r="AK49" s="380"/>
      <c r="AL49" s="380"/>
      <c r="AM49" s="380"/>
      <c r="AN49" s="380"/>
    </row>
    <row r="50" spans="1:40" ht="48" customHeight="1" x14ac:dyDescent="0.25">
      <c r="A50" s="368">
        <v>9</v>
      </c>
      <c r="B50" s="365" t="s">
        <v>456</v>
      </c>
      <c r="C50" s="368" t="s">
        <v>355</v>
      </c>
      <c r="D50" s="381" t="s">
        <v>664</v>
      </c>
      <c r="E50" s="368" t="s">
        <v>364</v>
      </c>
      <c r="F50" s="368" t="s">
        <v>665</v>
      </c>
      <c r="G50" s="368" t="s">
        <v>342</v>
      </c>
      <c r="H50" s="368">
        <v>4978</v>
      </c>
      <c r="I50" s="374" t="str">
        <f>IF(H50&lt;=2,'Tabla probabilidad'!$B$5,IF(H50&lt;=24,'Tabla probabilidad'!$B$6,IF(H50&lt;=500,'Tabla probabilidad'!$B$7,IF(H50&lt;=5000,'Tabla probabilidad'!$B$8,IF(H50&gt;5000,'Tabla probabilidad'!$B$9)))))</f>
        <v>Alta</v>
      </c>
      <c r="J50" s="375">
        <f>IF(H50&lt;=2,'Tabla probabilidad'!$D$5,IF(H50&lt;=24,'Tabla probabilidad'!$D$6,IF(H50&lt;=500,'Tabla probabilidad'!$D$7,IF(H50&lt;=5000,'Tabla probabilidad'!$D$8,IF(H50&gt;5000,'Tabla probabilidad'!$D$9)))))</f>
        <v>0.8</v>
      </c>
      <c r="K50" s="368" t="s">
        <v>353</v>
      </c>
      <c r="L50" s="368" t="str">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Mayor</v>
      </c>
      <c r="M50" s="368" t="str">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80%</v>
      </c>
      <c r="N50" s="368" t="str">
        <f>VLOOKUP((I50&amp;L50),Hoja1!$B$4:$C$28,2,0)</f>
        <v xml:space="preserve">Alto </v>
      </c>
      <c r="O50" s="266">
        <v>1</v>
      </c>
      <c r="P50" s="263" t="s">
        <v>666</v>
      </c>
      <c r="Q50" s="266" t="str">
        <f t="shared" si="0"/>
        <v>Probabilidad</v>
      </c>
      <c r="R50" s="266" t="s">
        <v>52</v>
      </c>
      <c r="S50" s="266" t="s">
        <v>56</v>
      </c>
      <c r="T50" s="268">
        <f>VLOOKUP(R50&amp;S50,Hoja1!$Q$4:$R$9,2,0)</f>
        <v>0.5</v>
      </c>
      <c r="U50" s="266" t="s">
        <v>59</v>
      </c>
      <c r="V50" s="266" t="s">
        <v>62</v>
      </c>
      <c r="W50" s="266" t="s">
        <v>65</v>
      </c>
      <c r="X50" s="268">
        <f>IF(Q50="Probabilidad",($J$50*T50),IF(Q50="Impacto"," "))</f>
        <v>0.4</v>
      </c>
      <c r="Y50" s="268" t="str">
        <f>IF(Z50&lt;=20%,'Tabla probabilidad'!$B$5,IF(Z50&lt;=40%,'Tabla probabilidad'!$B$6,IF(Z50&lt;=60%,'Tabla probabilidad'!$B$7,IF(Z50&lt;=80%,'Tabla probabilidad'!$B$8,IF(Z50&lt;=100%,'Tabla probabilidad'!$B$9)))))</f>
        <v>Baja</v>
      </c>
      <c r="Z50" s="268">
        <f>IF(R50="Preventivo",(J50-(J50*T50)),IF(R50="Detectivo",(J50-(J50*T50)),IF(R50="Correctivo",(J50))))</f>
        <v>0.4</v>
      </c>
      <c r="AA50" s="370" t="str">
        <f>IF(AB50&lt;=20%,'Tabla probabilidad'!$B$5,IF(AB50&lt;=40%,'Tabla probabilidad'!$B$6,IF(AB50&lt;=60%,'Tabla probabilidad'!$B$7,IF(AB50&lt;=80%,'Tabla probabilidad'!$B$8,IF(AB50&lt;=100%,'Tabla probabilidad'!$B$9)))))</f>
        <v>Media</v>
      </c>
      <c r="AB50" s="370">
        <f>AVERAGE(Z50:Z54)</f>
        <v>0.43200000000000005</v>
      </c>
      <c r="AC50" s="268" t="str">
        <f t="shared" si="1"/>
        <v>Mayor</v>
      </c>
      <c r="AD50" s="268">
        <f>IF(Q50="Probabilidad",(($M$50-0)),IF(Q50="Impacto",($M$50-($M$50*T50))))</f>
        <v>0.8</v>
      </c>
      <c r="AE50" s="370" t="str">
        <f>IF(AF50&lt;=20%,"Leve",IF(AF50&lt;=40%,"Menor",IF(AF50&lt;=60%,"Moderado",IF(AF50&lt;=80%,"Mayor",IF(AF50&lt;=100%,"Catastrófico")))))</f>
        <v>Mayor</v>
      </c>
      <c r="AF50" s="370">
        <f>AVERAGE(AD50:AD54)</f>
        <v>0.8</v>
      </c>
      <c r="AG50" s="376" t="str">
        <f>VLOOKUP(AA50&amp;AE50,Hoja1!$B$4:$C$28,2,0)</f>
        <v xml:space="preserve">Alto </v>
      </c>
      <c r="AH50" s="380" t="s">
        <v>319</v>
      </c>
      <c r="AI50" s="380"/>
      <c r="AJ50" s="380"/>
      <c r="AK50" s="380"/>
      <c r="AL50" s="380"/>
      <c r="AM50" s="380"/>
      <c r="AN50" s="380"/>
    </row>
    <row r="51" spans="1:40" ht="55.5" customHeight="1" x14ac:dyDescent="0.25">
      <c r="A51" s="368"/>
      <c r="B51" s="366"/>
      <c r="C51" s="368"/>
      <c r="D51" s="382"/>
      <c r="E51" s="368"/>
      <c r="F51" s="368"/>
      <c r="G51" s="368"/>
      <c r="H51" s="368"/>
      <c r="I51" s="374"/>
      <c r="J51" s="375"/>
      <c r="K51" s="368"/>
      <c r="L51" s="369"/>
      <c r="M51" s="369"/>
      <c r="N51" s="368"/>
      <c r="O51" s="266">
        <v>2</v>
      </c>
      <c r="P51" s="263" t="s">
        <v>361</v>
      </c>
      <c r="Q51" s="266" t="str">
        <f t="shared" si="0"/>
        <v>Probabilidad</v>
      </c>
      <c r="R51" s="266" t="s">
        <v>52</v>
      </c>
      <c r="S51" s="266" t="s">
        <v>57</v>
      </c>
      <c r="T51" s="268">
        <f>VLOOKUP(R51&amp;S51,Hoja1!$Q$4:$R$9,2,0)</f>
        <v>0.45</v>
      </c>
      <c r="U51" s="266" t="s">
        <v>59</v>
      </c>
      <c r="V51" s="266" t="s">
        <v>62</v>
      </c>
      <c r="W51" s="266" t="s">
        <v>65</v>
      </c>
      <c r="X51" s="268">
        <f t="shared" ref="X51:X54" si="27">IF(Q51="Probabilidad",($J$50*T51),IF(Q51="Impacto"," "))</f>
        <v>0.36000000000000004</v>
      </c>
      <c r="Y51" s="268" t="str">
        <f>IF(Z51&lt;=20%,'Tabla probabilidad'!$B$5,IF(Z51&lt;=40%,'Tabla probabilidad'!$B$6,IF(Z51&lt;=60%,'Tabla probabilidad'!$B$7,IF(Z51&lt;=80%,'Tabla probabilidad'!$B$8,IF(Z51&lt;=100%,'Tabla probabilidad'!$B$9)))))</f>
        <v>Media</v>
      </c>
      <c r="Z51" s="268">
        <f>IF(R51="Preventivo",(J50-(J50*T51)),IF(R51="Detectivo",(J50-(J50*T51)),IF(R51="Correctivo",(J50))))</f>
        <v>0.44</v>
      </c>
      <c r="AA51" s="371"/>
      <c r="AB51" s="371"/>
      <c r="AC51" s="268" t="str">
        <f t="shared" si="1"/>
        <v>Mayor</v>
      </c>
      <c r="AD51" s="268">
        <f t="shared" ref="AD51:AD54" si="28">IF(Q51="Probabilidad",(($M$50-0)),IF(Q51="Impacto",($M$50-($M$50*T51))))</f>
        <v>0.8</v>
      </c>
      <c r="AE51" s="371"/>
      <c r="AF51" s="371"/>
      <c r="AG51" s="377"/>
      <c r="AH51" s="380"/>
      <c r="AI51" s="380"/>
      <c r="AJ51" s="380"/>
      <c r="AK51" s="380"/>
      <c r="AL51" s="380"/>
      <c r="AM51" s="380"/>
      <c r="AN51" s="380"/>
    </row>
    <row r="52" spans="1:40" ht="42" customHeight="1" x14ac:dyDescent="0.25">
      <c r="A52" s="368"/>
      <c r="B52" s="366"/>
      <c r="C52" s="368"/>
      <c r="D52" s="382"/>
      <c r="E52" s="368"/>
      <c r="F52" s="368"/>
      <c r="G52" s="368"/>
      <c r="H52" s="368"/>
      <c r="I52" s="374"/>
      <c r="J52" s="375"/>
      <c r="K52" s="368"/>
      <c r="L52" s="369"/>
      <c r="M52" s="369"/>
      <c r="N52" s="368"/>
      <c r="O52" s="266">
        <v>3</v>
      </c>
      <c r="P52" s="263" t="s">
        <v>667</v>
      </c>
      <c r="Q52" s="266" t="str">
        <f t="shared" si="0"/>
        <v>Probabilidad</v>
      </c>
      <c r="R52" s="266" t="s">
        <v>52</v>
      </c>
      <c r="S52" s="266" t="s">
        <v>57</v>
      </c>
      <c r="T52" s="268">
        <f>VLOOKUP(R52&amp;S52,Hoja1!$Q$4:$R$9,2,0)</f>
        <v>0.45</v>
      </c>
      <c r="U52" s="266" t="s">
        <v>59</v>
      </c>
      <c r="V52" s="266" t="s">
        <v>62</v>
      </c>
      <c r="W52" s="266" t="s">
        <v>65</v>
      </c>
      <c r="X52" s="268">
        <f t="shared" si="27"/>
        <v>0.36000000000000004</v>
      </c>
      <c r="Y52" s="268" t="str">
        <f>IF(Z52&lt;=20%,'Tabla probabilidad'!$B$5,IF(Z52&lt;=40%,'Tabla probabilidad'!$B$6,IF(Z52&lt;=60%,'Tabla probabilidad'!$B$7,IF(Z52&lt;=80%,'Tabla probabilidad'!$B$8,IF(Z52&lt;=100%,'Tabla probabilidad'!$B$9)))))</f>
        <v>Media</v>
      </c>
      <c r="Z52" s="268">
        <f>IF(R52="Preventivo",(J50-(J50*T52)),IF(R52="Detectivo",(J50-(J50*T52)),IF(R52="Correctivo",(J50))))</f>
        <v>0.44</v>
      </c>
      <c r="AA52" s="371"/>
      <c r="AB52" s="371"/>
      <c r="AC52" s="268" t="str">
        <f t="shared" si="1"/>
        <v>Mayor</v>
      </c>
      <c r="AD52" s="268">
        <f t="shared" si="28"/>
        <v>0.8</v>
      </c>
      <c r="AE52" s="371"/>
      <c r="AF52" s="371"/>
      <c r="AG52" s="377"/>
      <c r="AH52" s="380"/>
      <c r="AI52" s="380"/>
      <c r="AJ52" s="380"/>
      <c r="AK52" s="380"/>
      <c r="AL52" s="380"/>
      <c r="AM52" s="380"/>
      <c r="AN52" s="380"/>
    </row>
    <row r="53" spans="1:40" ht="96.75" customHeight="1" thickBot="1" x14ac:dyDescent="0.3">
      <c r="A53" s="368"/>
      <c r="B53" s="366"/>
      <c r="C53" s="368"/>
      <c r="D53" s="382"/>
      <c r="E53" s="368"/>
      <c r="F53" s="368"/>
      <c r="G53" s="368"/>
      <c r="H53" s="368"/>
      <c r="I53" s="374"/>
      <c r="J53" s="375"/>
      <c r="K53" s="368"/>
      <c r="L53" s="369"/>
      <c r="M53" s="369"/>
      <c r="N53" s="368"/>
      <c r="O53" s="266">
        <v>4</v>
      </c>
      <c r="P53" s="264" t="s">
        <v>362</v>
      </c>
      <c r="Q53" s="266" t="str">
        <f t="shared" si="0"/>
        <v>Probabilidad</v>
      </c>
      <c r="R53" s="266" t="s">
        <v>52</v>
      </c>
      <c r="S53" s="266" t="s">
        <v>57</v>
      </c>
      <c r="T53" s="268">
        <f>VLOOKUP(R53&amp;S53,Hoja1!$Q$4:$R$9,2,0)</f>
        <v>0.45</v>
      </c>
      <c r="U53" s="266" t="s">
        <v>59</v>
      </c>
      <c r="V53" s="266" t="s">
        <v>62</v>
      </c>
      <c r="W53" s="266" t="s">
        <v>65</v>
      </c>
      <c r="X53" s="268">
        <f t="shared" si="27"/>
        <v>0.36000000000000004</v>
      </c>
      <c r="Y53" s="268" t="str">
        <f>IF(Z53&lt;=20%,'Tabla probabilidad'!$B$5,IF(Z53&lt;=40%,'Tabla probabilidad'!$B$6,IF(Z53&lt;=60%,'Tabla probabilidad'!$B$7,IF(Z53&lt;=80%,'Tabla probabilidad'!$B$8,IF(Z53&lt;=100%,'Tabla probabilidad'!$B$9)))))</f>
        <v>Media</v>
      </c>
      <c r="Z53" s="268">
        <f>IF(R53="Preventivo",(J50-(J50*T53)),IF(R53="Detectivo",(J50-(J50*T53)),IF(R53="Correctivo",(J50))))</f>
        <v>0.44</v>
      </c>
      <c r="AA53" s="371"/>
      <c r="AB53" s="371"/>
      <c r="AC53" s="268" t="str">
        <f t="shared" si="1"/>
        <v>Mayor</v>
      </c>
      <c r="AD53" s="268">
        <f t="shared" si="28"/>
        <v>0.8</v>
      </c>
      <c r="AE53" s="371"/>
      <c r="AF53" s="371"/>
      <c r="AG53" s="377"/>
      <c r="AH53" s="380"/>
      <c r="AI53" s="380"/>
      <c r="AJ53" s="380"/>
      <c r="AK53" s="380"/>
      <c r="AL53" s="380"/>
      <c r="AM53" s="380"/>
      <c r="AN53" s="380"/>
    </row>
    <row r="54" spans="1:40" ht="104.25" customHeight="1" x14ac:dyDescent="0.25">
      <c r="A54" s="365"/>
      <c r="B54" s="367"/>
      <c r="C54" s="368"/>
      <c r="D54" s="382"/>
      <c r="E54" s="365"/>
      <c r="F54" s="365"/>
      <c r="G54" s="365"/>
      <c r="H54" s="365"/>
      <c r="I54" s="383"/>
      <c r="J54" s="370"/>
      <c r="K54" s="368"/>
      <c r="L54" s="369"/>
      <c r="M54" s="369"/>
      <c r="N54" s="365"/>
      <c r="O54" s="282">
        <v>5</v>
      </c>
      <c r="P54" s="283" t="s">
        <v>363</v>
      </c>
      <c r="Q54" s="282" t="str">
        <f t="shared" si="0"/>
        <v>Probabilidad</v>
      </c>
      <c r="R54" s="282" t="s">
        <v>52</v>
      </c>
      <c r="S54" s="282" t="s">
        <v>57</v>
      </c>
      <c r="T54" s="284">
        <f>VLOOKUP(R54&amp;S54,Hoja1!$Q$4:$R$9,2,0)</f>
        <v>0.45</v>
      </c>
      <c r="U54" s="282" t="s">
        <v>59</v>
      </c>
      <c r="V54" s="282" t="s">
        <v>62</v>
      </c>
      <c r="W54" s="282" t="s">
        <v>65</v>
      </c>
      <c r="X54" s="284">
        <f t="shared" si="27"/>
        <v>0.36000000000000004</v>
      </c>
      <c r="Y54" s="284" t="str">
        <f>IF(Z54&lt;=20%,'Tabla probabilidad'!$B$5,IF(Z54&lt;=40%,'Tabla probabilidad'!$B$6,IF(Z54&lt;=60%,'Tabla probabilidad'!$B$7,IF(Z54&lt;=80%,'Tabla probabilidad'!$B$8,IF(Z54&lt;=100%,'Tabla probabilidad'!$B$9)))))</f>
        <v>Media</v>
      </c>
      <c r="Z54" s="284">
        <f>IF(R54="Preventivo",(J50-(J50*T54)),IF(R54="Detectivo",(J50-(J50*T54)),IF(R54="Correctivo",(J50))))</f>
        <v>0.44</v>
      </c>
      <c r="AA54" s="371"/>
      <c r="AB54" s="371"/>
      <c r="AC54" s="284" t="str">
        <f t="shared" si="1"/>
        <v>Mayor</v>
      </c>
      <c r="AD54" s="284">
        <f t="shared" si="28"/>
        <v>0.8</v>
      </c>
      <c r="AE54" s="371"/>
      <c r="AF54" s="371"/>
      <c r="AG54" s="377"/>
      <c r="AH54" s="380"/>
      <c r="AI54" s="380"/>
      <c r="AJ54" s="380"/>
      <c r="AK54" s="380"/>
      <c r="AL54" s="380"/>
      <c r="AM54" s="380"/>
      <c r="AN54" s="380"/>
    </row>
    <row r="55" spans="1:40" ht="123.75" customHeight="1" x14ac:dyDescent="0.25">
      <c r="A55" s="368">
        <v>10</v>
      </c>
      <c r="B55" s="365" t="s">
        <v>457</v>
      </c>
      <c r="C55" s="368" t="s">
        <v>371</v>
      </c>
      <c r="D55" s="373" t="s">
        <v>380</v>
      </c>
      <c r="E55" s="368" t="s">
        <v>366</v>
      </c>
      <c r="F55" s="368" t="s">
        <v>365</v>
      </c>
      <c r="G55" s="368" t="s">
        <v>399</v>
      </c>
      <c r="H55" s="368">
        <v>120</v>
      </c>
      <c r="I55" s="374" t="str">
        <f>IF(H55&lt;=2,'Tabla probabilidad'!$B$5,IF(H55&lt;=24,'Tabla probabilidad'!$B$6,IF(H55&lt;=500,'Tabla probabilidad'!$B$7,IF(H55&lt;=5000,'Tabla probabilidad'!$B$8,IF(H55&gt;5000,'Tabla probabilidad'!$B$9)))))</f>
        <v>Media</v>
      </c>
      <c r="J55" s="375">
        <f>IF(H55&lt;=2,'Tabla probabilidad'!$D$5,IF(H55&lt;=24,'Tabla probabilidad'!$D$6,IF(H55&lt;=500,'Tabla probabilidad'!$D$7,IF(H55&lt;=5000,'Tabla probabilidad'!$D$8,IF(H55&gt;5000,'Tabla probabilidad'!$D$9)))))</f>
        <v>0.6</v>
      </c>
      <c r="K55" s="368" t="s">
        <v>375</v>
      </c>
      <c r="L55" s="368" t="str">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Menor</v>
      </c>
      <c r="M55" s="368" t="str">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40%</v>
      </c>
      <c r="N55" s="368" t="str">
        <f>VLOOKUP((I55&amp;L55),Hoja1!$B$4:$C$28,2,0)</f>
        <v>Moderado</v>
      </c>
      <c r="O55" s="266">
        <v>1</v>
      </c>
      <c r="P55" s="285" t="s">
        <v>378</v>
      </c>
      <c r="Q55" s="266" t="str">
        <f t="shared" ref="Q55:Q59" si="29">IF(R55="Preventivo","Probabilidad",IF(R55="Detectivo","Probabilidad", IF(R55="Correctivo","Impacto")))</f>
        <v>Probabilidad</v>
      </c>
      <c r="R55" s="266" t="s">
        <v>52</v>
      </c>
      <c r="S55" s="266" t="s">
        <v>57</v>
      </c>
      <c r="T55" s="268">
        <f>VLOOKUP(R55&amp;S55,Hoja1!$Q$4:$R$9,2,0)</f>
        <v>0.45</v>
      </c>
      <c r="U55" s="266" t="s">
        <v>59</v>
      </c>
      <c r="V55" s="266" t="s">
        <v>62</v>
      </c>
      <c r="W55" s="266" t="s">
        <v>65</v>
      </c>
      <c r="X55" s="268">
        <f>IF(Q55="Probabilidad",($J$55*T55),IF(Q55="Impacto"," "))</f>
        <v>0.27</v>
      </c>
      <c r="Y55" s="268" t="str">
        <f>IF(Z55&lt;=20%,'Tabla probabilidad'!$B$5,IF(Z55&lt;=40%,'Tabla probabilidad'!$B$6,IF(Z55&lt;=60%,'Tabla probabilidad'!$B$7,IF(Z55&lt;=80%,'Tabla probabilidad'!$B$8,IF(Z55&lt;=100%,'Tabla probabilidad'!$B$9)))))</f>
        <v>Baja</v>
      </c>
      <c r="Z55" s="268">
        <f>IF(R55="Preventivo",(J55-(J55*T55)),IF(R55="Detectivo",(J55-(J55*T55)),IF(R55="Correctivo",(J55))))</f>
        <v>0.32999999999999996</v>
      </c>
      <c r="AA55" s="370" t="str">
        <f>IF(AB55&lt;=20%,'Tabla probabilidad'!$B$5,IF(AB55&lt;=40%,'Tabla probabilidad'!$B$6,IF(AB55&lt;=60%,'Tabla probabilidad'!$B$7,IF(AB55&lt;=80%,'Tabla probabilidad'!$B$8,IF(AB55&lt;=100%,'Tabla probabilidad'!$B$9)))))</f>
        <v>Baja</v>
      </c>
      <c r="AB55" s="370">
        <f>AVERAGE(Z55:Z59)</f>
        <v>0.34199999999999997</v>
      </c>
      <c r="AC55" s="268" t="str">
        <f t="shared" ref="AC55:AC59" si="30">IF(AD55&lt;=20%,"Leve",IF(AD55&lt;=40%,"Menor",IF(AD55&lt;=60%,"Moderado",IF(AD55&lt;=80%,"Mayor",IF(AD55&lt;=100%,"Catastrófico")))))</f>
        <v>Menor</v>
      </c>
      <c r="AD55" s="268">
        <f>IF(Q55="Probabilidad",(($M$55-0)),IF(Q55="Impacto",($M$55-($M$55*T55))))</f>
        <v>0.4</v>
      </c>
      <c r="AE55" s="370" t="str">
        <f>IF(AF55&lt;=20%,"Leve",IF(AF55&lt;=40%,"Menor",IF(AF55&lt;=60%,"Moderado",IF(AF55&lt;=80%,"Mayor",IF(AF55&lt;=100%,"Catastrófico")))))</f>
        <v>Menor</v>
      </c>
      <c r="AF55" s="370">
        <f>AVERAGE(AD55:AD59)</f>
        <v>0.4</v>
      </c>
      <c r="AG55" s="376" t="str">
        <f>VLOOKUP(AA55&amp;AE55,Hoja1!$B$4:$C$28,2,0)</f>
        <v>Moderado</v>
      </c>
      <c r="AH55" s="380" t="s">
        <v>318</v>
      </c>
      <c r="AI55" s="380"/>
      <c r="AJ55" s="380"/>
      <c r="AK55" s="380"/>
      <c r="AL55" s="380"/>
      <c r="AM55" s="380"/>
      <c r="AN55" s="380"/>
    </row>
    <row r="56" spans="1:40" ht="82.5" customHeight="1" x14ac:dyDescent="0.25">
      <c r="A56" s="368"/>
      <c r="B56" s="366"/>
      <c r="C56" s="368"/>
      <c r="D56" s="373"/>
      <c r="E56" s="368"/>
      <c r="F56" s="368"/>
      <c r="G56" s="368"/>
      <c r="H56" s="368"/>
      <c r="I56" s="374"/>
      <c r="J56" s="375"/>
      <c r="K56" s="368"/>
      <c r="L56" s="369"/>
      <c r="M56" s="369"/>
      <c r="N56" s="368"/>
      <c r="O56" s="266">
        <v>2</v>
      </c>
      <c r="P56" s="285" t="s">
        <v>459</v>
      </c>
      <c r="Q56" s="266" t="str">
        <f t="shared" si="29"/>
        <v>Probabilidad</v>
      </c>
      <c r="R56" s="266" t="s">
        <v>52</v>
      </c>
      <c r="S56" s="266" t="s">
        <v>57</v>
      </c>
      <c r="T56" s="268">
        <f>VLOOKUP(R56&amp;S56,Hoja1!$Q$4:$R$9,2,0)</f>
        <v>0.45</v>
      </c>
      <c r="U56" s="266" t="s">
        <v>59</v>
      </c>
      <c r="V56" s="266" t="s">
        <v>62</v>
      </c>
      <c r="W56" s="266" t="s">
        <v>65</v>
      </c>
      <c r="X56" s="268">
        <f t="shared" ref="X56:X59" si="31">IF(Q56="Probabilidad",($J$55*T56),IF(Q56="Impacto"," "))</f>
        <v>0.27</v>
      </c>
      <c r="Y56" s="268" t="str">
        <f>IF(Z56&lt;=20%,'Tabla probabilidad'!$B$5,IF(Z56&lt;=40%,'Tabla probabilidad'!$B$6,IF(Z56&lt;=60%,'Tabla probabilidad'!$B$7,IF(Z56&lt;=80%,'Tabla probabilidad'!$B$8,IF(Z56&lt;=100%,'Tabla probabilidad'!$B$9)))))</f>
        <v>Baja</v>
      </c>
      <c r="Z56" s="268">
        <f>IF(R56="Preventivo",(J55-(J55*T56)),IF(R56="Detectivo",(J55-(J55*T56)),IF(R56="Correctivo",(J55))))</f>
        <v>0.32999999999999996</v>
      </c>
      <c r="AA56" s="371"/>
      <c r="AB56" s="371"/>
      <c r="AC56" s="268" t="str">
        <f t="shared" si="30"/>
        <v>Menor</v>
      </c>
      <c r="AD56" s="268">
        <f t="shared" ref="AD56:AD59" si="32">IF(Q56="Probabilidad",(($M$55-0)),IF(Q56="Impacto",($M$55-($M$55*T56))))</f>
        <v>0.4</v>
      </c>
      <c r="AE56" s="371"/>
      <c r="AF56" s="371"/>
      <c r="AG56" s="377"/>
      <c r="AH56" s="380"/>
      <c r="AI56" s="380"/>
      <c r="AJ56" s="380"/>
      <c r="AK56" s="380"/>
      <c r="AL56" s="380"/>
      <c r="AM56" s="380"/>
      <c r="AN56" s="380"/>
    </row>
    <row r="57" spans="1:40" ht="51" customHeight="1" x14ac:dyDescent="0.25">
      <c r="A57" s="368"/>
      <c r="B57" s="366"/>
      <c r="C57" s="368"/>
      <c r="D57" s="373"/>
      <c r="E57" s="368"/>
      <c r="F57" s="368"/>
      <c r="G57" s="368"/>
      <c r="H57" s="368"/>
      <c r="I57" s="374"/>
      <c r="J57" s="375"/>
      <c r="K57" s="368"/>
      <c r="L57" s="369"/>
      <c r="M57" s="369"/>
      <c r="N57" s="368"/>
      <c r="O57" s="266">
        <v>3</v>
      </c>
      <c r="P57" s="285" t="s">
        <v>379</v>
      </c>
      <c r="Q57" s="266" t="str">
        <f t="shared" si="29"/>
        <v>Probabilidad</v>
      </c>
      <c r="R57" s="266" t="s">
        <v>53</v>
      </c>
      <c r="S57" s="266" t="s">
        <v>57</v>
      </c>
      <c r="T57" s="268">
        <f>VLOOKUP(R57&amp;S57,Hoja1!$Q$4:$R$9,2,0)</f>
        <v>0.35</v>
      </c>
      <c r="U57" s="266" t="s">
        <v>59</v>
      </c>
      <c r="V57" s="266" t="s">
        <v>62</v>
      </c>
      <c r="W57" s="266" t="s">
        <v>65</v>
      </c>
      <c r="X57" s="268">
        <f t="shared" si="31"/>
        <v>0.21</v>
      </c>
      <c r="Y57" s="268" t="str">
        <f>IF(Z57&lt;=20%,'Tabla probabilidad'!$B$5,IF(Z57&lt;=40%,'Tabla probabilidad'!$B$6,IF(Z57&lt;=60%,'Tabla probabilidad'!$B$7,IF(Z57&lt;=80%,'Tabla probabilidad'!$B$8,IF(Z57&lt;=100%,'Tabla probabilidad'!$B$9)))))</f>
        <v>Baja</v>
      </c>
      <c r="Z57" s="268">
        <f>IF(R57="Preventivo",(J55-(J55*T57)),IF(R57="Detectivo",(J55-(J55*T57)),IF(R57="Correctivo",(J55))))</f>
        <v>0.39</v>
      </c>
      <c r="AA57" s="371"/>
      <c r="AB57" s="371"/>
      <c r="AC57" s="268" t="str">
        <f t="shared" si="30"/>
        <v>Menor</v>
      </c>
      <c r="AD57" s="268">
        <f t="shared" si="32"/>
        <v>0.4</v>
      </c>
      <c r="AE57" s="371"/>
      <c r="AF57" s="371"/>
      <c r="AG57" s="377"/>
      <c r="AH57" s="380"/>
      <c r="AI57" s="380"/>
      <c r="AJ57" s="380"/>
      <c r="AK57" s="380"/>
      <c r="AL57" s="380"/>
      <c r="AM57" s="380"/>
      <c r="AN57" s="380"/>
    </row>
    <row r="58" spans="1:40" ht="123" customHeight="1" x14ac:dyDescent="0.25">
      <c r="A58" s="368"/>
      <c r="B58" s="366"/>
      <c r="C58" s="368"/>
      <c r="D58" s="373"/>
      <c r="E58" s="368"/>
      <c r="F58" s="368"/>
      <c r="G58" s="368"/>
      <c r="H58" s="368"/>
      <c r="I58" s="374"/>
      <c r="J58" s="375"/>
      <c r="K58" s="368"/>
      <c r="L58" s="369"/>
      <c r="M58" s="369"/>
      <c r="N58" s="368"/>
      <c r="O58" s="266">
        <v>4</v>
      </c>
      <c r="P58" s="285" t="s">
        <v>460</v>
      </c>
      <c r="Q58" s="266" t="str">
        <f t="shared" si="29"/>
        <v>Probabilidad</v>
      </c>
      <c r="R58" s="266" t="s">
        <v>52</v>
      </c>
      <c r="S58" s="266" t="s">
        <v>57</v>
      </c>
      <c r="T58" s="268">
        <f>VLOOKUP(R58&amp;S58,Hoja1!$Q$4:$R$9,2,0)</f>
        <v>0.45</v>
      </c>
      <c r="U58" s="266" t="s">
        <v>59</v>
      </c>
      <c r="V58" s="266" t="s">
        <v>62</v>
      </c>
      <c r="W58" s="266" t="s">
        <v>65</v>
      </c>
      <c r="X58" s="268">
        <f t="shared" si="31"/>
        <v>0.27</v>
      </c>
      <c r="Y58" s="268" t="str">
        <f>IF(Z58&lt;=20%,'Tabla probabilidad'!$B$5,IF(Z58&lt;=40%,'Tabla probabilidad'!$B$6,IF(Z58&lt;=60%,'Tabla probabilidad'!$B$7,IF(Z58&lt;=80%,'Tabla probabilidad'!$B$8,IF(Z58&lt;=100%,'Tabla probabilidad'!$B$9)))))</f>
        <v>Baja</v>
      </c>
      <c r="Z58" s="268">
        <f>IF(R58="Preventivo",(J55-(J55*T58)),IF(R58="Detectivo",(J55-(J55*T58)),IF(R58="Correctivo",(J55))))</f>
        <v>0.32999999999999996</v>
      </c>
      <c r="AA58" s="371"/>
      <c r="AB58" s="371"/>
      <c r="AC58" s="268" t="str">
        <f t="shared" si="30"/>
        <v>Menor</v>
      </c>
      <c r="AD58" s="268">
        <f t="shared" si="32"/>
        <v>0.4</v>
      </c>
      <c r="AE58" s="371"/>
      <c r="AF58" s="371"/>
      <c r="AG58" s="377"/>
      <c r="AH58" s="380"/>
      <c r="AI58" s="380"/>
      <c r="AJ58" s="380"/>
      <c r="AK58" s="380"/>
      <c r="AL58" s="380"/>
      <c r="AM58" s="380"/>
      <c r="AN58" s="380"/>
    </row>
    <row r="59" spans="1:40" ht="174" customHeight="1" x14ac:dyDescent="0.25">
      <c r="A59" s="368"/>
      <c r="B59" s="367"/>
      <c r="C59" s="368"/>
      <c r="D59" s="373"/>
      <c r="E59" s="368"/>
      <c r="F59" s="368"/>
      <c r="G59" s="368"/>
      <c r="H59" s="368"/>
      <c r="I59" s="374"/>
      <c r="J59" s="375"/>
      <c r="K59" s="368"/>
      <c r="L59" s="369"/>
      <c r="M59" s="369"/>
      <c r="N59" s="368"/>
      <c r="O59" s="266">
        <v>5</v>
      </c>
      <c r="P59" s="271" t="s">
        <v>461</v>
      </c>
      <c r="Q59" s="266" t="str">
        <f t="shared" si="29"/>
        <v>Probabilidad</v>
      </c>
      <c r="R59" s="266" t="s">
        <v>52</v>
      </c>
      <c r="S59" s="266" t="s">
        <v>57</v>
      </c>
      <c r="T59" s="268">
        <f>VLOOKUP(R59&amp;S59,Hoja1!$Q$4:$R$9,2,0)</f>
        <v>0.45</v>
      </c>
      <c r="U59" s="266" t="s">
        <v>59</v>
      </c>
      <c r="V59" s="266" t="s">
        <v>62</v>
      </c>
      <c r="W59" s="266" t="s">
        <v>65</v>
      </c>
      <c r="X59" s="268">
        <f t="shared" si="31"/>
        <v>0.27</v>
      </c>
      <c r="Y59" s="268" t="str">
        <f>IF(Z59&lt;=20%,'Tabla probabilidad'!$B$5,IF(Z59&lt;=40%,'Tabla probabilidad'!$B$6,IF(Z59&lt;=60%,'Tabla probabilidad'!$B$7,IF(Z59&lt;=80%,'Tabla probabilidad'!$B$8,IF(Z59&lt;=100%,'Tabla probabilidad'!$B$9)))))</f>
        <v>Baja</v>
      </c>
      <c r="Z59" s="268">
        <f>IF(R59="Preventivo",(J55-(J55*T59)),IF(R59="Detectivo",(J55-(J55*T59)),IF(R59="Correctivo",(J55))))</f>
        <v>0.32999999999999996</v>
      </c>
      <c r="AA59" s="372"/>
      <c r="AB59" s="372"/>
      <c r="AC59" s="268" t="str">
        <f t="shared" si="30"/>
        <v>Menor</v>
      </c>
      <c r="AD59" s="268">
        <f t="shared" si="32"/>
        <v>0.4</v>
      </c>
      <c r="AE59" s="372"/>
      <c r="AF59" s="372"/>
      <c r="AG59" s="378"/>
      <c r="AH59" s="380"/>
      <c r="AI59" s="380"/>
      <c r="AJ59" s="380"/>
      <c r="AK59" s="380"/>
      <c r="AL59" s="380"/>
      <c r="AM59" s="380"/>
      <c r="AN59" s="380"/>
    </row>
    <row r="60" spans="1:40" ht="42.75" customHeight="1" x14ac:dyDescent="0.2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row>
    <row r="61" spans="1:40" x14ac:dyDescent="0.2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row>
    <row r="62" spans="1:40" x14ac:dyDescent="0.2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row>
  </sheetData>
  <mergeCells count="306">
    <mergeCell ref="AH35:AH39"/>
    <mergeCell ref="AI35:AI39"/>
    <mergeCell ref="AJ35:AJ39"/>
    <mergeCell ref="AK35:AK39"/>
    <mergeCell ref="AL35:AL39"/>
    <mergeCell ref="AM35:AM39"/>
    <mergeCell ref="AN35:AN39"/>
    <mergeCell ref="AK25:AK29"/>
    <mergeCell ref="AL25:AL29"/>
    <mergeCell ref="AM25:AM29"/>
    <mergeCell ref="AN25:AN29"/>
    <mergeCell ref="AH30:AH34"/>
    <mergeCell ref="AI30:AI34"/>
    <mergeCell ref="AJ30:AJ34"/>
    <mergeCell ref="AK30:AK34"/>
    <mergeCell ref="AL30:AL34"/>
    <mergeCell ref="AM30:AM34"/>
    <mergeCell ref="AN30:AN34"/>
    <mergeCell ref="AM55:AM59"/>
    <mergeCell ref="AN55:AN59"/>
    <mergeCell ref="K55:K59"/>
    <mergeCell ref="L55:L59"/>
    <mergeCell ref="M55:M59"/>
    <mergeCell ref="N55:N59"/>
    <mergeCell ref="AA55:AA59"/>
    <mergeCell ref="AB55:AB59"/>
    <mergeCell ref="AE55:AE59"/>
    <mergeCell ref="AF55:AF59"/>
    <mergeCell ref="AG55:AG59"/>
    <mergeCell ref="K40:K44"/>
    <mergeCell ref="L40:L44"/>
    <mergeCell ref="M40:M44"/>
    <mergeCell ref="B40:B44"/>
    <mergeCell ref="AH55:AH59"/>
    <mergeCell ref="AI55:AI59"/>
    <mergeCell ref="AJ55:AJ59"/>
    <mergeCell ref="AK55:AK59"/>
    <mergeCell ref="AL55:AL59"/>
    <mergeCell ref="AB50:AB54"/>
    <mergeCell ref="AE50:AE54"/>
    <mergeCell ref="AF50:AF54"/>
    <mergeCell ref="K45:K49"/>
    <mergeCell ref="L45:L49"/>
    <mergeCell ref="M45:M49"/>
    <mergeCell ref="N45:N49"/>
    <mergeCell ref="AA45:AA49"/>
    <mergeCell ref="AB45:AB49"/>
    <mergeCell ref="AE45:AE49"/>
    <mergeCell ref="AF45:AF49"/>
    <mergeCell ref="K50:K54"/>
    <mergeCell ref="L50:L54"/>
    <mergeCell ref="M50:M54"/>
    <mergeCell ref="AG50:AG54"/>
    <mergeCell ref="A40:A44"/>
    <mergeCell ref="C40:C44"/>
    <mergeCell ref="D40:D44"/>
    <mergeCell ref="E40:E44"/>
    <mergeCell ref="F40:F44"/>
    <mergeCell ref="G40:G44"/>
    <mergeCell ref="H40:H44"/>
    <mergeCell ref="I40:I44"/>
    <mergeCell ref="J40:J44"/>
    <mergeCell ref="AN20:AN24"/>
    <mergeCell ref="AE20:AE24"/>
    <mergeCell ref="AF20:AF24"/>
    <mergeCell ref="AG20:AG24"/>
    <mergeCell ref="AH20:AH24"/>
    <mergeCell ref="AI20:AI24"/>
    <mergeCell ref="L20:L24"/>
    <mergeCell ref="M20:M24"/>
    <mergeCell ref="N20:N24"/>
    <mergeCell ref="AA20:AA24"/>
    <mergeCell ref="AB20:AB24"/>
    <mergeCell ref="A15:A19"/>
    <mergeCell ref="C15:C19"/>
    <mergeCell ref="D15:D19"/>
    <mergeCell ref="E15:E19"/>
    <mergeCell ref="F15:F19"/>
    <mergeCell ref="AJ15:AJ19"/>
    <mergeCell ref="AK15:AK19"/>
    <mergeCell ref="AL15:AL19"/>
    <mergeCell ref="G15:G19"/>
    <mergeCell ref="H15:H19"/>
    <mergeCell ref="I15:I19"/>
    <mergeCell ref="J15:J19"/>
    <mergeCell ref="K15:K19"/>
    <mergeCell ref="L15:L19"/>
    <mergeCell ref="M15:M19"/>
    <mergeCell ref="N15:N19"/>
    <mergeCell ref="AA15:AA19"/>
    <mergeCell ref="AB15:AB19"/>
    <mergeCell ref="B15:B19"/>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K8:K9"/>
    <mergeCell ref="L8:L9"/>
    <mergeCell ref="M8:M9"/>
    <mergeCell ref="A8:A9"/>
    <mergeCell ref="C8:C9"/>
    <mergeCell ref="D8:D9"/>
    <mergeCell ref="E8:E9"/>
    <mergeCell ref="F8:F9"/>
    <mergeCell ref="AK8:AK9"/>
    <mergeCell ref="G8:G9"/>
    <mergeCell ref="H8:H9"/>
    <mergeCell ref="I8:I9"/>
    <mergeCell ref="J8:J9"/>
    <mergeCell ref="O8:O9"/>
    <mergeCell ref="B8:B9"/>
    <mergeCell ref="AL8:AL9"/>
    <mergeCell ref="AM8:AM9"/>
    <mergeCell ref="AN8:AN9"/>
    <mergeCell ref="AI8:AI9"/>
    <mergeCell ref="AJ8:AJ9"/>
    <mergeCell ref="AG8:AG9"/>
    <mergeCell ref="AH8:AH9"/>
    <mergeCell ref="Z8:Z9"/>
    <mergeCell ref="N10:N14"/>
    <mergeCell ref="N8:N9"/>
    <mergeCell ref="X8:X9"/>
    <mergeCell ref="Q8:Q9"/>
    <mergeCell ref="R8:W8"/>
    <mergeCell ref="AH10:AH14"/>
    <mergeCell ref="Y8:Y9"/>
    <mergeCell ref="AC8:AC9"/>
    <mergeCell ref="AD8:AD9"/>
    <mergeCell ref="P8:P9"/>
    <mergeCell ref="AB10:AB14"/>
    <mergeCell ref="AA10:AA14"/>
    <mergeCell ref="AF10:AF14"/>
    <mergeCell ref="AE10:AE14"/>
    <mergeCell ref="AG10:AG14"/>
    <mergeCell ref="AN10:AN14"/>
    <mergeCell ref="A10:A14"/>
    <mergeCell ref="C10:C14"/>
    <mergeCell ref="D10:D14"/>
    <mergeCell ref="E10:E14"/>
    <mergeCell ref="F10:F14"/>
    <mergeCell ref="L10:L14"/>
    <mergeCell ref="M10:M14"/>
    <mergeCell ref="G10:G14"/>
    <mergeCell ref="H10:H14"/>
    <mergeCell ref="I10:I14"/>
    <mergeCell ref="J10:J14"/>
    <mergeCell ref="K10:K14"/>
    <mergeCell ref="B10:B14"/>
    <mergeCell ref="AI10:AI14"/>
    <mergeCell ref="AJ10:AJ14"/>
    <mergeCell ref="AK10:AK14"/>
    <mergeCell ref="AL10:AL14"/>
    <mergeCell ref="AM10:AM14"/>
    <mergeCell ref="AA40:AA44"/>
    <mergeCell ref="AB40:AB44"/>
    <mergeCell ref="AE40:AE44"/>
    <mergeCell ref="AF40:AF44"/>
    <mergeCell ref="AG40:AG44"/>
    <mergeCell ref="AH40:AH44"/>
    <mergeCell ref="AI40:AI44"/>
    <mergeCell ref="AJ40:AJ44"/>
    <mergeCell ref="AK40:AK44"/>
    <mergeCell ref="AL40:AL44"/>
    <mergeCell ref="AM40:AM44"/>
    <mergeCell ref="AM15:AM19"/>
    <mergeCell ref="AM20:AM24"/>
    <mergeCell ref="AJ20:AJ24"/>
    <mergeCell ref="AK20:AK24"/>
    <mergeCell ref="AL20:AL24"/>
    <mergeCell ref="AH25:AH29"/>
    <mergeCell ref="AI25:AI29"/>
    <mergeCell ref="AJ25:AJ29"/>
    <mergeCell ref="AN40:AN44"/>
    <mergeCell ref="AN15:AN19"/>
    <mergeCell ref="AE15:AE19"/>
    <mergeCell ref="AF15:AF19"/>
    <mergeCell ref="AG15:AG19"/>
    <mergeCell ref="AH15:AH19"/>
    <mergeCell ref="AI15:AI19"/>
    <mergeCell ref="A45:A49"/>
    <mergeCell ref="C45:C49"/>
    <mergeCell ref="D45:D49"/>
    <mergeCell ref="E45:E49"/>
    <mergeCell ref="F45:F49"/>
    <mergeCell ref="G45:G49"/>
    <mergeCell ref="H45:H49"/>
    <mergeCell ref="I45:I49"/>
    <mergeCell ref="J45:J49"/>
    <mergeCell ref="G20:G24"/>
    <mergeCell ref="H20:H24"/>
    <mergeCell ref="I20:I24"/>
    <mergeCell ref="J20:J24"/>
    <mergeCell ref="A20:A24"/>
    <mergeCell ref="C20:C24"/>
    <mergeCell ref="D20:D24"/>
    <mergeCell ref="E20:E24"/>
    <mergeCell ref="A50:A54"/>
    <mergeCell ref="C55:C59"/>
    <mergeCell ref="D50:D54"/>
    <mergeCell ref="E50:E54"/>
    <mergeCell ref="F50:F54"/>
    <mergeCell ref="G50:G54"/>
    <mergeCell ref="H50:H54"/>
    <mergeCell ref="I50:I54"/>
    <mergeCell ref="J50:J54"/>
    <mergeCell ref="J55:J59"/>
    <mergeCell ref="A55:A59"/>
    <mergeCell ref="D55:D59"/>
    <mergeCell ref="E55:E59"/>
    <mergeCell ref="F55:F59"/>
    <mergeCell ref="C50:C54"/>
    <mergeCell ref="G55:G59"/>
    <mergeCell ref="H55:H59"/>
    <mergeCell ref="I55:I59"/>
    <mergeCell ref="AH50:AH54"/>
    <mergeCell ref="AI50:AI54"/>
    <mergeCell ref="AJ50:AJ54"/>
    <mergeCell ref="AK50:AK54"/>
    <mergeCell ref="AL50:AL54"/>
    <mergeCell ref="AM50:AM54"/>
    <mergeCell ref="AN50:AN54"/>
    <mergeCell ref="AH45:AH49"/>
    <mergeCell ref="AI45:AI49"/>
    <mergeCell ref="AJ45:AJ49"/>
    <mergeCell ref="AK45:AK49"/>
    <mergeCell ref="AL45:AL49"/>
    <mergeCell ref="AM45:AM49"/>
    <mergeCell ref="AN45:AN49"/>
    <mergeCell ref="AG45:AG49"/>
    <mergeCell ref="AE25:AE29"/>
    <mergeCell ref="AG25:AG29"/>
    <mergeCell ref="AB25:AB29"/>
    <mergeCell ref="AF25:AF29"/>
    <mergeCell ref="A25:A29"/>
    <mergeCell ref="C25:C29"/>
    <mergeCell ref="D25:D29"/>
    <mergeCell ref="E25:E29"/>
    <mergeCell ref="F25:F29"/>
    <mergeCell ref="G25:G29"/>
    <mergeCell ref="H25:H29"/>
    <mergeCell ref="I25:I29"/>
    <mergeCell ref="J25:J29"/>
    <mergeCell ref="B25:B29"/>
    <mergeCell ref="AB30:AB34"/>
    <mergeCell ref="AE30:AE34"/>
    <mergeCell ref="AF30:AF34"/>
    <mergeCell ref="AG30:AG34"/>
    <mergeCell ref="A30:A34"/>
    <mergeCell ref="C30:C34"/>
    <mergeCell ref="D30:D34"/>
    <mergeCell ref="E30:E34"/>
    <mergeCell ref="F30:F34"/>
    <mergeCell ref="G30:G34"/>
    <mergeCell ref="H30:H34"/>
    <mergeCell ref="I30:I34"/>
    <mergeCell ref="J30:J34"/>
    <mergeCell ref="B30:B34"/>
    <mergeCell ref="AB35:AB39"/>
    <mergeCell ref="AE35:AE39"/>
    <mergeCell ref="AF35:AF39"/>
    <mergeCell ref="AG35:AG39"/>
    <mergeCell ref="A35:A39"/>
    <mergeCell ref="C35:C39"/>
    <mergeCell ref="D35:D39"/>
    <mergeCell ref="E35:E39"/>
    <mergeCell ref="F35:F39"/>
    <mergeCell ref="G35:G39"/>
    <mergeCell ref="H35:H39"/>
    <mergeCell ref="I35:I39"/>
    <mergeCell ref="J35:J39"/>
    <mergeCell ref="B35:B39"/>
    <mergeCell ref="B45:B49"/>
    <mergeCell ref="B50:B54"/>
    <mergeCell ref="B55:B59"/>
    <mergeCell ref="B20:B24"/>
    <mergeCell ref="K35:K39"/>
    <mergeCell ref="L35:L39"/>
    <mergeCell ref="M35:M39"/>
    <mergeCell ref="N35:N39"/>
    <mergeCell ref="AA35:AA39"/>
    <mergeCell ref="K30:K34"/>
    <mergeCell ref="L30:L34"/>
    <mergeCell ref="M30:M34"/>
    <mergeCell ref="N30:N34"/>
    <mergeCell ref="AA30:AA34"/>
    <mergeCell ref="K25:K29"/>
    <mergeCell ref="L25:L29"/>
    <mergeCell ref="M25:M29"/>
    <mergeCell ref="N25:N29"/>
    <mergeCell ref="AA25:AA29"/>
    <mergeCell ref="N50:N54"/>
    <mergeCell ref="AA50:AA54"/>
    <mergeCell ref="F20:F24"/>
    <mergeCell ref="K20:K24"/>
    <mergeCell ref="N40:N44"/>
  </mergeCells>
  <conditionalFormatting sqref="I10">
    <cfRule type="containsText" dxfId="3325" priority="665" operator="containsText" text="Muy Baja">
      <formula>NOT(ISERROR(SEARCH("Muy Baja",I10)))</formula>
    </cfRule>
    <cfRule type="containsText" dxfId="3324" priority="666" operator="containsText" text="Baja">
      <formula>NOT(ISERROR(SEARCH("Baja",I10)))</formula>
    </cfRule>
    <cfRule type="containsText" dxfId="3323" priority="790" operator="containsText" text="Muy Alta">
      <formula>NOT(ISERROR(SEARCH("Muy Alta",I10)))</formula>
    </cfRule>
    <cfRule type="containsText" dxfId="3322" priority="791" operator="containsText" text="Alta">
      <formula>NOT(ISERROR(SEARCH("Alta",I10)))</formula>
    </cfRule>
    <cfRule type="containsText" dxfId="3321" priority="792" operator="containsText" text="Media">
      <formula>NOT(ISERROR(SEARCH("Media",I10)))</formula>
    </cfRule>
    <cfRule type="containsText" dxfId="3320" priority="793" operator="containsText" text="Media">
      <formula>NOT(ISERROR(SEARCH("Media",I10)))</formula>
    </cfRule>
    <cfRule type="containsText" dxfId="3319" priority="794" operator="containsText" text="Media">
      <formula>NOT(ISERROR(SEARCH("Media",I10)))</formula>
    </cfRule>
    <cfRule type="containsText" dxfId="3318" priority="797" operator="containsText" text="Muy Baja">
      <formula>NOT(ISERROR(SEARCH("Muy Baja",I10)))</formula>
    </cfRule>
    <cfRule type="containsText" dxfId="3317" priority="798" operator="containsText" text="Baja">
      <formula>NOT(ISERROR(SEARCH("Baja",I10)))</formula>
    </cfRule>
    <cfRule type="containsText" dxfId="3316" priority="799" operator="containsText" text="Muy Baja">
      <formula>NOT(ISERROR(SEARCH("Muy Baja",I10)))</formula>
    </cfRule>
    <cfRule type="containsText" dxfId="3315" priority="800" operator="containsText" text="Muy Baja">
      <formula>NOT(ISERROR(SEARCH("Muy Baja",I10)))</formula>
    </cfRule>
    <cfRule type="containsText" dxfId="3314" priority="801" operator="containsText" text="Muy Baja">
      <formula>NOT(ISERROR(SEARCH("Muy Baja",I10)))</formula>
    </cfRule>
    <cfRule type="containsText" dxfId="3313" priority="802" operator="containsText" text="Muy Baja'Tabla probabilidad'!">
      <formula>NOT(ISERROR(SEARCH("Muy Baja'Tabla probabilidad'!",I10)))</formula>
    </cfRule>
    <cfRule type="containsText" dxfId="3312" priority="803" operator="containsText" text="Muy bajo">
      <formula>NOT(ISERROR(SEARCH("Muy bajo",I10)))</formula>
    </cfRule>
    <cfRule type="containsText" dxfId="3311" priority="812" operator="containsText" text="Alta">
      <formula>NOT(ISERROR(SEARCH("Alta",I10)))</formula>
    </cfRule>
    <cfRule type="containsText" dxfId="3310" priority="813" operator="containsText" text="Media">
      <formula>NOT(ISERROR(SEARCH("Media",I10)))</formula>
    </cfRule>
    <cfRule type="containsText" dxfId="3309" priority="814" operator="containsText" text="Baja">
      <formula>NOT(ISERROR(SEARCH("Baja",I10)))</formula>
    </cfRule>
    <cfRule type="containsText" dxfId="3308" priority="815" operator="containsText" text="Muy baja">
      <formula>NOT(ISERROR(SEARCH("Muy baja",I10)))</formula>
    </cfRule>
    <cfRule type="cellIs" dxfId="3307" priority="818" operator="between">
      <formula>1</formula>
      <formula>2</formula>
    </cfRule>
    <cfRule type="cellIs" dxfId="3306" priority="819" operator="between">
      <formula>0</formula>
      <formula>2</formula>
    </cfRule>
  </conditionalFormatting>
  <conditionalFormatting sqref="I10">
    <cfRule type="containsText" dxfId="3305" priority="668" operator="containsText" text="Muy Alta">
      <formula>NOT(ISERROR(SEARCH("Muy Alta",I10)))</formula>
    </cfRule>
  </conditionalFormatting>
  <conditionalFormatting sqref="L10">
    <cfRule type="containsText" dxfId="3304" priority="659" operator="containsText" text="Catastrófico">
      <formula>NOT(ISERROR(SEARCH("Catastrófico",L10)))</formula>
    </cfRule>
    <cfRule type="containsText" dxfId="3303" priority="660" operator="containsText" text="Mayor">
      <formula>NOT(ISERROR(SEARCH("Mayor",L10)))</formula>
    </cfRule>
    <cfRule type="containsText" dxfId="3302" priority="661" operator="containsText" text="Alta">
      <formula>NOT(ISERROR(SEARCH("Alta",L10)))</formula>
    </cfRule>
    <cfRule type="containsText" dxfId="3301" priority="662" operator="containsText" text="Moderado">
      <formula>NOT(ISERROR(SEARCH("Moderado",L10)))</formula>
    </cfRule>
    <cfRule type="containsText" dxfId="3300" priority="663" operator="containsText" text="Menor">
      <formula>NOT(ISERROR(SEARCH("Menor",L10)))</formula>
    </cfRule>
    <cfRule type="containsText" dxfId="3299" priority="664" operator="containsText" text="Leve">
      <formula>NOT(ISERROR(SEARCH("Leve",L10)))</formula>
    </cfRule>
  </conditionalFormatting>
  <conditionalFormatting sqref="N10 N15 N20 N40 N45 N25">
    <cfRule type="containsText" dxfId="3298" priority="654" operator="containsText" text="Extremo">
      <formula>NOT(ISERROR(SEARCH("Extremo",N10)))</formula>
    </cfRule>
    <cfRule type="containsText" dxfId="3297" priority="655" operator="containsText" text="Alto">
      <formula>NOT(ISERROR(SEARCH("Alto",N10)))</formula>
    </cfRule>
    <cfRule type="containsText" dxfId="3296" priority="656" operator="containsText" text="Bajo">
      <formula>NOT(ISERROR(SEARCH("Bajo",N10)))</formula>
    </cfRule>
    <cfRule type="containsText" dxfId="3295" priority="657" operator="containsText" text="Moderado">
      <formula>NOT(ISERROR(SEARCH("Moderado",N10)))</formula>
    </cfRule>
    <cfRule type="containsText" dxfId="3294" priority="658" operator="containsText" text="Extremo">
      <formula>NOT(ISERROR(SEARCH("Extremo",N10)))</formula>
    </cfRule>
  </conditionalFormatting>
  <conditionalFormatting sqref="M10">
    <cfRule type="containsText" dxfId="3293" priority="648" operator="containsText" text="Catastrófico">
      <formula>NOT(ISERROR(SEARCH("Catastrófico",M10)))</formula>
    </cfRule>
    <cfRule type="containsText" dxfId="3292" priority="649" operator="containsText" text="Mayor">
      <formula>NOT(ISERROR(SEARCH("Mayor",M10)))</formula>
    </cfRule>
    <cfRule type="containsText" dxfId="3291" priority="650" operator="containsText" text="Alta">
      <formula>NOT(ISERROR(SEARCH("Alta",M10)))</formula>
    </cfRule>
    <cfRule type="containsText" dxfId="3290" priority="651" operator="containsText" text="Moderado">
      <formula>NOT(ISERROR(SEARCH("Moderado",M10)))</formula>
    </cfRule>
    <cfRule type="containsText" dxfId="3289" priority="652" operator="containsText" text="Menor">
      <formula>NOT(ISERROR(SEARCH("Menor",M10)))</formula>
    </cfRule>
    <cfRule type="containsText" dxfId="3288" priority="653" operator="containsText" text="Leve">
      <formula>NOT(ISERROR(SEARCH("Leve",M10)))</formula>
    </cfRule>
  </conditionalFormatting>
  <conditionalFormatting sqref="Y10:Y14">
    <cfRule type="containsText" dxfId="3287" priority="582" operator="containsText" text="Muy Alta">
      <formula>NOT(ISERROR(SEARCH("Muy Alta",Y10)))</formula>
    </cfRule>
    <cfRule type="containsText" dxfId="3286" priority="583" operator="containsText" text="Alta">
      <formula>NOT(ISERROR(SEARCH("Alta",Y10)))</formula>
    </cfRule>
    <cfRule type="containsText" dxfId="3285" priority="584" operator="containsText" text="Media">
      <formula>NOT(ISERROR(SEARCH("Media",Y10)))</formula>
    </cfRule>
    <cfRule type="containsText" dxfId="3284" priority="585" operator="containsText" text="Muy Baja">
      <formula>NOT(ISERROR(SEARCH("Muy Baja",Y10)))</formula>
    </cfRule>
    <cfRule type="containsText" dxfId="3283" priority="586" operator="containsText" text="Baja">
      <formula>NOT(ISERROR(SEARCH("Baja",Y10)))</formula>
    </cfRule>
    <cfRule type="containsText" dxfId="3282" priority="587" operator="containsText" text="Muy Baja">
      <formula>NOT(ISERROR(SEARCH("Muy Baja",Y10)))</formula>
    </cfRule>
  </conditionalFormatting>
  <conditionalFormatting sqref="AC10:AC14">
    <cfRule type="containsText" dxfId="3281" priority="577" operator="containsText" text="Catastrófico">
      <formula>NOT(ISERROR(SEARCH("Catastrófico",AC10)))</formula>
    </cfRule>
    <cfRule type="containsText" dxfId="3280" priority="578" operator="containsText" text="Mayor">
      <formula>NOT(ISERROR(SEARCH("Mayor",AC10)))</formula>
    </cfRule>
    <cfRule type="containsText" dxfId="3279" priority="579" operator="containsText" text="Moderado">
      <formula>NOT(ISERROR(SEARCH("Moderado",AC10)))</formula>
    </cfRule>
    <cfRule type="containsText" dxfId="3278" priority="580" operator="containsText" text="Menor">
      <formula>NOT(ISERROR(SEARCH("Menor",AC10)))</formula>
    </cfRule>
    <cfRule type="containsText" dxfId="3277" priority="581" operator="containsText" text="Leve">
      <formula>NOT(ISERROR(SEARCH("Leve",AC10)))</formula>
    </cfRule>
  </conditionalFormatting>
  <conditionalFormatting sqref="AG10">
    <cfRule type="containsText" dxfId="3276" priority="568" operator="containsText" text="Extremo">
      <formula>NOT(ISERROR(SEARCH("Extremo",AG10)))</formula>
    </cfRule>
    <cfRule type="containsText" dxfId="3275" priority="569" operator="containsText" text="Alto">
      <formula>NOT(ISERROR(SEARCH("Alto",AG10)))</formula>
    </cfRule>
    <cfRule type="containsText" dxfId="3274" priority="570" operator="containsText" text="Moderado">
      <formula>NOT(ISERROR(SEARCH("Moderado",AG10)))</formula>
    </cfRule>
    <cfRule type="containsText" dxfId="3273" priority="571" operator="containsText" text="Menor">
      <formula>NOT(ISERROR(SEARCH("Menor",AG10)))</formula>
    </cfRule>
    <cfRule type="containsText" dxfId="3272" priority="572" operator="containsText" text="Bajo">
      <formula>NOT(ISERROR(SEARCH("Bajo",AG10)))</formula>
    </cfRule>
    <cfRule type="containsText" dxfId="3271" priority="573" operator="containsText" text="Moderado">
      <formula>NOT(ISERROR(SEARCH("Moderado",AG10)))</formula>
    </cfRule>
    <cfRule type="containsText" dxfId="3270" priority="574" operator="containsText" text="Extremo">
      <formula>NOT(ISERROR(SEARCH("Extremo",AG10)))</formula>
    </cfRule>
    <cfRule type="containsText" dxfId="3269" priority="575" operator="containsText" text="Baja">
      <formula>NOT(ISERROR(SEARCH("Baja",AG10)))</formula>
    </cfRule>
    <cfRule type="containsText" dxfId="3268" priority="576" operator="containsText" text="Alto">
      <formula>NOT(ISERROR(SEARCH("Alto",AG10)))</formula>
    </cfRule>
  </conditionalFormatting>
  <conditionalFormatting sqref="AA10:AA14">
    <cfRule type="containsText" dxfId="3267" priority="557" operator="containsText" text="Muy Alta">
      <formula>NOT(ISERROR(SEARCH("Muy Alta",AA10)))</formula>
    </cfRule>
    <cfRule type="containsText" dxfId="3266" priority="558" operator="containsText" text="Alta">
      <formula>NOT(ISERROR(SEARCH("Alta",AA10)))</formula>
    </cfRule>
    <cfRule type="containsText" dxfId="3265" priority="559" operator="containsText" text="Media">
      <formula>NOT(ISERROR(SEARCH("Media",AA10)))</formula>
    </cfRule>
    <cfRule type="containsText" dxfId="3264" priority="560" operator="containsText" text="Baja">
      <formula>NOT(ISERROR(SEARCH("Baja",AA10)))</formula>
    </cfRule>
    <cfRule type="containsText" dxfId="3263" priority="561" operator="containsText" text="Muy Baja">
      <formula>NOT(ISERROR(SEARCH("Muy Baja",AA10)))</formula>
    </cfRule>
  </conditionalFormatting>
  <conditionalFormatting sqref="AE10:AE14">
    <cfRule type="containsText" dxfId="3262" priority="552" operator="containsText" text="Catastrófico">
      <formula>NOT(ISERROR(SEARCH("Catastrófico",AE10)))</formula>
    </cfRule>
    <cfRule type="containsText" dxfId="3261" priority="553" operator="containsText" text="Moderado">
      <formula>NOT(ISERROR(SEARCH("Moderado",AE10)))</formula>
    </cfRule>
    <cfRule type="containsText" dxfId="3260" priority="554" operator="containsText" text="Menor">
      <formula>NOT(ISERROR(SEARCH("Menor",AE10)))</formula>
    </cfRule>
    <cfRule type="containsText" dxfId="3259" priority="555" operator="containsText" text="Leve">
      <formula>NOT(ISERROR(SEARCH("Leve",AE10)))</formula>
    </cfRule>
    <cfRule type="containsText" dxfId="3258" priority="556" operator="containsText" text="Mayor">
      <formula>NOT(ISERROR(SEARCH("Mayor",AE10)))</formula>
    </cfRule>
  </conditionalFormatting>
  <conditionalFormatting sqref="I15 I20 I40 I45 I25">
    <cfRule type="containsText" dxfId="3257" priority="529" operator="containsText" text="Muy Baja">
      <formula>NOT(ISERROR(SEARCH("Muy Baja",I15)))</formula>
    </cfRule>
    <cfRule type="containsText" dxfId="3256" priority="530" operator="containsText" text="Baja">
      <formula>NOT(ISERROR(SEARCH("Baja",I15)))</formula>
    </cfRule>
    <cfRule type="containsText" dxfId="3255" priority="532" operator="containsText" text="Muy Alta">
      <formula>NOT(ISERROR(SEARCH("Muy Alta",I15)))</formula>
    </cfRule>
    <cfRule type="containsText" dxfId="3254" priority="533" operator="containsText" text="Alta">
      <formula>NOT(ISERROR(SEARCH("Alta",I15)))</formula>
    </cfRule>
    <cfRule type="containsText" dxfId="3253" priority="534" operator="containsText" text="Media">
      <formula>NOT(ISERROR(SEARCH("Media",I15)))</formula>
    </cfRule>
    <cfRule type="containsText" dxfId="3252" priority="535" operator="containsText" text="Media">
      <formula>NOT(ISERROR(SEARCH("Media",I15)))</formula>
    </cfRule>
    <cfRule type="containsText" dxfId="3251" priority="536" operator="containsText" text="Media">
      <formula>NOT(ISERROR(SEARCH("Media",I15)))</formula>
    </cfRule>
    <cfRule type="containsText" dxfId="3250" priority="537" operator="containsText" text="Muy Baja">
      <formula>NOT(ISERROR(SEARCH("Muy Baja",I15)))</formula>
    </cfRule>
    <cfRule type="containsText" dxfId="3249" priority="538" operator="containsText" text="Baja">
      <formula>NOT(ISERROR(SEARCH("Baja",I15)))</formula>
    </cfRule>
    <cfRule type="containsText" dxfId="3248" priority="539" operator="containsText" text="Muy Baja">
      <formula>NOT(ISERROR(SEARCH("Muy Baja",I15)))</formula>
    </cfRule>
    <cfRule type="containsText" dxfId="3247" priority="540" operator="containsText" text="Muy Baja">
      <formula>NOT(ISERROR(SEARCH("Muy Baja",I15)))</formula>
    </cfRule>
    <cfRule type="containsText" dxfId="3246" priority="541" operator="containsText" text="Muy Baja">
      <formula>NOT(ISERROR(SEARCH("Muy Baja",I15)))</formula>
    </cfRule>
    <cfRule type="containsText" dxfId="3245" priority="542" operator="containsText" text="Muy Baja'Tabla probabilidad'!">
      <formula>NOT(ISERROR(SEARCH("Muy Baja'Tabla probabilidad'!",I15)))</formula>
    </cfRule>
    <cfRule type="containsText" dxfId="3244" priority="543" operator="containsText" text="Muy bajo">
      <formula>NOT(ISERROR(SEARCH("Muy bajo",I15)))</formula>
    </cfRule>
    <cfRule type="containsText" dxfId="3243" priority="544" operator="containsText" text="Alta">
      <formula>NOT(ISERROR(SEARCH("Alta",I15)))</formula>
    </cfRule>
    <cfRule type="containsText" dxfId="3242" priority="545" operator="containsText" text="Media">
      <formula>NOT(ISERROR(SEARCH("Media",I15)))</formula>
    </cfRule>
    <cfRule type="containsText" dxfId="3241" priority="546" operator="containsText" text="Baja">
      <formula>NOT(ISERROR(SEARCH("Baja",I15)))</formula>
    </cfRule>
    <cfRule type="containsText" dxfId="3240" priority="547" operator="containsText" text="Muy baja">
      <formula>NOT(ISERROR(SEARCH("Muy baja",I15)))</formula>
    </cfRule>
    <cfRule type="cellIs" dxfId="3239" priority="550" operator="between">
      <formula>1</formula>
      <formula>2</formula>
    </cfRule>
    <cfRule type="cellIs" dxfId="3238" priority="551" operator="between">
      <formula>0</formula>
      <formula>2</formula>
    </cfRule>
  </conditionalFormatting>
  <conditionalFormatting sqref="I15 I20 I40 I45 I25">
    <cfRule type="containsText" dxfId="3237" priority="531" operator="containsText" text="Muy Alta">
      <formula>NOT(ISERROR(SEARCH("Muy Alta",I15)))</formula>
    </cfRule>
  </conditionalFormatting>
  <conditionalFormatting sqref="Y15:Y19">
    <cfRule type="containsText" dxfId="3236" priority="523" operator="containsText" text="Muy Alta">
      <formula>NOT(ISERROR(SEARCH("Muy Alta",Y15)))</formula>
    </cfRule>
    <cfRule type="containsText" dxfId="3235" priority="524" operator="containsText" text="Alta">
      <formula>NOT(ISERROR(SEARCH("Alta",Y15)))</formula>
    </cfRule>
    <cfRule type="containsText" dxfId="3234" priority="525" operator="containsText" text="Media">
      <formula>NOT(ISERROR(SEARCH("Media",Y15)))</formula>
    </cfRule>
    <cfRule type="containsText" dxfId="3233" priority="526" operator="containsText" text="Muy Baja">
      <formula>NOT(ISERROR(SEARCH("Muy Baja",Y15)))</formula>
    </cfRule>
    <cfRule type="containsText" dxfId="3232" priority="527" operator="containsText" text="Baja">
      <formula>NOT(ISERROR(SEARCH("Baja",Y15)))</formula>
    </cfRule>
    <cfRule type="containsText" dxfId="3231" priority="528" operator="containsText" text="Muy Baja">
      <formula>NOT(ISERROR(SEARCH("Muy Baja",Y15)))</formula>
    </cfRule>
  </conditionalFormatting>
  <conditionalFormatting sqref="AC15:AC19">
    <cfRule type="containsText" dxfId="3230" priority="518" operator="containsText" text="Catastrófico">
      <formula>NOT(ISERROR(SEARCH("Catastrófico",AC15)))</formula>
    </cfRule>
    <cfRule type="containsText" dxfId="3229" priority="519" operator="containsText" text="Mayor">
      <formula>NOT(ISERROR(SEARCH("Mayor",AC15)))</formula>
    </cfRule>
    <cfRule type="containsText" dxfId="3228" priority="520" operator="containsText" text="Moderado">
      <formula>NOT(ISERROR(SEARCH("Moderado",AC15)))</formula>
    </cfRule>
    <cfRule type="containsText" dxfId="3227" priority="521" operator="containsText" text="Menor">
      <formula>NOT(ISERROR(SEARCH("Menor",AC15)))</formula>
    </cfRule>
    <cfRule type="containsText" dxfId="3226" priority="522" operator="containsText" text="Leve">
      <formula>NOT(ISERROR(SEARCH("Leve",AC15)))</formula>
    </cfRule>
  </conditionalFormatting>
  <conditionalFormatting sqref="AG15">
    <cfRule type="containsText" dxfId="3225" priority="509" operator="containsText" text="Extremo">
      <formula>NOT(ISERROR(SEARCH("Extremo",AG15)))</formula>
    </cfRule>
    <cfRule type="containsText" dxfId="3224" priority="510" operator="containsText" text="Alto">
      <formula>NOT(ISERROR(SEARCH("Alto",AG15)))</formula>
    </cfRule>
    <cfRule type="containsText" dxfId="3223" priority="511" operator="containsText" text="Moderado">
      <formula>NOT(ISERROR(SEARCH("Moderado",AG15)))</formula>
    </cfRule>
    <cfRule type="containsText" dxfId="3222" priority="512" operator="containsText" text="Menor">
      <formula>NOT(ISERROR(SEARCH("Menor",AG15)))</formula>
    </cfRule>
    <cfRule type="containsText" dxfId="3221" priority="513" operator="containsText" text="Bajo">
      <formula>NOT(ISERROR(SEARCH("Bajo",AG15)))</formula>
    </cfRule>
    <cfRule type="containsText" dxfId="3220" priority="514" operator="containsText" text="Moderado">
      <formula>NOT(ISERROR(SEARCH("Moderado",AG15)))</formula>
    </cfRule>
    <cfRule type="containsText" dxfId="3219" priority="515" operator="containsText" text="Extremo">
      <formula>NOT(ISERROR(SEARCH("Extremo",AG15)))</formula>
    </cfRule>
    <cfRule type="containsText" dxfId="3218" priority="516" operator="containsText" text="Baja">
      <formula>NOT(ISERROR(SEARCH("Baja",AG15)))</formula>
    </cfRule>
    <cfRule type="containsText" dxfId="3217" priority="517" operator="containsText" text="Alto">
      <formula>NOT(ISERROR(SEARCH("Alto",AG15)))</formula>
    </cfRule>
  </conditionalFormatting>
  <conditionalFormatting sqref="AA15:AA19">
    <cfRule type="containsText" dxfId="3216" priority="504" operator="containsText" text="Muy Alta">
      <formula>NOT(ISERROR(SEARCH("Muy Alta",AA15)))</formula>
    </cfRule>
    <cfRule type="containsText" dxfId="3215" priority="505" operator="containsText" text="Alta">
      <formula>NOT(ISERROR(SEARCH("Alta",AA15)))</formula>
    </cfRule>
    <cfRule type="containsText" dxfId="3214" priority="506" operator="containsText" text="Media">
      <formula>NOT(ISERROR(SEARCH("Media",AA15)))</formula>
    </cfRule>
    <cfRule type="containsText" dxfId="3213" priority="507" operator="containsText" text="Baja">
      <formula>NOT(ISERROR(SEARCH("Baja",AA15)))</formula>
    </cfRule>
    <cfRule type="containsText" dxfId="3212" priority="508" operator="containsText" text="Muy Baja">
      <formula>NOT(ISERROR(SEARCH("Muy Baja",AA15)))</formula>
    </cfRule>
  </conditionalFormatting>
  <conditionalFormatting sqref="AE15:AE19">
    <cfRule type="containsText" dxfId="3211" priority="499" operator="containsText" text="Catastrófico">
      <formula>NOT(ISERROR(SEARCH("Catastrófico",AE15)))</formula>
    </cfRule>
    <cfRule type="containsText" dxfId="3210" priority="500" operator="containsText" text="Moderado">
      <formula>NOT(ISERROR(SEARCH("Moderado",AE15)))</formula>
    </cfRule>
    <cfRule type="containsText" dxfId="3209" priority="501" operator="containsText" text="Menor">
      <formula>NOT(ISERROR(SEARCH("Menor",AE15)))</formula>
    </cfRule>
    <cfRule type="containsText" dxfId="3208" priority="502" operator="containsText" text="Leve">
      <formula>NOT(ISERROR(SEARCH("Leve",AE15)))</formula>
    </cfRule>
    <cfRule type="containsText" dxfId="3207" priority="503" operator="containsText" text="Mayor">
      <formula>NOT(ISERROR(SEARCH("Mayor",AE15)))</formula>
    </cfRule>
  </conditionalFormatting>
  <conditionalFormatting sqref="Y20:Y29">
    <cfRule type="containsText" dxfId="3206" priority="493" operator="containsText" text="Muy Alta">
      <formula>NOT(ISERROR(SEARCH("Muy Alta",Y20)))</formula>
    </cfRule>
    <cfRule type="containsText" dxfId="3205" priority="494" operator="containsText" text="Alta">
      <formula>NOT(ISERROR(SEARCH("Alta",Y20)))</formula>
    </cfRule>
    <cfRule type="containsText" dxfId="3204" priority="495" operator="containsText" text="Media">
      <formula>NOT(ISERROR(SEARCH("Media",Y20)))</formula>
    </cfRule>
    <cfRule type="containsText" dxfId="3203" priority="496" operator="containsText" text="Muy Baja">
      <formula>NOT(ISERROR(SEARCH("Muy Baja",Y20)))</formula>
    </cfRule>
    <cfRule type="containsText" dxfId="3202" priority="497" operator="containsText" text="Baja">
      <formula>NOT(ISERROR(SEARCH("Baja",Y20)))</formula>
    </cfRule>
    <cfRule type="containsText" dxfId="3201" priority="498" operator="containsText" text="Muy Baja">
      <formula>NOT(ISERROR(SEARCH("Muy Baja",Y20)))</formula>
    </cfRule>
  </conditionalFormatting>
  <conditionalFormatting sqref="AC20:AC29">
    <cfRule type="containsText" dxfId="3200" priority="488" operator="containsText" text="Catastrófico">
      <formula>NOT(ISERROR(SEARCH("Catastrófico",AC20)))</formula>
    </cfRule>
    <cfRule type="containsText" dxfId="3199" priority="489" operator="containsText" text="Mayor">
      <formula>NOT(ISERROR(SEARCH("Mayor",AC20)))</formula>
    </cfRule>
    <cfRule type="containsText" dxfId="3198" priority="490" operator="containsText" text="Moderado">
      <formula>NOT(ISERROR(SEARCH("Moderado",AC20)))</formula>
    </cfRule>
    <cfRule type="containsText" dxfId="3197" priority="491" operator="containsText" text="Menor">
      <formula>NOT(ISERROR(SEARCH("Menor",AC20)))</formula>
    </cfRule>
    <cfRule type="containsText" dxfId="3196" priority="492" operator="containsText" text="Leve">
      <formula>NOT(ISERROR(SEARCH("Leve",AC20)))</formula>
    </cfRule>
  </conditionalFormatting>
  <conditionalFormatting sqref="AG20 AG25">
    <cfRule type="containsText" dxfId="3195" priority="479" operator="containsText" text="Extremo">
      <formula>NOT(ISERROR(SEARCH("Extremo",AG20)))</formula>
    </cfRule>
    <cfRule type="containsText" dxfId="3194" priority="480" operator="containsText" text="Alto">
      <formula>NOT(ISERROR(SEARCH("Alto",AG20)))</formula>
    </cfRule>
    <cfRule type="containsText" dxfId="3193" priority="481" operator="containsText" text="Moderado">
      <formula>NOT(ISERROR(SEARCH("Moderado",AG20)))</formula>
    </cfRule>
    <cfRule type="containsText" dxfId="3192" priority="482" operator="containsText" text="Menor">
      <formula>NOT(ISERROR(SEARCH("Menor",AG20)))</formula>
    </cfRule>
    <cfRule type="containsText" dxfId="3191" priority="483" operator="containsText" text="Bajo">
      <formula>NOT(ISERROR(SEARCH("Bajo",AG20)))</formula>
    </cfRule>
    <cfRule type="containsText" dxfId="3190" priority="484" operator="containsText" text="Moderado">
      <formula>NOT(ISERROR(SEARCH("Moderado",AG20)))</formula>
    </cfRule>
    <cfRule type="containsText" dxfId="3189" priority="485" operator="containsText" text="Extremo">
      <formula>NOT(ISERROR(SEARCH("Extremo",AG20)))</formula>
    </cfRule>
    <cfRule type="containsText" dxfId="3188" priority="486" operator="containsText" text="Baja">
      <formula>NOT(ISERROR(SEARCH("Baja",AG20)))</formula>
    </cfRule>
    <cfRule type="containsText" dxfId="3187" priority="487" operator="containsText" text="Alto">
      <formula>NOT(ISERROR(SEARCH("Alto",AG20)))</formula>
    </cfRule>
  </conditionalFormatting>
  <conditionalFormatting sqref="AA20:AA29">
    <cfRule type="containsText" dxfId="3186" priority="474" operator="containsText" text="Muy Alta">
      <formula>NOT(ISERROR(SEARCH("Muy Alta",AA20)))</formula>
    </cfRule>
    <cfRule type="containsText" dxfId="3185" priority="475" operator="containsText" text="Alta">
      <formula>NOT(ISERROR(SEARCH("Alta",AA20)))</formula>
    </cfRule>
    <cfRule type="containsText" dxfId="3184" priority="476" operator="containsText" text="Media">
      <formula>NOT(ISERROR(SEARCH("Media",AA20)))</formula>
    </cfRule>
    <cfRule type="containsText" dxfId="3183" priority="477" operator="containsText" text="Baja">
      <formula>NOT(ISERROR(SEARCH("Baja",AA20)))</formula>
    </cfRule>
    <cfRule type="containsText" dxfId="3182" priority="478" operator="containsText" text="Muy Baja">
      <formula>NOT(ISERROR(SEARCH("Muy Baja",AA20)))</formula>
    </cfRule>
  </conditionalFormatting>
  <conditionalFormatting sqref="AE20:AE29">
    <cfRule type="containsText" dxfId="3181" priority="469" operator="containsText" text="Catastrófico">
      <formula>NOT(ISERROR(SEARCH("Catastrófico",AE20)))</formula>
    </cfRule>
    <cfRule type="containsText" dxfId="3180" priority="470" operator="containsText" text="Moderado">
      <formula>NOT(ISERROR(SEARCH("Moderado",AE20)))</formula>
    </cfRule>
    <cfRule type="containsText" dxfId="3179" priority="471" operator="containsText" text="Menor">
      <formula>NOT(ISERROR(SEARCH("Menor",AE20)))</formula>
    </cfRule>
    <cfRule type="containsText" dxfId="3178" priority="472" operator="containsText" text="Leve">
      <formula>NOT(ISERROR(SEARCH("Leve",AE20)))</formula>
    </cfRule>
    <cfRule type="containsText" dxfId="3177" priority="473" operator="containsText" text="Mayor">
      <formula>NOT(ISERROR(SEARCH("Mayor",AE20)))</formula>
    </cfRule>
  </conditionalFormatting>
  <conditionalFormatting sqref="Y40:Y44">
    <cfRule type="containsText" dxfId="3176" priority="463" operator="containsText" text="Muy Alta">
      <formula>NOT(ISERROR(SEARCH("Muy Alta",Y40)))</formula>
    </cfRule>
    <cfRule type="containsText" dxfId="3175" priority="464" operator="containsText" text="Alta">
      <formula>NOT(ISERROR(SEARCH("Alta",Y40)))</formula>
    </cfRule>
    <cfRule type="containsText" dxfId="3174" priority="465" operator="containsText" text="Media">
      <formula>NOT(ISERROR(SEARCH("Media",Y40)))</formula>
    </cfRule>
    <cfRule type="containsText" dxfId="3173" priority="466" operator="containsText" text="Muy Baja">
      <formula>NOT(ISERROR(SEARCH("Muy Baja",Y40)))</formula>
    </cfRule>
    <cfRule type="containsText" dxfId="3172" priority="467" operator="containsText" text="Baja">
      <formula>NOT(ISERROR(SEARCH("Baja",Y40)))</formula>
    </cfRule>
    <cfRule type="containsText" dxfId="3171" priority="468" operator="containsText" text="Muy Baja">
      <formula>NOT(ISERROR(SEARCH("Muy Baja",Y40)))</formula>
    </cfRule>
  </conditionalFormatting>
  <conditionalFormatting sqref="AC40:AC44">
    <cfRule type="containsText" dxfId="3170" priority="458" operator="containsText" text="Catastrófico">
      <formula>NOT(ISERROR(SEARCH("Catastrófico",AC40)))</formula>
    </cfRule>
    <cfRule type="containsText" dxfId="3169" priority="459" operator="containsText" text="Mayor">
      <formula>NOT(ISERROR(SEARCH("Mayor",AC40)))</formula>
    </cfRule>
    <cfRule type="containsText" dxfId="3168" priority="460" operator="containsText" text="Moderado">
      <formula>NOT(ISERROR(SEARCH("Moderado",AC40)))</formula>
    </cfRule>
    <cfRule type="containsText" dxfId="3167" priority="461" operator="containsText" text="Menor">
      <formula>NOT(ISERROR(SEARCH("Menor",AC40)))</formula>
    </cfRule>
    <cfRule type="containsText" dxfId="3166" priority="462" operator="containsText" text="Leve">
      <formula>NOT(ISERROR(SEARCH("Leve",AC40)))</formula>
    </cfRule>
  </conditionalFormatting>
  <conditionalFormatting sqref="AG40">
    <cfRule type="containsText" dxfId="3165" priority="449" operator="containsText" text="Extremo">
      <formula>NOT(ISERROR(SEARCH("Extremo",AG40)))</formula>
    </cfRule>
    <cfRule type="containsText" dxfId="3164" priority="450" operator="containsText" text="Alto">
      <formula>NOT(ISERROR(SEARCH("Alto",AG40)))</formula>
    </cfRule>
    <cfRule type="containsText" dxfId="3163" priority="451" operator="containsText" text="Moderado">
      <formula>NOT(ISERROR(SEARCH("Moderado",AG40)))</formula>
    </cfRule>
    <cfRule type="containsText" dxfId="3162" priority="452" operator="containsText" text="Menor">
      <formula>NOT(ISERROR(SEARCH("Menor",AG40)))</formula>
    </cfRule>
    <cfRule type="containsText" dxfId="3161" priority="453" operator="containsText" text="Bajo">
      <formula>NOT(ISERROR(SEARCH("Bajo",AG40)))</formula>
    </cfRule>
    <cfRule type="containsText" dxfId="3160" priority="454" operator="containsText" text="Moderado">
      <formula>NOT(ISERROR(SEARCH("Moderado",AG40)))</formula>
    </cfRule>
    <cfRule type="containsText" dxfId="3159" priority="455" operator="containsText" text="Extremo">
      <formula>NOT(ISERROR(SEARCH("Extremo",AG40)))</formula>
    </cfRule>
    <cfRule type="containsText" dxfId="3158" priority="456" operator="containsText" text="Baja">
      <formula>NOT(ISERROR(SEARCH("Baja",AG40)))</formula>
    </cfRule>
    <cfRule type="containsText" dxfId="3157" priority="457" operator="containsText" text="Alto">
      <formula>NOT(ISERROR(SEARCH("Alto",AG40)))</formula>
    </cfRule>
  </conditionalFormatting>
  <conditionalFormatting sqref="AA40:AA44">
    <cfRule type="containsText" dxfId="3156" priority="444" operator="containsText" text="Muy Alta">
      <formula>NOT(ISERROR(SEARCH("Muy Alta",AA40)))</formula>
    </cfRule>
    <cfRule type="containsText" dxfId="3155" priority="445" operator="containsText" text="Alta">
      <formula>NOT(ISERROR(SEARCH("Alta",AA40)))</formula>
    </cfRule>
    <cfRule type="containsText" dxfId="3154" priority="446" operator="containsText" text="Media">
      <formula>NOT(ISERROR(SEARCH("Media",AA40)))</formula>
    </cfRule>
    <cfRule type="containsText" dxfId="3153" priority="447" operator="containsText" text="Baja">
      <formula>NOT(ISERROR(SEARCH("Baja",AA40)))</formula>
    </cfRule>
    <cfRule type="containsText" dxfId="3152" priority="448" operator="containsText" text="Muy Baja">
      <formula>NOT(ISERROR(SEARCH("Muy Baja",AA40)))</formula>
    </cfRule>
  </conditionalFormatting>
  <conditionalFormatting sqref="AE40:AE44">
    <cfRule type="containsText" dxfId="3151" priority="439" operator="containsText" text="Catastrófico">
      <formula>NOT(ISERROR(SEARCH("Catastrófico",AE40)))</formula>
    </cfRule>
    <cfRule type="containsText" dxfId="3150" priority="440" operator="containsText" text="Moderado">
      <formula>NOT(ISERROR(SEARCH("Moderado",AE40)))</formula>
    </cfRule>
    <cfRule type="containsText" dxfId="3149" priority="441" operator="containsText" text="Menor">
      <formula>NOT(ISERROR(SEARCH("Menor",AE40)))</formula>
    </cfRule>
    <cfRule type="containsText" dxfId="3148" priority="442" operator="containsText" text="Leve">
      <formula>NOT(ISERROR(SEARCH("Leve",AE40)))</formula>
    </cfRule>
    <cfRule type="containsText" dxfId="3147" priority="443" operator="containsText" text="Mayor">
      <formula>NOT(ISERROR(SEARCH("Mayor",AE40)))</formula>
    </cfRule>
  </conditionalFormatting>
  <conditionalFormatting sqref="Y45:Y49">
    <cfRule type="containsText" dxfId="3146" priority="433" operator="containsText" text="Muy Alta">
      <formula>NOT(ISERROR(SEARCH("Muy Alta",Y45)))</formula>
    </cfRule>
    <cfRule type="containsText" dxfId="3145" priority="434" operator="containsText" text="Alta">
      <formula>NOT(ISERROR(SEARCH("Alta",Y45)))</formula>
    </cfRule>
    <cfRule type="containsText" dxfId="3144" priority="435" operator="containsText" text="Media">
      <formula>NOT(ISERROR(SEARCH("Media",Y45)))</formula>
    </cfRule>
    <cfRule type="containsText" dxfId="3143" priority="436" operator="containsText" text="Muy Baja">
      <formula>NOT(ISERROR(SEARCH("Muy Baja",Y45)))</formula>
    </cfRule>
    <cfRule type="containsText" dxfId="3142" priority="437" operator="containsText" text="Baja">
      <formula>NOT(ISERROR(SEARCH("Baja",Y45)))</formula>
    </cfRule>
    <cfRule type="containsText" dxfId="3141" priority="438" operator="containsText" text="Muy Baja">
      <formula>NOT(ISERROR(SEARCH("Muy Baja",Y45)))</formula>
    </cfRule>
  </conditionalFormatting>
  <conditionalFormatting sqref="AC45:AC49">
    <cfRule type="containsText" dxfId="3140" priority="428" operator="containsText" text="Catastrófico">
      <formula>NOT(ISERROR(SEARCH("Catastrófico",AC45)))</formula>
    </cfRule>
    <cfRule type="containsText" dxfId="3139" priority="429" operator="containsText" text="Mayor">
      <formula>NOT(ISERROR(SEARCH("Mayor",AC45)))</formula>
    </cfRule>
    <cfRule type="containsText" dxfId="3138" priority="430" operator="containsText" text="Moderado">
      <formula>NOT(ISERROR(SEARCH("Moderado",AC45)))</formula>
    </cfRule>
    <cfRule type="containsText" dxfId="3137" priority="431" operator="containsText" text="Menor">
      <formula>NOT(ISERROR(SEARCH("Menor",AC45)))</formula>
    </cfRule>
    <cfRule type="containsText" dxfId="3136" priority="432" operator="containsText" text="Leve">
      <formula>NOT(ISERROR(SEARCH("Leve",AC45)))</formula>
    </cfRule>
  </conditionalFormatting>
  <conditionalFormatting sqref="AG45">
    <cfRule type="containsText" dxfId="3135" priority="419" operator="containsText" text="Extremo">
      <formula>NOT(ISERROR(SEARCH("Extremo",AG45)))</formula>
    </cfRule>
    <cfRule type="containsText" dxfId="3134" priority="420" operator="containsText" text="Alto">
      <formula>NOT(ISERROR(SEARCH("Alto",AG45)))</formula>
    </cfRule>
    <cfRule type="containsText" dxfId="3133" priority="421" operator="containsText" text="Moderado">
      <formula>NOT(ISERROR(SEARCH("Moderado",AG45)))</formula>
    </cfRule>
    <cfRule type="containsText" dxfId="3132" priority="422" operator="containsText" text="Menor">
      <formula>NOT(ISERROR(SEARCH("Menor",AG45)))</formula>
    </cfRule>
    <cfRule type="containsText" dxfId="3131" priority="423" operator="containsText" text="Bajo">
      <formula>NOT(ISERROR(SEARCH("Bajo",AG45)))</formula>
    </cfRule>
    <cfRule type="containsText" dxfId="3130" priority="424" operator="containsText" text="Moderado">
      <formula>NOT(ISERROR(SEARCH("Moderado",AG45)))</formula>
    </cfRule>
    <cfRule type="containsText" dxfId="3129" priority="425" operator="containsText" text="Extremo">
      <formula>NOT(ISERROR(SEARCH("Extremo",AG45)))</formula>
    </cfRule>
    <cfRule type="containsText" dxfId="3128" priority="426" operator="containsText" text="Baja">
      <formula>NOT(ISERROR(SEARCH("Baja",AG45)))</formula>
    </cfRule>
    <cfRule type="containsText" dxfId="3127" priority="427" operator="containsText" text="Alto">
      <formula>NOT(ISERROR(SEARCH("Alto",AG45)))</formula>
    </cfRule>
  </conditionalFormatting>
  <conditionalFormatting sqref="AA45:AA49">
    <cfRule type="containsText" dxfId="3126" priority="414" operator="containsText" text="Muy Alta">
      <formula>NOT(ISERROR(SEARCH("Muy Alta",AA45)))</formula>
    </cfRule>
    <cfRule type="containsText" dxfId="3125" priority="415" operator="containsText" text="Alta">
      <formula>NOT(ISERROR(SEARCH("Alta",AA45)))</formula>
    </cfRule>
    <cfRule type="containsText" dxfId="3124" priority="416" operator="containsText" text="Media">
      <formula>NOT(ISERROR(SEARCH("Media",AA45)))</formula>
    </cfRule>
    <cfRule type="containsText" dxfId="3123" priority="417" operator="containsText" text="Baja">
      <formula>NOT(ISERROR(SEARCH("Baja",AA45)))</formula>
    </cfRule>
    <cfRule type="containsText" dxfId="3122" priority="418" operator="containsText" text="Muy Baja">
      <formula>NOT(ISERROR(SEARCH("Muy Baja",AA45)))</formula>
    </cfRule>
  </conditionalFormatting>
  <conditionalFormatting sqref="AE45:AE49">
    <cfRule type="containsText" dxfId="3121" priority="409" operator="containsText" text="Catastrófico">
      <formula>NOT(ISERROR(SEARCH("Catastrófico",AE45)))</formula>
    </cfRule>
    <cfRule type="containsText" dxfId="3120" priority="410" operator="containsText" text="Moderado">
      <formula>NOT(ISERROR(SEARCH("Moderado",AE45)))</formula>
    </cfRule>
    <cfRule type="containsText" dxfId="3119" priority="411" operator="containsText" text="Menor">
      <formula>NOT(ISERROR(SEARCH("Menor",AE45)))</formula>
    </cfRule>
    <cfRule type="containsText" dxfId="3118" priority="412" operator="containsText" text="Leve">
      <formula>NOT(ISERROR(SEARCH("Leve",AE45)))</formula>
    </cfRule>
    <cfRule type="containsText" dxfId="3117" priority="413" operator="containsText" text="Mayor">
      <formula>NOT(ISERROR(SEARCH("Mayor",AE45)))</formula>
    </cfRule>
  </conditionalFormatting>
  <conditionalFormatting sqref="N50 N55">
    <cfRule type="containsText" dxfId="3116" priority="398" operator="containsText" text="Extremo">
      <formula>NOT(ISERROR(SEARCH("Extremo",N50)))</formula>
    </cfRule>
    <cfRule type="containsText" dxfId="3115" priority="399" operator="containsText" text="Alto">
      <formula>NOT(ISERROR(SEARCH("Alto",N50)))</formula>
    </cfRule>
    <cfRule type="containsText" dxfId="3114" priority="400" operator="containsText" text="Bajo">
      <formula>NOT(ISERROR(SEARCH("Bajo",N50)))</formula>
    </cfRule>
    <cfRule type="containsText" dxfId="3113" priority="401" operator="containsText" text="Moderado">
      <formula>NOT(ISERROR(SEARCH("Moderado",N50)))</formula>
    </cfRule>
    <cfRule type="containsText" dxfId="3112" priority="402" operator="containsText" text="Extremo">
      <formula>NOT(ISERROR(SEARCH("Extremo",N50)))</formula>
    </cfRule>
  </conditionalFormatting>
  <conditionalFormatting sqref="I50 I55">
    <cfRule type="containsText" dxfId="3111" priority="369" operator="containsText" text="Muy Baja">
      <formula>NOT(ISERROR(SEARCH("Muy Baja",I50)))</formula>
    </cfRule>
    <cfRule type="containsText" dxfId="3110" priority="370" operator="containsText" text="Baja">
      <formula>NOT(ISERROR(SEARCH("Baja",I50)))</formula>
    </cfRule>
    <cfRule type="containsText" dxfId="3109" priority="372" operator="containsText" text="Muy Alta">
      <formula>NOT(ISERROR(SEARCH("Muy Alta",I50)))</formula>
    </cfRule>
    <cfRule type="containsText" dxfId="3108" priority="373" operator="containsText" text="Alta">
      <formula>NOT(ISERROR(SEARCH("Alta",I50)))</formula>
    </cfRule>
    <cfRule type="containsText" dxfId="3107" priority="374" operator="containsText" text="Media">
      <formula>NOT(ISERROR(SEARCH("Media",I50)))</formula>
    </cfRule>
    <cfRule type="containsText" dxfId="3106" priority="375" operator="containsText" text="Media">
      <formula>NOT(ISERROR(SEARCH("Media",I50)))</formula>
    </cfRule>
    <cfRule type="containsText" dxfId="3105" priority="376" operator="containsText" text="Media">
      <formula>NOT(ISERROR(SEARCH("Media",I50)))</formula>
    </cfRule>
    <cfRule type="containsText" dxfId="3104" priority="377" operator="containsText" text="Muy Baja">
      <formula>NOT(ISERROR(SEARCH("Muy Baja",I50)))</formula>
    </cfRule>
    <cfRule type="containsText" dxfId="3103" priority="378" operator="containsText" text="Baja">
      <formula>NOT(ISERROR(SEARCH("Baja",I50)))</formula>
    </cfRule>
    <cfRule type="containsText" dxfId="3102" priority="379" operator="containsText" text="Muy Baja">
      <formula>NOT(ISERROR(SEARCH("Muy Baja",I50)))</formula>
    </cfRule>
    <cfRule type="containsText" dxfId="3101" priority="380" operator="containsText" text="Muy Baja">
      <formula>NOT(ISERROR(SEARCH("Muy Baja",I50)))</formula>
    </cfRule>
    <cfRule type="containsText" dxfId="3100" priority="381" operator="containsText" text="Muy Baja">
      <formula>NOT(ISERROR(SEARCH("Muy Baja",I50)))</formula>
    </cfRule>
    <cfRule type="containsText" dxfId="3099" priority="382" operator="containsText" text="Muy Baja'Tabla probabilidad'!">
      <formula>NOT(ISERROR(SEARCH("Muy Baja'Tabla probabilidad'!",I50)))</formula>
    </cfRule>
    <cfRule type="containsText" dxfId="3098" priority="383" operator="containsText" text="Muy bajo">
      <formula>NOT(ISERROR(SEARCH("Muy bajo",I50)))</formula>
    </cfRule>
    <cfRule type="containsText" dxfId="3097" priority="384" operator="containsText" text="Alta">
      <formula>NOT(ISERROR(SEARCH("Alta",I50)))</formula>
    </cfRule>
    <cfRule type="containsText" dxfId="3096" priority="385" operator="containsText" text="Media">
      <formula>NOT(ISERROR(SEARCH("Media",I50)))</formula>
    </cfRule>
    <cfRule type="containsText" dxfId="3095" priority="386" operator="containsText" text="Baja">
      <formula>NOT(ISERROR(SEARCH("Baja",I50)))</formula>
    </cfRule>
    <cfRule type="containsText" dxfId="3094" priority="387" operator="containsText" text="Muy baja">
      <formula>NOT(ISERROR(SEARCH("Muy baja",I50)))</formula>
    </cfRule>
    <cfRule type="cellIs" dxfId="3093" priority="390" operator="between">
      <formula>1</formula>
      <formula>2</formula>
    </cfRule>
    <cfRule type="cellIs" dxfId="3092" priority="391" operator="between">
      <formula>0</formula>
      <formula>2</formula>
    </cfRule>
  </conditionalFormatting>
  <conditionalFormatting sqref="I50 I55">
    <cfRule type="containsText" dxfId="3091" priority="371" operator="containsText" text="Muy Alta">
      <formula>NOT(ISERROR(SEARCH("Muy Alta",I50)))</formula>
    </cfRule>
  </conditionalFormatting>
  <conditionalFormatting sqref="Y50:Y54">
    <cfRule type="containsText" dxfId="3090" priority="363" operator="containsText" text="Muy Alta">
      <formula>NOT(ISERROR(SEARCH("Muy Alta",Y50)))</formula>
    </cfRule>
    <cfRule type="containsText" dxfId="3089" priority="364" operator="containsText" text="Alta">
      <formula>NOT(ISERROR(SEARCH("Alta",Y50)))</formula>
    </cfRule>
    <cfRule type="containsText" dxfId="3088" priority="365" operator="containsText" text="Media">
      <formula>NOT(ISERROR(SEARCH("Media",Y50)))</formula>
    </cfRule>
    <cfRule type="containsText" dxfId="3087" priority="366" operator="containsText" text="Muy Baja">
      <formula>NOT(ISERROR(SEARCH("Muy Baja",Y50)))</formula>
    </cfRule>
    <cfRule type="containsText" dxfId="3086" priority="367" operator="containsText" text="Baja">
      <formula>NOT(ISERROR(SEARCH("Baja",Y50)))</formula>
    </cfRule>
    <cfRule type="containsText" dxfId="3085" priority="368" operator="containsText" text="Muy Baja">
      <formula>NOT(ISERROR(SEARCH("Muy Baja",Y50)))</formula>
    </cfRule>
  </conditionalFormatting>
  <conditionalFormatting sqref="AC50:AC54">
    <cfRule type="containsText" dxfId="3084" priority="358" operator="containsText" text="Catastrófico">
      <formula>NOT(ISERROR(SEARCH("Catastrófico",AC50)))</formula>
    </cfRule>
    <cfRule type="containsText" dxfId="3083" priority="359" operator="containsText" text="Mayor">
      <formula>NOT(ISERROR(SEARCH("Mayor",AC50)))</formula>
    </cfRule>
    <cfRule type="containsText" dxfId="3082" priority="360" operator="containsText" text="Moderado">
      <formula>NOT(ISERROR(SEARCH("Moderado",AC50)))</formula>
    </cfRule>
    <cfRule type="containsText" dxfId="3081" priority="361" operator="containsText" text="Menor">
      <formula>NOT(ISERROR(SEARCH("Menor",AC50)))</formula>
    </cfRule>
    <cfRule type="containsText" dxfId="3080" priority="362" operator="containsText" text="Leve">
      <formula>NOT(ISERROR(SEARCH("Leve",AC50)))</formula>
    </cfRule>
  </conditionalFormatting>
  <conditionalFormatting sqref="AG50">
    <cfRule type="containsText" dxfId="3079" priority="349" operator="containsText" text="Extremo">
      <formula>NOT(ISERROR(SEARCH("Extremo",AG50)))</formula>
    </cfRule>
    <cfRule type="containsText" dxfId="3078" priority="350" operator="containsText" text="Alto">
      <formula>NOT(ISERROR(SEARCH("Alto",AG50)))</formula>
    </cfRule>
    <cfRule type="containsText" dxfId="3077" priority="351" operator="containsText" text="Moderado">
      <formula>NOT(ISERROR(SEARCH("Moderado",AG50)))</formula>
    </cfRule>
    <cfRule type="containsText" dxfId="3076" priority="352" operator="containsText" text="Menor">
      <formula>NOT(ISERROR(SEARCH("Menor",AG50)))</formula>
    </cfRule>
    <cfRule type="containsText" dxfId="3075" priority="353" operator="containsText" text="Bajo">
      <formula>NOT(ISERROR(SEARCH("Bajo",AG50)))</formula>
    </cfRule>
    <cfRule type="containsText" dxfId="3074" priority="354" operator="containsText" text="Moderado">
      <formula>NOT(ISERROR(SEARCH("Moderado",AG50)))</formula>
    </cfRule>
    <cfRule type="containsText" dxfId="3073" priority="355" operator="containsText" text="Extremo">
      <formula>NOT(ISERROR(SEARCH("Extremo",AG50)))</formula>
    </cfRule>
    <cfRule type="containsText" dxfId="3072" priority="356" operator="containsText" text="Baja">
      <formula>NOT(ISERROR(SEARCH("Baja",AG50)))</formula>
    </cfRule>
    <cfRule type="containsText" dxfId="3071" priority="357" operator="containsText" text="Alto">
      <formula>NOT(ISERROR(SEARCH("Alto",AG50)))</formula>
    </cfRule>
  </conditionalFormatting>
  <conditionalFormatting sqref="AA50:AA54">
    <cfRule type="containsText" dxfId="3070" priority="344" operator="containsText" text="Muy Alta">
      <formula>NOT(ISERROR(SEARCH("Muy Alta",AA50)))</formula>
    </cfRule>
    <cfRule type="containsText" dxfId="3069" priority="345" operator="containsText" text="Alta">
      <formula>NOT(ISERROR(SEARCH("Alta",AA50)))</formula>
    </cfRule>
    <cfRule type="containsText" dxfId="3068" priority="346" operator="containsText" text="Media">
      <formula>NOT(ISERROR(SEARCH("Media",AA50)))</formula>
    </cfRule>
    <cfRule type="containsText" dxfId="3067" priority="347" operator="containsText" text="Baja">
      <formula>NOT(ISERROR(SEARCH("Baja",AA50)))</formula>
    </cfRule>
    <cfRule type="containsText" dxfId="3066" priority="348" operator="containsText" text="Muy Baja">
      <formula>NOT(ISERROR(SEARCH("Muy Baja",AA50)))</formula>
    </cfRule>
  </conditionalFormatting>
  <conditionalFormatting sqref="AE50:AE54">
    <cfRule type="containsText" dxfId="3065" priority="339" operator="containsText" text="Catastrófico">
      <formula>NOT(ISERROR(SEARCH("Catastrófico",AE50)))</formula>
    </cfRule>
    <cfRule type="containsText" dxfId="3064" priority="340" operator="containsText" text="Moderado">
      <formula>NOT(ISERROR(SEARCH("Moderado",AE50)))</formula>
    </cfRule>
    <cfRule type="containsText" dxfId="3063" priority="341" operator="containsText" text="Menor">
      <formula>NOT(ISERROR(SEARCH("Menor",AE50)))</formula>
    </cfRule>
    <cfRule type="containsText" dxfId="3062" priority="342" operator="containsText" text="Leve">
      <formula>NOT(ISERROR(SEARCH("Leve",AE50)))</formula>
    </cfRule>
    <cfRule type="containsText" dxfId="3061" priority="343" operator="containsText" text="Mayor">
      <formula>NOT(ISERROR(SEARCH("Mayor",AE50)))</formula>
    </cfRule>
  </conditionalFormatting>
  <conditionalFormatting sqref="Y55:Y59">
    <cfRule type="containsText" dxfId="3060" priority="273" operator="containsText" text="Muy Alta">
      <formula>NOT(ISERROR(SEARCH("Muy Alta",Y55)))</formula>
    </cfRule>
    <cfRule type="containsText" dxfId="3059" priority="274" operator="containsText" text="Alta">
      <formula>NOT(ISERROR(SEARCH("Alta",Y55)))</formula>
    </cfRule>
    <cfRule type="containsText" dxfId="3058" priority="275" operator="containsText" text="Media">
      <formula>NOT(ISERROR(SEARCH("Media",Y55)))</formula>
    </cfRule>
    <cfRule type="containsText" dxfId="3057" priority="276" operator="containsText" text="Muy Baja">
      <formula>NOT(ISERROR(SEARCH("Muy Baja",Y55)))</formula>
    </cfRule>
    <cfRule type="containsText" dxfId="3056" priority="277" operator="containsText" text="Baja">
      <formula>NOT(ISERROR(SEARCH("Baja",Y55)))</formula>
    </cfRule>
    <cfRule type="containsText" dxfId="3055" priority="278" operator="containsText" text="Muy Baja">
      <formula>NOT(ISERROR(SEARCH("Muy Baja",Y55)))</formula>
    </cfRule>
  </conditionalFormatting>
  <conditionalFormatting sqref="AC55:AC59">
    <cfRule type="containsText" dxfId="3054" priority="268" operator="containsText" text="Catastrófico">
      <formula>NOT(ISERROR(SEARCH("Catastrófico",AC55)))</formula>
    </cfRule>
    <cfRule type="containsText" dxfId="3053" priority="269" operator="containsText" text="Mayor">
      <formula>NOT(ISERROR(SEARCH("Mayor",AC55)))</formula>
    </cfRule>
    <cfRule type="containsText" dxfId="3052" priority="270" operator="containsText" text="Moderado">
      <formula>NOT(ISERROR(SEARCH("Moderado",AC55)))</formula>
    </cfRule>
    <cfRule type="containsText" dxfId="3051" priority="271" operator="containsText" text="Menor">
      <formula>NOT(ISERROR(SEARCH("Menor",AC55)))</formula>
    </cfRule>
    <cfRule type="containsText" dxfId="3050" priority="272" operator="containsText" text="Leve">
      <formula>NOT(ISERROR(SEARCH("Leve",AC55)))</formula>
    </cfRule>
  </conditionalFormatting>
  <conditionalFormatting sqref="AG55">
    <cfRule type="containsText" dxfId="3049" priority="259" operator="containsText" text="Extremo">
      <formula>NOT(ISERROR(SEARCH("Extremo",AG55)))</formula>
    </cfRule>
    <cfRule type="containsText" dxfId="3048" priority="260" operator="containsText" text="Alto">
      <formula>NOT(ISERROR(SEARCH("Alto",AG55)))</formula>
    </cfRule>
    <cfRule type="containsText" dxfId="3047" priority="261" operator="containsText" text="Moderado">
      <formula>NOT(ISERROR(SEARCH("Moderado",AG55)))</formula>
    </cfRule>
    <cfRule type="containsText" dxfId="3046" priority="262" operator="containsText" text="Menor">
      <formula>NOT(ISERROR(SEARCH("Menor",AG55)))</formula>
    </cfRule>
    <cfRule type="containsText" dxfId="3045" priority="263" operator="containsText" text="Bajo">
      <formula>NOT(ISERROR(SEARCH("Bajo",AG55)))</formula>
    </cfRule>
    <cfRule type="containsText" dxfId="3044" priority="264" operator="containsText" text="Moderado">
      <formula>NOT(ISERROR(SEARCH("Moderado",AG55)))</formula>
    </cfRule>
    <cfRule type="containsText" dxfId="3043" priority="265" operator="containsText" text="Extremo">
      <formula>NOT(ISERROR(SEARCH("Extremo",AG55)))</formula>
    </cfRule>
    <cfRule type="containsText" dxfId="3042" priority="266" operator="containsText" text="Baja">
      <formula>NOT(ISERROR(SEARCH("Baja",AG55)))</formula>
    </cfRule>
    <cfRule type="containsText" dxfId="3041" priority="267" operator="containsText" text="Alto">
      <formula>NOT(ISERROR(SEARCH("Alto",AG55)))</formula>
    </cfRule>
  </conditionalFormatting>
  <conditionalFormatting sqref="AA55:AA59">
    <cfRule type="containsText" dxfId="3040" priority="254" operator="containsText" text="Muy Alta">
      <formula>NOT(ISERROR(SEARCH("Muy Alta",AA55)))</formula>
    </cfRule>
    <cfRule type="containsText" dxfId="3039" priority="255" operator="containsText" text="Alta">
      <formula>NOT(ISERROR(SEARCH("Alta",AA55)))</formula>
    </cfRule>
    <cfRule type="containsText" dxfId="3038" priority="256" operator="containsText" text="Media">
      <formula>NOT(ISERROR(SEARCH("Media",AA55)))</formula>
    </cfRule>
    <cfRule type="containsText" dxfId="3037" priority="257" operator="containsText" text="Baja">
      <formula>NOT(ISERROR(SEARCH("Baja",AA55)))</formula>
    </cfRule>
    <cfRule type="containsText" dxfId="3036" priority="258" operator="containsText" text="Muy Baja">
      <formula>NOT(ISERROR(SEARCH("Muy Baja",AA55)))</formula>
    </cfRule>
  </conditionalFormatting>
  <conditionalFormatting sqref="AE55:AE59">
    <cfRule type="containsText" dxfId="3035" priority="249" operator="containsText" text="Catastrófico">
      <formula>NOT(ISERROR(SEARCH("Catastrófico",AE55)))</formula>
    </cfRule>
    <cfRule type="containsText" dxfId="3034" priority="250" operator="containsText" text="Moderado">
      <formula>NOT(ISERROR(SEARCH("Moderado",AE55)))</formula>
    </cfRule>
    <cfRule type="containsText" dxfId="3033" priority="251" operator="containsText" text="Menor">
      <formula>NOT(ISERROR(SEARCH("Menor",AE55)))</formula>
    </cfRule>
    <cfRule type="containsText" dxfId="3032" priority="252" operator="containsText" text="Leve">
      <formula>NOT(ISERROR(SEARCH("Leve",AE55)))</formula>
    </cfRule>
    <cfRule type="containsText" dxfId="3031" priority="253" operator="containsText" text="Mayor">
      <formula>NOT(ISERROR(SEARCH("Mayor",AE55)))</formula>
    </cfRule>
  </conditionalFormatting>
  <conditionalFormatting sqref="N30">
    <cfRule type="containsText" dxfId="3030" priority="244" operator="containsText" text="Extremo">
      <formula>NOT(ISERROR(SEARCH("Extremo",N30)))</formula>
    </cfRule>
    <cfRule type="containsText" dxfId="3029" priority="245" operator="containsText" text="Alto">
      <formula>NOT(ISERROR(SEARCH("Alto",N30)))</formula>
    </cfRule>
    <cfRule type="containsText" dxfId="3028" priority="246" operator="containsText" text="Bajo">
      <formula>NOT(ISERROR(SEARCH("Bajo",N30)))</formula>
    </cfRule>
    <cfRule type="containsText" dxfId="3027" priority="247" operator="containsText" text="Moderado">
      <formula>NOT(ISERROR(SEARCH("Moderado",N30)))</formula>
    </cfRule>
    <cfRule type="containsText" dxfId="3026" priority="248" operator="containsText" text="Extremo">
      <formula>NOT(ISERROR(SEARCH("Extremo",N30)))</formula>
    </cfRule>
  </conditionalFormatting>
  <conditionalFormatting sqref="I30">
    <cfRule type="containsText" dxfId="3025" priority="221" operator="containsText" text="Muy Baja">
      <formula>NOT(ISERROR(SEARCH("Muy Baja",I30)))</formula>
    </cfRule>
    <cfRule type="containsText" dxfId="3024" priority="222" operator="containsText" text="Baja">
      <formula>NOT(ISERROR(SEARCH("Baja",I30)))</formula>
    </cfRule>
    <cfRule type="containsText" dxfId="3023" priority="224" operator="containsText" text="Muy Alta">
      <formula>NOT(ISERROR(SEARCH("Muy Alta",I30)))</formula>
    </cfRule>
    <cfRule type="containsText" dxfId="3022" priority="225" operator="containsText" text="Alta">
      <formula>NOT(ISERROR(SEARCH("Alta",I30)))</formula>
    </cfRule>
    <cfRule type="containsText" dxfId="3021" priority="226" operator="containsText" text="Media">
      <formula>NOT(ISERROR(SEARCH("Media",I30)))</formula>
    </cfRule>
    <cfRule type="containsText" dxfId="3020" priority="227" operator="containsText" text="Media">
      <formula>NOT(ISERROR(SEARCH("Media",I30)))</formula>
    </cfRule>
    <cfRule type="containsText" dxfId="3019" priority="228" operator="containsText" text="Media">
      <formula>NOT(ISERROR(SEARCH("Media",I30)))</formula>
    </cfRule>
    <cfRule type="containsText" dxfId="3018" priority="229" operator="containsText" text="Muy Baja">
      <formula>NOT(ISERROR(SEARCH("Muy Baja",I30)))</formula>
    </cfRule>
    <cfRule type="containsText" dxfId="3017" priority="230" operator="containsText" text="Baja">
      <formula>NOT(ISERROR(SEARCH("Baja",I30)))</formula>
    </cfRule>
    <cfRule type="containsText" dxfId="3016" priority="231" operator="containsText" text="Muy Baja">
      <formula>NOT(ISERROR(SEARCH("Muy Baja",I30)))</formula>
    </cfRule>
    <cfRule type="containsText" dxfId="3015" priority="232" operator="containsText" text="Muy Baja">
      <formula>NOT(ISERROR(SEARCH("Muy Baja",I30)))</formula>
    </cfRule>
    <cfRule type="containsText" dxfId="3014" priority="233" operator="containsText" text="Muy Baja">
      <formula>NOT(ISERROR(SEARCH("Muy Baja",I30)))</formula>
    </cfRule>
    <cfRule type="containsText" dxfId="3013" priority="234" operator="containsText" text="Muy Baja'Tabla probabilidad'!">
      <formula>NOT(ISERROR(SEARCH("Muy Baja'Tabla probabilidad'!",I30)))</formula>
    </cfRule>
    <cfRule type="containsText" dxfId="3012" priority="235" operator="containsText" text="Muy bajo">
      <formula>NOT(ISERROR(SEARCH("Muy bajo",I30)))</formula>
    </cfRule>
    <cfRule type="containsText" dxfId="3011" priority="236" operator="containsText" text="Alta">
      <formula>NOT(ISERROR(SEARCH("Alta",I30)))</formula>
    </cfRule>
    <cfRule type="containsText" dxfId="3010" priority="237" operator="containsText" text="Media">
      <formula>NOT(ISERROR(SEARCH("Media",I30)))</formula>
    </cfRule>
    <cfRule type="containsText" dxfId="3009" priority="238" operator="containsText" text="Baja">
      <formula>NOT(ISERROR(SEARCH("Baja",I30)))</formula>
    </cfRule>
    <cfRule type="containsText" dxfId="3008" priority="239" operator="containsText" text="Muy baja">
      <formula>NOT(ISERROR(SEARCH("Muy baja",I30)))</formula>
    </cfRule>
    <cfRule type="cellIs" dxfId="3007" priority="242" operator="between">
      <formula>1</formula>
      <formula>2</formula>
    </cfRule>
    <cfRule type="cellIs" dxfId="3006" priority="243" operator="between">
      <formula>0</formula>
      <formula>2</formula>
    </cfRule>
  </conditionalFormatting>
  <conditionalFormatting sqref="I30">
    <cfRule type="containsText" dxfId="3005" priority="223" operator="containsText" text="Muy Alta">
      <formula>NOT(ISERROR(SEARCH("Muy Alta",I30)))</formula>
    </cfRule>
  </conditionalFormatting>
  <conditionalFormatting sqref="Y30:Y34">
    <cfRule type="containsText" dxfId="3004" priority="215" operator="containsText" text="Muy Alta">
      <formula>NOT(ISERROR(SEARCH("Muy Alta",Y30)))</formula>
    </cfRule>
    <cfRule type="containsText" dxfId="3003" priority="216" operator="containsText" text="Alta">
      <formula>NOT(ISERROR(SEARCH("Alta",Y30)))</formula>
    </cfRule>
    <cfRule type="containsText" dxfId="3002" priority="217" operator="containsText" text="Media">
      <formula>NOT(ISERROR(SEARCH("Media",Y30)))</formula>
    </cfRule>
    <cfRule type="containsText" dxfId="3001" priority="218" operator="containsText" text="Muy Baja">
      <formula>NOT(ISERROR(SEARCH("Muy Baja",Y30)))</formula>
    </cfRule>
    <cfRule type="containsText" dxfId="3000" priority="219" operator="containsText" text="Baja">
      <formula>NOT(ISERROR(SEARCH("Baja",Y30)))</formula>
    </cfRule>
    <cfRule type="containsText" dxfId="2999" priority="220" operator="containsText" text="Muy Baja">
      <formula>NOT(ISERROR(SEARCH("Muy Baja",Y30)))</formula>
    </cfRule>
  </conditionalFormatting>
  <conditionalFormatting sqref="AC30:AC34">
    <cfRule type="containsText" dxfId="2998" priority="210" operator="containsText" text="Catastrófico">
      <formula>NOT(ISERROR(SEARCH("Catastrófico",AC30)))</formula>
    </cfRule>
    <cfRule type="containsText" dxfId="2997" priority="211" operator="containsText" text="Mayor">
      <formula>NOT(ISERROR(SEARCH("Mayor",AC30)))</formula>
    </cfRule>
    <cfRule type="containsText" dxfId="2996" priority="212" operator="containsText" text="Moderado">
      <formula>NOT(ISERROR(SEARCH("Moderado",AC30)))</formula>
    </cfRule>
    <cfRule type="containsText" dxfId="2995" priority="213" operator="containsText" text="Menor">
      <formula>NOT(ISERROR(SEARCH("Menor",AC30)))</formula>
    </cfRule>
    <cfRule type="containsText" dxfId="2994" priority="214" operator="containsText" text="Leve">
      <formula>NOT(ISERROR(SEARCH("Leve",AC30)))</formula>
    </cfRule>
  </conditionalFormatting>
  <conditionalFormatting sqref="AG30">
    <cfRule type="containsText" dxfId="2993" priority="201" operator="containsText" text="Extremo">
      <formula>NOT(ISERROR(SEARCH("Extremo",AG30)))</formula>
    </cfRule>
    <cfRule type="containsText" dxfId="2992" priority="202" operator="containsText" text="Alto">
      <formula>NOT(ISERROR(SEARCH("Alto",AG30)))</formula>
    </cfRule>
    <cfRule type="containsText" dxfId="2991" priority="203" operator="containsText" text="Moderado">
      <formula>NOT(ISERROR(SEARCH("Moderado",AG30)))</formula>
    </cfRule>
    <cfRule type="containsText" dxfId="2990" priority="204" operator="containsText" text="Menor">
      <formula>NOT(ISERROR(SEARCH("Menor",AG30)))</formula>
    </cfRule>
    <cfRule type="containsText" dxfId="2989" priority="205" operator="containsText" text="Bajo">
      <formula>NOT(ISERROR(SEARCH("Bajo",AG30)))</formula>
    </cfRule>
    <cfRule type="containsText" dxfId="2988" priority="206" operator="containsText" text="Moderado">
      <formula>NOT(ISERROR(SEARCH("Moderado",AG30)))</formula>
    </cfRule>
    <cfRule type="containsText" dxfId="2987" priority="207" operator="containsText" text="Extremo">
      <formula>NOT(ISERROR(SEARCH("Extremo",AG30)))</formula>
    </cfRule>
    <cfRule type="containsText" dxfId="2986" priority="208" operator="containsText" text="Baja">
      <formula>NOT(ISERROR(SEARCH("Baja",AG30)))</formula>
    </cfRule>
    <cfRule type="containsText" dxfId="2985" priority="209" operator="containsText" text="Alto">
      <formula>NOT(ISERROR(SEARCH("Alto",AG30)))</formula>
    </cfRule>
  </conditionalFormatting>
  <conditionalFormatting sqref="AA30:AA34">
    <cfRule type="containsText" dxfId="2984" priority="196" operator="containsText" text="Muy Alta">
      <formula>NOT(ISERROR(SEARCH("Muy Alta",AA30)))</formula>
    </cfRule>
    <cfRule type="containsText" dxfId="2983" priority="197" operator="containsText" text="Alta">
      <formula>NOT(ISERROR(SEARCH("Alta",AA30)))</formula>
    </cfRule>
    <cfRule type="containsText" dxfId="2982" priority="198" operator="containsText" text="Media">
      <formula>NOT(ISERROR(SEARCH("Media",AA30)))</formula>
    </cfRule>
    <cfRule type="containsText" dxfId="2981" priority="199" operator="containsText" text="Baja">
      <formula>NOT(ISERROR(SEARCH("Baja",AA30)))</formula>
    </cfRule>
    <cfRule type="containsText" dxfId="2980" priority="200" operator="containsText" text="Muy Baja">
      <formula>NOT(ISERROR(SEARCH("Muy Baja",AA30)))</formula>
    </cfRule>
  </conditionalFormatting>
  <conditionalFormatting sqref="AE30:AE34">
    <cfRule type="containsText" dxfId="2979" priority="191" operator="containsText" text="Catastrófico">
      <formula>NOT(ISERROR(SEARCH("Catastrófico",AE30)))</formula>
    </cfRule>
    <cfRule type="containsText" dxfId="2978" priority="192" operator="containsText" text="Moderado">
      <formula>NOT(ISERROR(SEARCH("Moderado",AE30)))</formula>
    </cfRule>
    <cfRule type="containsText" dxfId="2977" priority="193" operator="containsText" text="Menor">
      <formula>NOT(ISERROR(SEARCH("Menor",AE30)))</formula>
    </cfRule>
    <cfRule type="containsText" dxfId="2976" priority="194" operator="containsText" text="Leve">
      <formula>NOT(ISERROR(SEARCH("Leve",AE30)))</formula>
    </cfRule>
    <cfRule type="containsText" dxfId="2975" priority="195" operator="containsText" text="Mayor">
      <formula>NOT(ISERROR(SEARCH("Mayor",AE30)))</formula>
    </cfRule>
  </conditionalFormatting>
  <conditionalFormatting sqref="N35">
    <cfRule type="containsText" dxfId="2974" priority="174" operator="containsText" text="Extremo">
      <formula>NOT(ISERROR(SEARCH("Extremo",N35)))</formula>
    </cfRule>
    <cfRule type="containsText" dxfId="2973" priority="175" operator="containsText" text="Alto">
      <formula>NOT(ISERROR(SEARCH("Alto",N35)))</formula>
    </cfRule>
    <cfRule type="containsText" dxfId="2972" priority="176" operator="containsText" text="Bajo">
      <formula>NOT(ISERROR(SEARCH("Bajo",N35)))</formula>
    </cfRule>
    <cfRule type="containsText" dxfId="2971" priority="177" operator="containsText" text="Moderado">
      <formula>NOT(ISERROR(SEARCH("Moderado",N35)))</formula>
    </cfRule>
    <cfRule type="containsText" dxfId="2970" priority="178" operator="containsText" text="Extremo">
      <formula>NOT(ISERROR(SEARCH("Extremo",N35)))</formula>
    </cfRule>
  </conditionalFormatting>
  <conditionalFormatting sqref="I35">
    <cfRule type="containsText" dxfId="2969" priority="151" operator="containsText" text="Muy Baja">
      <formula>NOT(ISERROR(SEARCH("Muy Baja",I35)))</formula>
    </cfRule>
    <cfRule type="containsText" dxfId="2968" priority="152" operator="containsText" text="Baja">
      <formula>NOT(ISERROR(SEARCH("Baja",I35)))</formula>
    </cfRule>
    <cfRule type="containsText" dxfId="2967" priority="154" operator="containsText" text="Muy Alta">
      <formula>NOT(ISERROR(SEARCH("Muy Alta",I35)))</formula>
    </cfRule>
    <cfRule type="containsText" dxfId="2966" priority="155" operator="containsText" text="Alta">
      <formula>NOT(ISERROR(SEARCH("Alta",I35)))</formula>
    </cfRule>
    <cfRule type="containsText" dxfId="2965" priority="156" operator="containsText" text="Media">
      <formula>NOT(ISERROR(SEARCH("Media",I35)))</formula>
    </cfRule>
    <cfRule type="containsText" dxfId="2964" priority="157" operator="containsText" text="Media">
      <formula>NOT(ISERROR(SEARCH("Media",I35)))</formula>
    </cfRule>
    <cfRule type="containsText" dxfId="2963" priority="158" operator="containsText" text="Media">
      <formula>NOT(ISERROR(SEARCH("Media",I35)))</formula>
    </cfRule>
    <cfRule type="containsText" dxfId="2962" priority="159" operator="containsText" text="Muy Baja">
      <formula>NOT(ISERROR(SEARCH("Muy Baja",I35)))</formula>
    </cfRule>
    <cfRule type="containsText" dxfId="2961" priority="160" operator="containsText" text="Baja">
      <formula>NOT(ISERROR(SEARCH("Baja",I35)))</formula>
    </cfRule>
    <cfRule type="containsText" dxfId="2960" priority="161" operator="containsText" text="Muy Baja">
      <formula>NOT(ISERROR(SEARCH("Muy Baja",I35)))</formula>
    </cfRule>
    <cfRule type="containsText" dxfId="2959" priority="162" operator="containsText" text="Muy Baja">
      <formula>NOT(ISERROR(SEARCH("Muy Baja",I35)))</formula>
    </cfRule>
    <cfRule type="containsText" dxfId="2958" priority="163" operator="containsText" text="Muy Baja">
      <formula>NOT(ISERROR(SEARCH("Muy Baja",I35)))</formula>
    </cfRule>
    <cfRule type="containsText" dxfId="2957" priority="164" operator="containsText" text="Muy Baja'Tabla probabilidad'!">
      <formula>NOT(ISERROR(SEARCH("Muy Baja'Tabla probabilidad'!",I35)))</formula>
    </cfRule>
    <cfRule type="containsText" dxfId="2956" priority="165" operator="containsText" text="Muy bajo">
      <formula>NOT(ISERROR(SEARCH("Muy bajo",I35)))</formula>
    </cfRule>
    <cfRule type="containsText" dxfId="2955" priority="166" operator="containsText" text="Alta">
      <formula>NOT(ISERROR(SEARCH("Alta",I35)))</formula>
    </cfRule>
    <cfRule type="containsText" dxfId="2954" priority="167" operator="containsText" text="Media">
      <formula>NOT(ISERROR(SEARCH("Media",I35)))</formula>
    </cfRule>
    <cfRule type="containsText" dxfId="2953" priority="168" operator="containsText" text="Baja">
      <formula>NOT(ISERROR(SEARCH("Baja",I35)))</formula>
    </cfRule>
    <cfRule type="containsText" dxfId="2952" priority="169" operator="containsText" text="Muy baja">
      <formula>NOT(ISERROR(SEARCH("Muy baja",I35)))</formula>
    </cfRule>
    <cfRule type="cellIs" dxfId="2951" priority="172" operator="between">
      <formula>1</formula>
      <formula>2</formula>
    </cfRule>
    <cfRule type="cellIs" dxfId="2950" priority="173" operator="between">
      <formula>0</formula>
      <formula>2</formula>
    </cfRule>
  </conditionalFormatting>
  <conditionalFormatting sqref="I35">
    <cfRule type="containsText" dxfId="2949" priority="153" operator="containsText" text="Muy Alta">
      <formula>NOT(ISERROR(SEARCH("Muy Alta",I35)))</formula>
    </cfRule>
  </conditionalFormatting>
  <conditionalFormatting sqref="Y35:Y39">
    <cfRule type="containsText" dxfId="2948" priority="145" operator="containsText" text="Muy Alta">
      <formula>NOT(ISERROR(SEARCH("Muy Alta",Y35)))</formula>
    </cfRule>
    <cfRule type="containsText" dxfId="2947" priority="146" operator="containsText" text="Alta">
      <formula>NOT(ISERROR(SEARCH("Alta",Y35)))</formula>
    </cfRule>
    <cfRule type="containsText" dxfId="2946" priority="147" operator="containsText" text="Media">
      <formula>NOT(ISERROR(SEARCH("Media",Y35)))</formula>
    </cfRule>
    <cfRule type="containsText" dxfId="2945" priority="148" operator="containsText" text="Muy Baja">
      <formula>NOT(ISERROR(SEARCH("Muy Baja",Y35)))</formula>
    </cfRule>
    <cfRule type="containsText" dxfId="2944" priority="149" operator="containsText" text="Baja">
      <formula>NOT(ISERROR(SEARCH("Baja",Y35)))</formula>
    </cfRule>
    <cfRule type="containsText" dxfId="2943" priority="150" operator="containsText" text="Muy Baja">
      <formula>NOT(ISERROR(SEARCH("Muy Baja",Y35)))</formula>
    </cfRule>
  </conditionalFormatting>
  <conditionalFormatting sqref="AC35:AC39">
    <cfRule type="containsText" dxfId="2942" priority="140" operator="containsText" text="Catastrófico">
      <formula>NOT(ISERROR(SEARCH("Catastrófico",AC35)))</formula>
    </cfRule>
    <cfRule type="containsText" dxfId="2941" priority="141" operator="containsText" text="Mayor">
      <formula>NOT(ISERROR(SEARCH("Mayor",AC35)))</formula>
    </cfRule>
    <cfRule type="containsText" dxfId="2940" priority="142" operator="containsText" text="Moderado">
      <formula>NOT(ISERROR(SEARCH("Moderado",AC35)))</formula>
    </cfRule>
    <cfRule type="containsText" dxfId="2939" priority="143" operator="containsText" text="Menor">
      <formula>NOT(ISERROR(SEARCH("Menor",AC35)))</formula>
    </cfRule>
    <cfRule type="containsText" dxfId="2938" priority="144" operator="containsText" text="Leve">
      <formula>NOT(ISERROR(SEARCH("Leve",AC35)))</formula>
    </cfRule>
  </conditionalFormatting>
  <conditionalFormatting sqref="AG35">
    <cfRule type="containsText" dxfId="2937" priority="131" operator="containsText" text="Extremo">
      <formula>NOT(ISERROR(SEARCH("Extremo",AG35)))</formula>
    </cfRule>
    <cfRule type="containsText" dxfId="2936" priority="132" operator="containsText" text="Alto">
      <formula>NOT(ISERROR(SEARCH("Alto",AG35)))</formula>
    </cfRule>
    <cfRule type="containsText" dxfId="2935" priority="133" operator="containsText" text="Moderado">
      <formula>NOT(ISERROR(SEARCH("Moderado",AG35)))</formula>
    </cfRule>
    <cfRule type="containsText" dxfId="2934" priority="134" operator="containsText" text="Menor">
      <formula>NOT(ISERROR(SEARCH("Menor",AG35)))</formula>
    </cfRule>
    <cfRule type="containsText" dxfId="2933" priority="135" operator="containsText" text="Bajo">
      <formula>NOT(ISERROR(SEARCH("Bajo",AG35)))</formula>
    </cfRule>
    <cfRule type="containsText" dxfId="2932" priority="136" operator="containsText" text="Moderado">
      <formula>NOT(ISERROR(SEARCH("Moderado",AG35)))</formula>
    </cfRule>
    <cfRule type="containsText" dxfId="2931" priority="137" operator="containsText" text="Extremo">
      <formula>NOT(ISERROR(SEARCH("Extremo",AG35)))</formula>
    </cfRule>
    <cfRule type="containsText" dxfId="2930" priority="138" operator="containsText" text="Baja">
      <formula>NOT(ISERROR(SEARCH("Baja",AG35)))</formula>
    </cfRule>
    <cfRule type="containsText" dxfId="2929" priority="139" operator="containsText" text="Alto">
      <formula>NOT(ISERROR(SEARCH("Alto",AG35)))</formula>
    </cfRule>
  </conditionalFormatting>
  <conditionalFormatting sqref="AA35:AA39">
    <cfRule type="containsText" dxfId="2928" priority="126" operator="containsText" text="Muy Alta">
      <formula>NOT(ISERROR(SEARCH("Muy Alta",AA35)))</formula>
    </cfRule>
    <cfRule type="containsText" dxfId="2927" priority="127" operator="containsText" text="Alta">
      <formula>NOT(ISERROR(SEARCH("Alta",AA35)))</formula>
    </cfRule>
    <cfRule type="containsText" dxfId="2926" priority="128" operator="containsText" text="Media">
      <formula>NOT(ISERROR(SEARCH("Media",AA35)))</formula>
    </cfRule>
    <cfRule type="containsText" dxfId="2925" priority="129" operator="containsText" text="Baja">
      <formula>NOT(ISERROR(SEARCH("Baja",AA35)))</formula>
    </cfRule>
    <cfRule type="containsText" dxfId="2924" priority="130" operator="containsText" text="Muy Baja">
      <formula>NOT(ISERROR(SEARCH("Muy Baja",AA35)))</formula>
    </cfRule>
  </conditionalFormatting>
  <conditionalFormatting sqref="AE35:AE39">
    <cfRule type="containsText" dxfId="2923" priority="121" operator="containsText" text="Catastrófico">
      <formula>NOT(ISERROR(SEARCH("Catastrófico",AE35)))</formula>
    </cfRule>
    <cfRule type="containsText" dxfId="2922" priority="122" operator="containsText" text="Moderado">
      <formula>NOT(ISERROR(SEARCH("Moderado",AE35)))</formula>
    </cfRule>
    <cfRule type="containsText" dxfId="2921" priority="123" operator="containsText" text="Menor">
      <formula>NOT(ISERROR(SEARCH("Menor",AE35)))</formula>
    </cfRule>
    <cfRule type="containsText" dxfId="2920" priority="124" operator="containsText" text="Leve">
      <formula>NOT(ISERROR(SEARCH("Leve",AE35)))</formula>
    </cfRule>
    <cfRule type="containsText" dxfId="2919" priority="125" operator="containsText" text="Mayor">
      <formula>NOT(ISERROR(SEARCH("Mayor",AE35)))</formula>
    </cfRule>
  </conditionalFormatting>
  <conditionalFormatting sqref="L15">
    <cfRule type="containsText" dxfId="2918" priority="103" operator="containsText" text="Catastrófico">
      <formula>NOT(ISERROR(SEARCH("Catastrófico",L15)))</formula>
    </cfRule>
    <cfRule type="containsText" dxfId="2917" priority="104" operator="containsText" text="Mayor">
      <formula>NOT(ISERROR(SEARCH("Mayor",L15)))</formula>
    </cfRule>
    <cfRule type="containsText" dxfId="2916" priority="105" operator="containsText" text="Alta">
      <formula>NOT(ISERROR(SEARCH("Alta",L15)))</formula>
    </cfRule>
    <cfRule type="containsText" dxfId="2915" priority="106" operator="containsText" text="Moderado">
      <formula>NOT(ISERROR(SEARCH("Moderado",L15)))</formula>
    </cfRule>
    <cfRule type="containsText" dxfId="2914" priority="107" operator="containsText" text="Menor">
      <formula>NOT(ISERROR(SEARCH("Menor",L15)))</formula>
    </cfRule>
    <cfRule type="containsText" dxfId="2913" priority="108" operator="containsText" text="Leve">
      <formula>NOT(ISERROR(SEARCH("Leve",L15)))</formula>
    </cfRule>
  </conditionalFormatting>
  <conditionalFormatting sqref="M15">
    <cfRule type="containsText" dxfId="2912" priority="97" operator="containsText" text="Catastrófico">
      <formula>NOT(ISERROR(SEARCH("Catastrófico",M15)))</formula>
    </cfRule>
    <cfRule type="containsText" dxfId="2911" priority="98" operator="containsText" text="Mayor">
      <formula>NOT(ISERROR(SEARCH("Mayor",M15)))</formula>
    </cfRule>
    <cfRule type="containsText" dxfId="2910" priority="99" operator="containsText" text="Alta">
      <formula>NOT(ISERROR(SEARCH("Alta",M15)))</formula>
    </cfRule>
    <cfRule type="containsText" dxfId="2909" priority="100" operator="containsText" text="Moderado">
      <formula>NOT(ISERROR(SEARCH("Moderado",M15)))</formula>
    </cfRule>
    <cfRule type="containsText" dxfId="2908" priority="101" operator="containsText" text="Menor">
      <formula>NOT(ISERROR(SEARCH("Menor",M15)))</formula>
    </cfRule>
    <cfRule type="containsText" dxfId="2907" priority="102" operator="containsText" text="Leve">
      <formula>NOT(ISERROR(SEARCH("Leve",M15)))</formula>
    </cfRule>
  </conditionalFormatting>
  <conditionalFormatting sqref="L20">
    <cfRule type="containsText" dxfId="2906" priority="91" operator="containsText" text="Catastrófico">
      <formula>NOT(ISERROR(SEARCH("Catastrófico",L20)))</formula>
    </cfRule>
    <cfRule type="containsText" dxfId="2905" priority="92" operator="containsText" text="Mayor">
      <formula>NOT(ISERROR(SEARCH("Mayor",L20)))</formula>
    </cfRule>
    <cfRule type="containsText" dxfId="2904" priority="93" operator="containsText" text="Alta">
      <formula>NOT(ISERROR(SEARCH("Alta",L20)))</formula>
    </cfRule>
    <cfRule type="containsText" dxfId="2903" priority="94" operator="containsText" text="Moderado">
      <formula>NOT(ISERROR(SEARCH("Moderado",L20)))</formula>
    </cfRule>
    <cfRule type="containsText" dxfId="2902" priority="95" operator="containsText" text="Menor">
      <formula>NOT(ISERROR(SEARCH("Menor",L20)))</formula>
    </cfRule>
    <cfRule type="containsText" dxfId="2901" priority="96" operator="containsText" text="Leve">
      <formula>NOT(ISERROR(SEARCH("Leve",L20)))</formula>
    </cfRule>
  </conditionalFormatting>
  <conditionalFormatting sqref="M20">
    <cfRule type="containsText" dxfId="2900" priority="85" operator="containsText" text="Catastrófico">
      <formula>NOT(ISERROR(SEARCH("Catastrófico",M20)))</formula>
    </cfRule>
    <cfRule type="containsText" dxfId="2899" priority="86" operator="containsText" text="Mayor">
      <formula>NOT(ISERROR(SEARCH("Mayor",M20)))</formula>
    </cfRule>
    <cfRule type="containsText" dxfId="2898" priority="87" operator="containsText" text="Alta">
      <formula>NOT(ISERROR(SEARCH("Alta",M20)))</formula>
    </cfRule>
    <cfRule type="containsText" dxfId="2897" priority="88" operator="containsText" text="Moderado">
      <formula>NOT(ISERROR(SEARCH("Moderado",M20)))</formula>
    </cfRule>
    <cfRule type="containsText" dxfId="2896" priority="89" operator="containsText" text="Menor">
      <formula>NOT(ISERROR(SEARCH("Menor",M20)))</formula>
    </cfRule>
    <cfRule type="containsText" dxfId="2895" priority="90" operator="containsText" text="Leve">
      <formula>NOT(ISERROR(SEARCH("Leve",M20)))</formula>
    </cfRule>
  </conditionalFormatting>
  <conditionalFormatting sqref="L25">
    <cfRule type="containsText" dxfId="2894" priority="79" operator="containsText" text="Catastrófico">
      <formula>NOT(ISERROR(SEARCH("Catastrófico",L25)))</formula>
    </cfRule>
    <cfRule type="containsText" dxfId="2893" priority="80" operator="containsText" text="Mayor">
      <formula>NOT(ISERROR(SEARCH("Mayor",L25)))</formula>
    </cfRule>
    <cfRule type="containsText" dxfId="2892" priority="81" operator="containsText" text="Alta">
      <formula>NOT(ISERROR(SEARCH("Alta",L25)))</formula>
    </cfRule>
    <cfRule type="containsText" dxfId="2891" priority="82" operator="containsText" text="Moderado">
      <formula>NOT(ISERROR(SEARCH("Moderado",L25)))</formula>
    </cfRule>
    <cfRule type="containsText" dxfId="2890" priority="83" operator="containsText" text="Menor">
      <formula>NOT(ISERROR(SEARCH("Menor",L25)))</formula>
    </cfRule>
    <cfRule type="containsText" dxfId="2889" priority="84" operator="containsText" text="Leve">
      <formula>NOT(ISERROR(SEARCH("Leve",L25)))</formula>
    </cfRule>
  </conditionalFormatting>
  <conditionalFormatting sqref="M25">
    <cfRule type="containsText" dxfId="2888" priority="73" operator="containsText" text="Catastrófico">
      <formula>NOT(ISERROR(SEARCH("Catastrófico",M25)))</formula>
    </cfRule>
    <cfRule type="containsText" dxfId="2887" priority="74" operator="containsText" text="Mayor">
      <formula>NOT(ISERROR(SEARCH("Mayor",M25)))</formula>
    </cfRule>
    <cfRule type="containsText" dxfId="2886" priority="75" operator="containsText" text="Alta">
      <formula>NOT(ISERROR(SEARCH("Alta",M25)))</formula>
    </cfRule>
    <cfRule type="containsText" dxfId="2885" priority="76" operator="containsText" text="Moderado">
      <formula>NOT(ISERROR(SEARCH("Moderado",M25)))</formula>
    </cfRule>
    <cfRule type="containsText" dxfId="2884" priority="77" operator="containsText" text="Menor">
      <formula>NOT(ISERROR(SEARCH("Menor",M25)))</formula>
    </cfRule>
    <cfRule type="containsText" dxfId="2883" priority="78" operator="containsText" text="Leve">
      <formula>NOT(ISERROR(SEARCH("Leve",M25)))</formula>
    </cfRule>
  </conditionalFormatting>
  <conditionalFormatting sqref="L30">
    <cfRule type="containsText" dxfId="2882" priority="67" operator="containsText" text="Catastrófico">
      <formula>NOT(ISERROR(SEARCH("Catastrófico",L30)))</formula>
    </cfRule>
    <cfRule type="containsText" dxfId="2881" priority="68" operator="containsText" text="Mayor">
      <formula>NOT(ISERROR(SEARCH("Mayor",L30)))</formula>
    </cfRule>
    <cfRule type="containsText" dxfId="2880" priority="69" operator="containsText" text="Alta">
      <formula>NOT(ISERROR(SEARCH("Alta",L30)))</formula>
    </cfRule>
    <cfRule type="containsText" dxfId="2879" priority="70" operator="containsText" text="Moderado">
      <formula>NOT(ISERROR(SEARCH("Moderado",L30)))</formula>
    </cfRule>
    <cfRule type="containsText" dxfId="2878" priority="71" operator="containsText" text="Menor">
      <formula>NOT(ISERROR(SEARCH("Menor",L30)))</formula>
    </cfRule>
    <cfRule type="containsText" dxfId="2877" priority="72" operator="containsText" text="Leve">
      <formula>NOT(ISERROR(SEARCH("Leve",L30)))</formula>
    </cfRule>
  </conditionalFormatting>
  <conditionalFormatting sqref="M30">
    <cfRule type="containsText" dxfId="2876" priority="61" operator="containsText" text="Catastrófico">
      <formula>NOT(ISERROR(SEARCH("Catastrófico",M30)))</formula>
    </cfRule>
    <cfRule type="containsText" dxfId="2875" priority="62" operator="containsText" text="Mayor">
      <formula>NOT(ISERROR(SEARCH("Mayor",M30)))</formula>
    </cfRule>
    <cfRule type="containsText" dxfId="2874" priority="63" operator="containsText" text="Alta">
      <formula>NOT(ISERROR(SEARCH("Alta",M30)))</formula>
    </cfRule>
    <cfRule type="containsText" dxfId="2873" priority="64" operator="containsText" text="Moderado">
      <formula>NOT(ISERROR(SEARCH("Moderado",M30)))</formula>
    </cfRule>
    <cfRule type="containsText" dxfId="2872" priority="65" operator="containsText" text="Menor">
      <formula>NOT(ISERROR(SEARCH("Menor",M30)))</formula>
    </cfRule>
    <cfRule type="containsText" dxfId="2871" priority="66" operator="containsText" text="Leve">
      <formula>NOT(ISERROR(SEARCH("Leve",M30)))</formula>
    </cfRule>
  </conditionalFormatting>
  <conditionalFormatting sqref="L35">
    <cfRule type="containsText" dxfId="2870" priority="55" operator="containsText" text="Catastrófico">
      <formula>NOT(ISERROR(SEARCH("Catastrófico",L35)))</formula>
    </cfRule>
    <cfRule type="containsText" dxfId="2869" priority="56" operator="containsText" text="Mayor">
      <formula>NOT(ISERROR(SEARCH("Mayor",L35)))</formula>
    </cfRule>
    <cfRule type="containsText" dxfId="2868" priority="57" operator="containsText" text="Alta">
      <formula>NOT(ISERROR(SEARCH("Alta",L35)))</formula>
    </cfRule>
    <cfRule type="containsText" dxfId="2867" priority="58" operator="containsText" text="Moderado">
      <formula>NOT(ISERROR(SEARCH("Moderado",L35)))</formula>
    </cfRule>
    <cfRule type="containsText" dxfId="2866" priority="59" operator="containsText" text="Menor">
      <formula>NOT(ISERROR(SEARCH("Menor",L35)))</formula>
    </cfRule>
    <cfRule type="containsText" dxfId="2865" priority="60" operator="containsText" text="Leve">
      <formula>NOT(ISERROR(SEARCH("Leve",L35)))</formula>
    </cfRule>
  </conditionalFormatting>
  <conditionalFormatting sqref="M35">
    <cfRule type="containsText" dxfId="2864" priority="49" operator="containsText" text="Catastrófico">
      <formula>NOT(ISERROR(SEARCH("Catastrófico",M35)))</formula>
    </cfRule>
    <cfRule type="containsText" dxfId="2863" priority="50" operator="containsText" text="Mayor">
      <formula>NOT(ISERROR(SEARCH("Mayor",M35)))</formula>
    </cfRule>
    <cfRule type="containsText" dxfId="2862" priority="51" operator="containsText" text="Alta">
      <formula>NOT(ISERROR(SEARCH("Alta",M35)))</formula>
    </cfRule>
    <cfRule type="containsText" dxfId="2861" priority="52" operator="containsText" text="Moderado">
      <formula>NOT(ISERROR(SEARCH("Moderado",M35)))</formula>
    </cfRule>
    <cfRule type="containsText" dxfId="2860" priority="53" operator="containsText" text="Menor">
      <formula>NOT(ISERROR(SEARCH("Menor",M35)))</formula>
    </cfRule>
    <cfRule type="containsText" dxfId="2859" priority="54" operator="containsText" text="Leve">
      <formula>NOT(ISERROR(SEARCH("Leve",M35)))</formula>
    </cfRule>
  </conditionalFormatting>
  <conditionalFormatting sqref="L40">
    <cfRule type="containsText" dxfId="2858" priority="43" operator="containsText" text="Catastrófico">
      <formula>NOT(ISERROR(SEARCH("Catastrófico",L40)))</formula>
    </cfRule>
    <cfRule type="containsText" dxfId="2857" priority="44" operator="containsText" text="Mayor">
      <formula>NOT(ISERROR(SEARCH("Mayor",L40)))</formula>
    </cfRule>
    <cfRule type="containsText" dxfId="2856" priority="45" operator="containsText" text="Alta">
      <formula>NOT(ISERROR(SEARCH("Alta",L40)))</formula>
    </cfRule>
    <cfRule type="containsText" dxfId="2855" priority="46" operator="containsText" text="Moderado">
      <formula>NOT(ISERROR(SEARCH("Moderado",L40)))</formula>
    </cfRule>
    <cfRule type="containsText" dxfId="2854" priority="47" operator="containsText" text="Menor">
      <formula>NOT(ISERROR(SEARCH("Menor",L40)))</formula>
    </cfRule>
    <cfRule type="containsText" dxfId="2853" priority="48" operator="containsText" text="Leve">
      <formula>NOT(ISERROR(SEARCH("Leve",L40)))</formula>
    </cfRule>
  </conditionalFormatting>
  <conditionalFormatting sqref="M40">
    <cfRule type="containsText" dxfId="2852" priority="37" operator="containsText" text="Catastrófico">
      <formula>NOT(ISERROR(SEARCH("Catastrófico",M40)))</formula>
    </cfRule>
    <cfRule type="containsText" dxfId="2851" priority="38" operator="containsText" text="Mayor">
      <formula>NOT(ISERROR(SEARCH("Mayor",M40)))</formula>
    </cfRule>
    <cfRule type="containsText" dxfId="2850" priority="39" operator="containsText" text="Alta">
      <formula>NOT(ISERROR(SEARCH("Alta",M40)))</formula>
    </cfRule>
    <cfRule type="containsText" dxfId="2849" priority="40" operator="containsText" text="Moderado">
      <formula>NOT(ISERROR(SEARCH("Moderado",M40)))</formula>
    </cfRule>
    <cfRule type="containsText" dxfId="2848" priority="41" operator="containsText" text="Menor">
      <formula>NOT(ISERROR(SEARCH("Menor",M40)))</formula>
    </cfRule>
    <cfRule type="containsText" dxfId="2847" priority="42" operator="containsText" text="Leve">
      <formula>NOT(ISERROR(SEARCH("Leve",M40)))</formula>
    </cfRule>
  </conditionalFormatting>
  <conditionalFormatting sqref="L45">
    <cfRule type="containsText" dxfId="2846" priority="31" operator="containsText" text="Catastrófico">
      <formula>NOT(ISERROR(SEARCH("Catastrófico",L45)))</formula>
    </cfRule>
    <cfRule type="containsText" dxfId="2845" priority="32" operator="containsText" text="Mayor">
      <formula>NOT(ISERROR(SEARCH("Mayor",L45)))</formula>
    </cfRule>
    <cfRule type="containsText" dxfId="2844" priority="33" operator="containsText" text="Alta">
      <formula>NOT(ISERROR(SEARCH("Alta",L45)))</formula>
    </cfRule>
    <cfRule type="containsText" dxfId="2843" priority="34" operator="containsText" text="Moderado">
      <formula>NOT(ISERROR(SEARCH("Moderado",L45)))</formula>
    </cfRule>
    <cfRule type="containsText" dxfId="2842" priority="35" operator="containsText" text="Menor">
      <formula>NOT(ISERROR(SEARCH("Menor",L45)))</formula>
    </cfRule>
    <cfRule type="containsText" dxfId="2841" priority="36" operator="containsText" text="Leve">
      <formula>NOT(ISERROR(SEARCH("Leve",L45)))</formula>
    </cfRule>
  </conditionalFormatting>
  <conditionalFormatting sqref="M45">
    <cfRule type="containsText" dxfId="2840" priority="25" operator="containsText" text="Catastrófico">
      <formula>NOT(ISERROR(SEARCH("Catastrófico",M45)))</formula>
    </cfRule>
    <cfRule type="containsText" dxfId="2839" priority="26" operator="containsText" text="Mayor">
      <formula>NOT(ISERROR(SEARCH("Mayor",M45)))</formula>
    </cfRule>
    <cfRule type="containsText" dxfId="2838" priority="27" operator="containsText" text="Alta">
      <formula>NOT(ISERROR(SEARCH("Alta",M45)))</formula>
    </cfRule>
    <cfRule type="containsText" dxfId="2837" priority="28" operator="containsText" text="Moderado">
      <formula>NOT(ISERROR(SEARCH("Moderado",M45)))</formula>
    </cfRule>
    <cfRule type="containsText" dxfId="2836" priority="29" operator="containsText" text="Menor">
      <formula>NOT(ISERROR(SEARCH("Menor",M45)))</formula>
    </cfRule>
    <cfRule type="containsText" dxfId="2835" priority="30" operator="containsText" text="Leve">
      <formula>NOT(ISERROR(SEARCH("Leve",M45)))</formula>
    </cfRule>
  </conditionalFormatting>
  <conditionalFormatting sqref="L50">
    <cfRule type="containsText" dxfId="2834" priority="19" operator="containsText" text="Catastrófico">
      <formula>NOT(ISERROR(SEARCH("Catastrófico",L50)))</formula>
    </cfRule>
    <cfRule type="containsText" dxfId="2833" priority="20" operator="containsText" text="Mayor">
      <formula>NOT(ISERROR(SEARCH("Mayor",L50)))</formula>
    </cfRule>
    <cfRule type="containsText" dxfId="2832" priority="21" operator="containsText" text="Alta">
      <formula>NOT(ISERROR(SEARCH("Alta",L50)))</formula>
    </cfRule>
    <cfRule type="containsText" dxfId="2831" priority="22" operator="containsText" text="Moderado">
      <formula>NOT(ISERROR(SEARCH("Moderado",L50)))</formula>
    </cfRule>
    <cfRule type="containsText" dxfId="2830" priority="23" operator="containsText" text="Menor">
      <formula>NOT(ISERROR(SEARCH("Menor",L50)))</formula>
    </cfRule>
    <cfRule type="containsText" dxfId="2829" priority="24" operator="containsText" text="Leve">
      <formula>NOT(ISERROR(SEARCH("Leve",L50)))</formula>
    </cfRule>
  </conditionalFormatting>
  <conditionalFormatting sqref="M50">
    <cfRule type="containsText" dxfId="2828" priority="13" operator="containsText" text="Catastrófico">
      <formula>NOT(ISERROR(SEARCH("Catastrófico",M50)))</formula>
    </cfRule>
    <cfRule type="containsText" dxfId="2827" priority="14" operator="containsText" text="Mayor">
      <formula>NOT(ISERROR(SEARCH("Mayor",M50)))</formula>
    </cfRule>
    <cfRule type="containsText" dxfId="2826" priority="15" operator="containsText" text="Alta">
      <formula>NOT(ISERROR(SEARCH("Alta",M50)))</formula>
    </cfRule>
    <cfRule type="containsText" dxfId="2825" priority="16" operator="containsText" text="Moderado">
      <formula>NOT(ISERROR(SEARCH("Moderado",M50)))</formula>
    </cfRule>
    <cfRule type="containsText" dxfId="2824" priority="17" operator="containsText" text="Menor">
      <formula>NOT(ISERROR(SEARCH("Menor",M50)))</formula>
    </cfRule>
    <cfRule type="containsText" dxfId="2823" priority="18" operator="containsText" text="Leve">
      <formula>NOT(ISERROR(SEARCH("Leve",M50)))</formula>
    </cfRule>
  </conditionalFormatting>
  <conditionalFormatting sqref="L55">
    <cfRule type="containsText" dxfId="2822" priority="7" operator="containsText" text="Catastrófico">
      <formula>NOT(ISERROR(SEARCH("Catastrófico",L55)))</formula>
    </cfRule>
    <cfRule type="containsText" dxfId="2821" priority="8" operator="containsText" text="Mayor">
      <formula>NOT(ISERROR(SEARCH("Mayor",L55)))</formula>
    </cfRule>
    <cfRule type="containsText" dxfId="2820" priority="9" operator="containsText" text="Alta">
      <formula>NOT(ISERROR(SEARCH("Alta",L55)))</formula>
    </cfRule>
    <cfRule type="containsText" dxfId="2819" priority="10" operator="containsText" text="Moderado">
      <formula>NOT(ISERROR(SEARCH("Moderado",L55)))</formula>
    </cfRule>
    <cfRule type="containsText" dxfId="2818" priority="11" operator="containsText" text="Menor">
      <formula>NOT(ISERROR(SEARCH("Menor",L55)))</formula>
    </cfRule>
    <cfRule type="containsText" dxfId="2817" priority="12" operator="containsText" text="Leve">
      <formula>NOT(ISERROR(SEARCH("Leve",L55)))</formula>
    </cfRule>
  </conditionalFormatting>
  <conditionalFormatting sqref="M55">
    <cfRule type="containsText" dxfId="2816" priority="1" operator="containsText" text="Catastrófico">
      <formula>NOT(ISERROR(SEARCH("Catastrófico",M55)))</formula>
    </cfRule>
    <cfRule type="containsText" dxfId="2815" priority="2" operator="containsText" text="Mayor">
      <formula>NOT(ISERROR(SEARCH("Mayor",M55)))</formula>
    </cfRule>
    <cfRule type="containsText" dxfId="2814" priority="3" operator="containsText" text="Alta">
      <formula>NOT(ISERROR(SEARCH("Alta",M55)))</formula>
    </cfRule>
    <cfRule type="containsText" dxfId="2813" priority="4" operator="containsText" text="Moderado">
      <formula>NOT(ISERROR(SEARCH("Moderado",M55)))</formula>
    </cfRule>
    <cfRule type="containsText" dxfId="2812" priority="5" operator="containsText" text="Menor">
      <formula>NOT(ISERROR(SEARCH("Menor",M55)))</formula>
    </cfRule>
    <cfRule type="containsText" dxfId="2811" priority="6" operator="containsText" text="Leve">
      <formula>NOT(ISERROR(SEARCH("Leve",M55)))</formula>
    </cfRule>
  </conditionalFormatting>
  <dataValidations count="1">
    <dataValidation allowBlank="1" showInputMessage="1" showErrorMessage="1" prompt="Enunciar cuál es el control" sqref="P41" xr:uid="{00000000-0002-0000-0400-00000000000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16" operator="containsText" id="{85F911A9-FF11-4B11-A4CC-F406EAB53E70}">
            <xm:f>NOT(ISERROR(SEARCH('Tabla probabilidad'!$B$5,I10)))</xm:f>
            <xm:f>'Tabla probabilidad'!$B$5</xm:f>
            <x14:dxf>
              <font>
                <color rgb="FF006100"/>
              </font>
              <fill>
                <patternFill>
                  <bgColor rgb="FFC6EFCE"/>
                </patternFill>
              </fill>
            </x14:dxf>
          </x14:cfRule>
          <x14:cfRule type="containsText" priority="817" operator="containsText" id="{C222FDBF-3C08-4113-9351-76033CF0643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548" operator="containsText" id="{130BBF8F-6F36-4C1F-BB40-DA538C9DA4BA}">
            <xm:f>NOT(ISERROR(SEARCH('Tabla probabilidad'!$B$5,I15)))</xm:f>
            <xm:f>'Tabla probabilidad'!$B$5</xm:f>
            <x14:dxf>
              <font>
                <color rgb="FF006100"/>
              </font>
              <fill>
                <patternFill>
                  <bgColor rgb="FFC6EFCE"/>
                </patternFill>
              </fill>
            </x14:dxf>
          </x14:cfRule>
          <x14:cfRule type="containsText" priority="549" operator="containsText" id="{0DBD8F32-72F4-47FE-A8E8-92CA123A277C}">
            <xm:f>NOT(ISERROR(SEARCH('Tabla probabilidad'!$B$5,I15)))</xm:f>
            <xm:f>'Tabla probabilidad'!$B$5</xm:f>
            <x14:dxf>
              <font>
                <color rgb="FF9C0006"/>
              </font>
              <fill>
                <patternFill>
                  <bgColor rgb="FFFFC7CE"/>
                </patternFill>
              </fill>
            </x14:dxf>
          </x14:cfRule>
          <xm:sqref>I15 I20 I40 I45 I25</xm:sqref>
        </x14:conditionalFormatting>
        <x14:conditionalFormatting xmlns:xm="http://schemas.microsoft.com/office/excel/2006/main">
          <x14:cfRule type="containsText" priority="388" operator="containsText" id="{DF7D542B-1BF1-4317-8F9F-9E217298398A}">
            <xm:f>NOT(ISERROR(SEARCH('Tabla probabilidad'!$B$5,I50)))</xm:f>
            <xm:f>'Tabla probabilidad'!$B$5</xm:f>
            <x14:dxf>
              <font>
                <color rgb="FF006100"/>
              </font>
              <fill>
                <patternFill>
                  <bgColor rgb="FFC6EFCE"/>
                </patternFill>
              </fill>
            </x14:dxf>
          </x14:cfRule>
          <x14:cfRule type="containsText" priority="389" operator="containsText" id="{588CF624-76F0-4DA9-B250-68F531E8679C}">
            <xm:f>NOT(ISERROR(SEARCH('Tabla probabilidad'!$B$5,I50)))</xm:f>
            <xm:f>'Tabla probabilidad'!$B$5</xm:f>
            <x14:dxf>
              <font>
                <color rgb="FF9C0006"/>
              </font>
              <fill>
                <patternFill>
                  <bgColor rgb="FFFFC7CE"/>
                </patternFill>
              </fill>
            </x14:dxf>
          </x14:cfRule>
          <xm:sqref>I50 I55</xm:sqref>
        </x14:conditionalFormatting>
        <x14:conditionalFormatting xmlns:xm="http://schemas.microsoft.com/office/excel/2006/main">
          <x14:cfRule type="containsText" priority="240" operator="containsText" id="{D15E9E7A-1ACF-42DD-A6D0-2985EF17902B}">
            <xm:f>NOT(ISERROR(SEARCH('Tabla probabilidad'!$B$5,I30)))</xm:f>
            <xm:f>'Tabla probabilidad'!$B$5</xm:f>
            <x14:dxf>
              <font>
                <color rgb="FF006100"/>
              </font>
              <fill>
                <patternFill>
                  <bgColor rgb="FFC6EFCE"/>
                </patternFill>
              </fill>
            </x14:dxf>
          </x14:cfRule>
          <x14:cfRule type="containsText" priority="241" operator="containsText" id="{A9CE45D5-3841-41D4-9DAC-DCC189401BFD}">
            <xm:f>NOT(ISERROR(SEARCH('Tabla probabilidad'!$B$5,I30)))</xm:f>
            <xm:f>'Tabla probabilidad'!$B$5</xm:f>
            <x14:dxf>
              <font>
                <color rgb="FF9C0006"/>
              </font>
              <fill>
                <patternFill>
                  <bgColor rgb="FFFFC7CE"/>
                </patternFill>
              </fill>
            </x14:dxf>
          </x14:cfRule>
          <xm:sqref>I30</xm:sqref>
        </x14:conditionalFormatting>
        <x14:conditionalFormatting xmlns:xm="http://schemas.microsoft.com/office/excel/2006/main">
          <x14:cfRule type="containsText" priority="170" operator="containsText" id="{C099A4FD-1A81-40C7-BF7F-C3C45E35EAC3}">
            <xm:f>NOT(ISERROR(SEARCH('Tabla probabilidad'!$B$5,I35)))</xm:f>
            <xm:f>'Tabla probabilidad'!$B$5</xm:f>
            <x14:dxf>
              <font>
                <color rgb="FF006100"/>
              </font>
              <fill>
                <patternFill>
                  <bgColor rgb="FFC6EFCE"/>
                </patternFill>
              </fill>
            </x14:dxf>
          </x14:cfRule>
          <x14:cfRule type="containsText" priority="171" operator="containsText" id="{2BE689C2-80E6-4CDD-BD8F-AAF46B1C576F}">
            <xm:f>NOT(ISERROR(SEARCH('Tabla probabilidad'!$B$5,I35)))</xm:f>
            <xm:f>'Tabla probabilidad'!$B$5</xm:f>
            <x14:dxf>
              <font>
                <color rgb="FF9C0006"/>
              </font>
              <fill>
                <patternFill>
                  <bgColor rgb="FFFFC7CE"/>
                </patternFill>
              </fill>
            </x14:dxf>
          </x14:cfRule>
          <xm:sqref>I35</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r:uid="{00000000-0002-0000-0400-000001000000}">
          <x14:formula1>
            <xm:f>LISTA!$C$3:$C$9</xm:f>
          </x14:formula1>
          <xm:sqref>G10 G15 G20 G40 G45 G50 G35 G25 G30</xm:sqref>
        </x14:dataValidation>
        <x14:dataValidation type="list" allowBlank="1" showInputMessage="1" showErrorMessage="1" xr:uid="{00000000-0002-0000-0400-000002000000}">
          <x14:formula1>
            <xm:f>LISTA!$J$3:$J$4</xm:f>
          </x14:formula1>
          <xm:sqref>AN10 AN45 AN15 AN35 AN40 AN20 AN25 AN30 AN50 AN55</xm:sqref>
        </x14:dataValidation>
        <x14:dataValidation type="list" allowBlank="1" showInputMessage="1" showErrorMessage="1" xr:uid="{00000000-0002-0000-0400-000003000000}">
          <x14:formula1>
            <xm:f>LISTA!$K$3:$K$6</xm:f>
          </x14:formula1>
          <xm:sqref>AH10 AH45 AH15 AH35 AH40 AH20 AH25 AH30 AH50 AH55</xm:sqref>
        </x14:dataValidation>
        <x14:dataValidation type="list" allowBlank="1" showInputMessage="1" showErrorMessage="1" xr:uid="{00000000-0002-0000-0400-000004000000}">
          <x14:formula1>
            <xm:f>LISTA!$C$3:$C$10</xm:f>
          </x14:formula1>
          <xm:sqref>G55:G59</xm:sqref>
        </x14:dataValidation>
        <x14:dataValidation type="list" allowBlank="1" showInputMessage="1" showErrorMessage="1" xr:uid="{00000000-0002-0000-0400-000005000000}">
          <x14:formula1>
            <xm:f>LISTA!$E$3:$E$5</xm:f>
          </x14:formula1>
          <xm:sqref>R10:R59</xm:sqref>
        </x14:dataValidation>
        <x14:dataValidation type="list" allowBlank="1" showInputMessage="1" showErrorMessage="1" xr:uid="{00000000-0002-0000-0400-000006000000}">
          <x14:formula1>
            <xm:f>LISTA!$F$3:$F$4</xm:f>
          </x14:formula1>
          <xm:sqref>S10:S59</xm:sqref>
        </x14:dataValidation>
        <x14:dataValidation type="list" allowBlank="1" showInputMessage="1" showErrorMessage="1" xr:uid="{00000000-0002-0000-0400-000007000000}">
          <x14:formula1>
            <xm:f>LISTA!$G$3:$G$4</xm:f>
          </x14:formula1>
          <xm:sqref>U10:U59</xm:sqref>
        </x14:dataValidation>
        <x14:dataValidation type="list" allowBlank="1" showInputMessage="1" showErrorMessage="1" xr:uid="{00000000-0002-0000-0400-000008000000}">
          <x14:formula1>
            <xm:f>LISTA!$H$3:$H$4</xm:f>
          </x14:formula1>
          <xm:sqref>V10:V59</xm:sqref>
        </x14:dataValidation>
        <x14:dataValidation type="list" allowBlank="1" showInputMessage="1" showErrorMessage="1" xr:uid="{00000000-0002-0000-0400-000009000000}">
          <x14:formula1>
            <xm:f>LISTA!$I$3:$I$4</xm:f>
          </x14:formula1>
          <xm:sqref>W10:W59</xm:sqref>
        </x14:dataValidation>
        <x14:dataValidation type="list" allowBlank="1" showInputMessage="1" showErrorMessage="1" xr:uid="{00000000-0002-0000-0400-00000A000000}">
          <x14:formula1>
            <xm:f>LISTA!$B$3:$B$9</xm:f>
          </x14:formula1>
          <xm:sqref>C10:C59</xm:sqref>
        </x14:dataValidation>
        <x14:dataValidation type="list" allowBlank="1" showInputMessage="1" showErrorMessage="1" xr:uid="{00000000-0002-0000-0400-00000B000000}">
          <x14:formula1>
            <xm:f>LISTA!$D$3:$D$31</xm:f>
          </x14:formula1>
          <xm:sqref>K10:K59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3:I7"/>
  <sheetViews>
    <sheetView zoomScale="69" zoomScaleNormal="69" workbookViewId="0">
      <selection activeCell="H6" sqref="H6"/>
    </sheetView>
  </sheetViews>
  <sheetFormatPr baseColWidth="10" defaultRowHeight="15" x14ac:dyDescent="0.25"/>
  <cols>
    <col min="1" max="1" width="27.42578125" style="7" customWidth="1"/>
    <col min="2" max="2" width="39.7109375" style="7" customWidth="1"/>
    <col min="3" max="3" width="70.5703125" style="7" customWidth="1"/>
    <col min="4" max="4" width="46.5703125" style="7" customWidth="1"/>
    <col min="5" max="5" width="40.42578125" style="7" customWidth="1"/>
    <col min="6" max="6" width="41.28515625" style="7" customWidth="1"/>
    <col min="7" max="7" width="47.7109375" style="7" customWidth="1"/>
    <col min="8" max="8" width="47.42578125" style="7" customWidth="1"/>
    <col min="9" max="9" width="32.42578125" style="7" customWidth="1"/>
    <col min="10" max="16384" width="11.42578125" style="7"/>
  </cols>
  <sheetData>
    <row r="3" spans="1:9" x14ac:dyDescent="0.25">
      <c r="A3" s="433" t="s">
        <v>12</v>
      </c>
      <c r="B3" s="433"/>
      <c r="C3" s="433"/>
      <c r="D3" s="433"/>
      <c r="E3" s="433"/>
      <c r="F3" s="433"/>
      <c r="G3" s="433"/>
      <c r="H3" s="433"/>
    </row>
    <row r="4" spans="1:9" x14ac:dyDescent="0.25">
      <c r="A4" s="433"/>
      <c r="B4" s="433"/>
      <c r="C4" s="433"/>
      <c r="D4" s="433"/>
      <c r="E4" s="433"/>
      <c r="F4" s="433"/>
      <c r="G4" s="433"/>
      <c r="H4" s="433"/>
    </row>
    <row r="5" spans="1:9" ht="34.5" thickBot="1" x14ac:dyDescent="0.3">
      <c r="A5" s="19"/>
      <c r="B5" s="19"/>
      <c r="C5" s="19"/>
      <c r="D5" s="19"/>
      <c r="E5" s="19"/>
      <c r="F5" s="19"/>
      <c r="G5" s="19"/>
      <c r="H5" s="19"/>
    </row>
    <row r="6" spans="1:9" ht="70.5" customHeight="1" thickBot="1" x14ac:dyDescent="0.3">
      <c r="A6" s="434" t="s">
        <v>12</v>
      </c>
      <c r="B6" s="84" t="s">
        <v>93</v>
      </c>
      <c r="C6" s="85" t="s">
        <v>94</v>
      </c>
      <c r="D6" s="85" t="s">
        <v>95</v>
      </c>
      <c r="E6" s="85" t="s">
        <v>96</v>
      </c>
      <c r="F6" s="85" t="s">
        <v>97</v>
      </c>
      <c r="G6" s="155" t="s">
        <v>98</v>
      </c>
      <c r="H6" s="156" t="s">
        <v>99</v>
      </c>
      <c r="I6" s="84" t="s">
        <v>397</v>
      </c>
    </row>
    <row r="7" spans="1:9" ht="265.5" customHeight="1" thickBot="1" x14ac:dyDescent="0.3">
      <c r="A7" s="435"/>
      <c r="B7" s="20" t="s">
        <v>100</v>
      </c>
      <c r="C7" s="20" t="s">
        <v>101</v>
      </c>
      <c r="D7" s="20" t="s">
        <v>102</v>
      </c>
      <c r="E7" s="20" t="s">
        <v>103</v>
      </c>
      <c r="F7" s="20" t="s">
        <v>104</v>
      </c>
      <c r="G7" s="21" t="s">
        <v>105</v>
      </c>
      <c r="H7" s="157" t="s">
        <v>106</v>
      </c>
      <c r="I7" s="160" t="s">
        <v>398</v>
      </c>
    </row>
  </sheetData>
  <mergeCells count="2">
    <mergeCell ref="A3:H4"/>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EG735"/>
  <sheetViews>
    <sheetView zoomScale="90" zoomScaleNormal="90" workbookViewId="0">
      <selection activeCell="C8" sqref="C8"/>
    </sheetView>
  </sheetViews>
  <sheetFormatPr baseColWidth="10" defaultRowHeight="15" x14ac:dyDescent="0.25"/>
  <cols>
    <col min="2" max="2" width="24.140625" customWidth="1"/>
    <col min="3" max="3" width="75.7109375" customWidth="1"/>
    <col min="4" max="4" width="29.85546875" customWidth="1"/>
    <col min="32" max="137" width="11.42578125" style="118"/>
  </cols>
  <sheetData>
    <row r="1" spans="1:31" s="118" customFormat="1" x14ac:dyDescent="0.25"/>
    <row r="2" spans="1:31" ht="23.25" x14ac:dyDescent="0.25">
      <c r="A2" s="7"/>
      <c r="B2" s="436" t="s">
        <v>107</v>
      </c>
      <c r="C2" s="436"/>
      <c r="D2" s="436"/>
      <c r="E2" s="7"/>
      <c r="F2" s="7"/>
      <c r="G2" s="7"/>
      <c r="H2" s="7"/>
      <c r="I2" s="7"/>
      <c r="J2" s="7"/>
      <c r="K2" s="7"/>
      <c r="L2" s="7"/>
      <c r="M2" s="7"/>
      <c r="N2" s="7"/>
      <c r="O2" s="7"/>
      <c r="P2" s="7"/>
      <c r="Q2" s="7"/>
      <c r="R2" s="7"/>
      <c r="S2" s="7"/>
      <c r="T2" s="7"/>
      <c r="U2" s="7"/>
      <c r="V2" s="7"/>
      <c r="W2" s="7"/>
      <c r="X2" s="7"/>
      <c r="Y2" s="7"/>
      <c r="Z2" s="7"/>
      <c r="AA2" s="7"/>
      <c r="AB2" s="7"/>
      <c r="AC2" s="7"/>
      <c r="AD2" s="7"/>
      <c r="AE2" s="7"/>
    </row>
    <row r="3" spans="1:31" x14ac:dyDescent="0.25">
      <c r="A3" s="7"/>
      <c r="B3" s="107"/>
      <c r="C3" s="107"/>
      <c r="D3" s="107"/>
      <c r="E3" s="7"/>
      <c r="F3" s="7"/>
      <c r="G3" s="7"/>
      <c r="H3" s="7"/>
      <c r="I3" s="7"/>
      <c r="J3" s="7"/>
      <c r="K3" s="7"/>
      <c r="L3" s="7"/>
      <c r="M3" s="7"/>
      <c r="N3" s="7"/>
      <c r="O3" s="7"/>
      <c r="P3" s="7"/>
      <c r="Q3" s="7"/>
      <c r="R3" s="7"/>
      <c r="S3" s="7"/>
      <c r="T3" s="7"/>
      <c r="U3" s="7"/>
      <c r="V3" s="7"/>
      <c r="W3" s="7"/>
      <c r="X3" s="7"/>
      <c r="Y3" s="7"/>
      <c r="Z3" s="7"/>
      <c r="AA3" s="7"/>
      <c r="AB3" s="7"/>
      <c r="AC3" s="7"/>
      <c r="AD3" s="7"/>
      <c r="AE3" s="7"/>
    </row>
    <row r="4" spans="1:31" ht="23.25" x14ac:dyDescent="0.25">
      <c r="A4" s="7"/>
      <c r="B4" s="22"/>
      <c r="C4" s="120" t="s">
        <v>108</v>
      </c>
      <c r="D4" s="120" t="s">
        <v>109</v>
      </c>
      <c r="E4" s="7"/>
      <c r="F4" s="7"/>
      <c r="G4" s="7"/>
      <c r="H4" s="7"/>
      <c r="I4" s="7"/>
      <c r="J4" s="7"/>
      <c r="K4" s="7"/>
      <c r="L4" s="7"/>
      <c r="M4" s="7"/>
      <c r="N4" s="7"/>
      <c r="O4" s="7"/>
      <c r="P4" s="7"/>
      <c r="Q4" s="7"/>
      <c r="R4" s="7"/>
      <c r="S4" s="7"/>
      <c r="T4" s="7"/>
      <c r="U4" s="7"/>
      <c r="V4" s="7"/>
      <c r="W4" s="7"/>
      <c r="X4" s="7"/>
      <c r="Y4" s="7"/>
      <c r="Z4" s="7"/>
      <c r="AA4" s="7"/>
      <c r="AB4" s="7"/>
      <c r="AC4" s="7"/>
      <c r="AD4" s="7"/>
      <c r="AE4" s="7"/>
    </row>
    <row r="5" spans="1:31" ht="46.5" x14ac:dyDescent="0.25">
      <c r="A5" s="7"/>
      <c r="B5" s="121" t="s">
        <v>110</v>
      </c>
      <c r="C5" s="122" t="s">
        <v>406</v>
      </c>
      <c r="D5" s="123">
        <v>0.2</v>
      </c>
      <c r="E5" s="7"/>
      <c r="F5" s="7"/>
      <c r="G5" s="7"/>
      <c r="H5" s="7"/>
      <c r="I5" s="7"/>
      <c r="J5" s="7"/>
      <c r="K5" s="7"/>
      <c r="L5" s="7"/>
      <c r="M5" s="7"/>
      <c r="N5" s="7"/>
      <c r="O5" s="7"/>
      <c r="P5" s="7"/>
      <c r="Q5" s="7"/>
      <c r="R5" s="7"/>
      <c r="S5" s="7"/>
      <c r="T5" s="7"/>
      <c r="U5" s="7"/>
      <c r="V5" s="7"/>
      <c r="W5" s="7"/>
      <c r="X5" s="7"/>
      <c r="Y5" s="7"/>
      <c r="Z5" s="7"/>
      <c r="AA5" s="7"/>
      <c r="AB5" s="7"/>
      <c r="AC5" s="7"/>
      <c r="AD5" s="7"/>
      <c r="AE5" s="7"/>
    </row>
    <row r="6" spans="1:31" ht="46.5" x14ac:dyDescent="0.25">
      <c r="A6" s="7"/>
      <c r="B6" s="124" t="s">
        <v>111</v>
      </c>
      <c r="C6" s="125" t="s">
        <v>112</v>
      </c>
      <c r="D6" s="126">
        <v>0.4</v>
      </c>
      <c r="E6" s="7"/>
      <c r="F6" s="7"/>
      <c r="G6" s="7"/>
      <c r="H6" s="7"/>
      <c r="I6" s="7"/>
      <c r="J6" s="7"/>
      <c r="K6" s="7"/>
      <c r="L6" s="7"/>
      <c r="M6" s="7"/>
      <c r="N6" s="7"/>
      <c r="O6" s="7"/>
      <c r="P6" s="7"/>
      <c r="Q6" s="7"/>
      <c r="R6" s="7"/>
      <c r="S6" s="7"/>
      <c r="T6" s="7"/>
      <c r="U6" s="7"/>
      <c r="V6" s="7"/>
      <c r="W6" s="7"/>
      <c r="X6" s="7"/>
      <c r="Y6" s="7"/>
      <c r="Z6" s="7"/>
      <c r="AA6" s="7"/>
      <c r="AB6" s="7"/>
      <c r="AC6" s="7"/>
      <c r="AD6" s="7"/>
      <c r="AE6" s="7"/>
    </row>
    <row r="7" spans="1:31" ht="46.5" x14ac:dyDescent="0.25">
      <c r="A7" s="7"/>
      <c r="B7" s="127" t="s">
        <v>113</v>
      </c>
      <c r="C7" s="125" t="s">
        <v>114</v>
      </c>
      <c r="D7" s="126">
        <v>0.6</v>
      </c>
      <c r="E7" s="7"/>
      <c r="F7" s="7"/>
      <c r="G7" s="7"/>
      <c r="H7" s="7"/>
      <c r="I7" s="7"/>
      <c r="J7" s="7"/>
      <c r="K7" s="7"/>
      <c r="L7" s="7"/>
      <c r="M7" s="7"/>
      <c r="N7" s="7"/>
      <c r="O7" s="7"/>
      <c r="P7" s="7"/>
      <c r="Q7" s="7"/>
      <c r="R7" s="7"/>
      <c r="S7" s="7"/>
      <c r="T7" s="7"/>
      <c r="U7" s="7"/>
      <c r="V7" s="7"/>
      <c r="W7" s="7"/>
      <c r="X7" s="7"/>
      <c r="Y7" s="7"/>
      <c r="Z7" s="7"/>
      <c r="AA7" s="7"/>
      <c r="AB7" s="7"/>
      <c r="AC7" s="7"/>
      <c r="AD7" s="7"/>
      <c r="AE7" s="7"/>
    </row>
    <row r="8" spans="1:31" ht="69.75" x14ac:dyDescent="0.25">
      <c r="A8" s="7"/>
      <c r="B8" s="128" t="s">
        <v>115</v>
      </c>
      <c r="C8" s="125" t="s">
        <v>116</v>
      </c>
      <c r="D8" s="126">
        <v>0.8</v>
      </c>
      <c r="E8" s="7"/>
      <c r="F8" s="7"/>
      <c r="G8" s="7"/>
      <c r="H8" s="7"/>
      <c r="I8" s="7"/>
      <c r="J8" s="7"/>
      <c r="K8" s="7"/>
      <c r="L8" s="7"/>
      <c r="M8" s="7"/>
      <c r="N8" s="7"/>
      <c r="O8" s="7"/>
      <c r="P8" s="7"/>
      <c r="Q8" s="7"/>
      <c r="R8" s="7"/>
      <c r="S8" s="7"/>
      <c r="T8" s="7"/>
      <c r="U8" s="7"/>
      <c r="V8" s="7"/>
      <c r="W8" s="7"/>
      <c r="X8" s="7"/>
      <c r="Y8" s="7"/>
      <c r="Z8" s="7"/>
      <c r="AA8" s="7"/>
      <c r="AB8" s="7"/>
      <c r="AC8" s="7"/>
      <c r="AD8" s="7"/>
      <c r="AE8" s="7"/>
    </row>
    <row r="9" spans="1:31" ht="46.5" x14ac:dyDescent="0.25">
      <c r="A9" s="7"/>
      <c r="B9" s="129" t="s">
        <v>117</v>
      </c>
      <c r="C9" s="125" t="s">
        <v>118</v>
      </c>
      <c r="D9" s="126">
        <v>1</v>
      </c>
      <c r="E9" s="7"/>
      <c r="F9" s="7"/>
      <c r="G9" s="7"/>
      <c r="H9" s="7"/>
      <c r="I9" s="7"/>
      <c r="J9" s="7"/>
      <c r="K9" s="7"/>
      <c r="L9" s="7"/>
      <c r="M9" s="7"/>
      <c r="N9" s="7"/>
      <c r="O9" s="7"/>
      <c r="P9" s="7"/>
      <c r="Q9" s="7"/>
      <c r="R9" s="7"/>
      <c r="S9" s="7"/>
      <c r="T9" s="7"/>
      <c r="U9" s="7"/>
      <c r="V9" s="7"/>
      <c r="W9" s="7"/>
      <c r="X9" s="7"/>
      <c r="Y9" s="7"/>
      <c r="Z9" s="7"/>
      <c r="AA9" s="7"/>
      <c r="AB9" s="7"/>
      <c r="AC9" s="7"/>
      <c r="AD9" s="7"/>
      <c r="AE9" s="7"/>
    </row>
    <row r="10" spans="1:31" x14ac:dyDescent="0.25">
      <c r="A10" s="7"/>
      <c r="B10" s="23"/>
      <c r="C10" s="23"/>
      <c r="D10" s="23"/>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ht="16.5" x14ac:dyDescent="0.25">
      <c r="A11" s="7"/>
      <c r="B11" s="24"/>
      <c r="C11" s="23"/>
      <c r="D11" s="23"/>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x14ac:dyDescent="0.25">
      <c r="A12" s="7"/>
      <c r="B12" s="23"/>
      <c r="C12" s="23"/>
      <c r="D12" s="23"/>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x14ac:dyDescent="0.25">
      <c r="A13" s="7"/>
      <c r="B13" s="23"/>
      <c r="C13" s="23"/>
      <c r="D13" s="23"/>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x14ac:dyDescent="0.25">
      <c r="A14" s="7"/>
      <c r="B14" s="23"/>
      <c r="C14" s="23"/>
      <c r="D14" s="23"/>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x14ac:dyDescent="0.25">
      <c r="A15" s="7"/>
      <c r="B15" s="23"/>
      <c r="C15" s="23"/>
      <c r="D15" s="23"/>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x14ac:dyDescent="0.25">
      <c r="A16" s="7"/>
      <c r="B16" s="23"/>
      <c r="C16" s="23"/>
      <c r="D16" s="23"/>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x14ac:dyDescent="0.25">
      <c r="A17" s="7"/>
      <c r="B17" s="23"/>
      <c r="C17" s="23"/>
      <c r="D17" s="23"/>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x14ac:dyDescent="0.25">
      <c r="A18" s="7"/>
      <c r="B18" s="23"/>
      <c r="C18" s="23"/>
      <c r="D18" s="23"/>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x14ac:dyDescent="0.25">
      <c r="A19" s="7"/>
      <c r="B19" s="23"/>
      <c r="C19" s="23"/>
      <c r="D19" s="23"/>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3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1:3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x14ac:dyDescent="0.2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s="118" customFormat="1" x14ac:dyDescent="0.25"/>
    <row r="35" spans="1:31" s="118" customFormat="1" x14ac:dyDescent="0.25"/>
    <row r="36" spans="1:31" s="118" customFormat="1" x14ac:dyDescent="0.25"/>
    <row r="37" spans="1:31" s="118" customFormat="1" x14ac:dyDescent="0.25"/>
    <row r="38" spans="1:31" s="118" customFormat="1" x14ac:dyDescent="0.25"/>
    <row r="39" spans="1:31" s="118" customFormat="1" x14ac:dyDescent="0.25"/>
    <row r="40" spans="1:31" s="118" customFormat="1" x14ac:dyDescent="0.25"/>
    <row r="41" spans="1:31" s="118" customFormat="1" x14ac:dyDescent="0.25"/>
    <row r="42" spans="1:31" s="118" customFormat="1" x14ac:dyDescent="0.25"/>
    <row r="43" spans="1:31" s="118" customFormat="1" x14ac:dyDescent="0.25"/>
    <row r="44" spans="1:31" s="118" customFormat="1" x14ac:dyDescent="0.25"/>
    <row r="45" spans="1:31" s="118" customFormat="1" x14ac:dyDescent="0.25"/>
    <row r="46" spans="1:31" s="118" customFormat="1" x14ac:dyDescent="0.25"/>
    <row r="47" spans="1:31" s="118" customFormat="1" x14ac:dyDescent="0.25"/>
    <row r="48" spans="1:31" s="118" customFormat="1" x14ac:dyDescent="0.25"/>
    <row r="49" s="118" customFormat="1" x14ac:dyDescent="0.25"/>
    <row r="50" s="118" customFormat="1" x14ac:dyDescent="0.25"/>
    <row r="51" s="118" customFormat="1" x14ac:dyDescent="0.25"/>
    <row r="52" s="118" customFormat="1" x14ac:dyDescent="0.25"/>
    <row r="53" s="118" customFormat="1" x14ac:dyDescent="0.25"/>
    <row r="54" s="118" customFormat="1" x14ac:dyDescent="0.25"/>
    <row r="55" s="118" customFormat="1" x14ac:dyDescent="0.25"/>
    <row r="56" s="118" customFormat="1" x14ac:dyDescent="0.25"/>
    <row r="57" s="118" customFormat="1" x14ac:dyDescent="0.25"/>
    <row r="58" s="118" customFormat="1" x14ac:dyDescent="0.25"/>
    <row r="59" s="118" customFormat="1" x14ac:dyDescent="0.25"/>
    <row r="60" s="118" customFormat="1" x14ac:dyDescent="0.25"/>
    <row r="61" s="118" customFormat="1" x14ac:dyDescent="0.25"/>
    <row r="62" s="118" customFormat="1" x14ac:dyDescent="0.25"/>
    <row r="63" s="118" customFormat="1" x14ac:dyDescent="0.25"/>
    <row r="64" s="118" customFormat="1" x14ac:dyDescent="0.25"/>
    <row r="65" s="118" customFormat="1" x14ac:dyDescent="0.25"/>
    <row r="66" s="118" customFormat="1" x14ac:dyDescent="0.25"/>
    <row r="67" s="118" customFormat="1" x14ac:dyDescent="0.25"/>
    <row r="68" s="118" customFormat="1" x14ac:dyDescent="0.25"/>
    <row r="69" s="118" customFormat="1" x14ac:dyDescent="0.25"/>
    <row r="70" s="118" customFormat="1" x14ac:dyDescent="0.25"/>
    <row r="71" s="118" customFormat="1" x14ac:dyDescent="0.25"/>
    <row r="72" s="118" customFormat="1" x14ac:dyDescent="0.25"/>
    <row r="73" s="118" customFormat="1" x14ac:dyDescent="0.25"/>
    <row r="74" s="118" customFormat="1" x14ac:dyDescent="0.25"/>
    <row r="75" s="118" customFormat="1" x14ac:dyDescent="0.25"/>
    <row r="76" s="118" customFormat="1" x14ac:dyDescent="0.25"/>
    <row r="77" s="118" customFormat="1" x14ac:dyDescent="0.25"/>
    <row r="78" s="118" customFormat="1" x14ac:dyDescent="0.25"/>
    <row r="79" s="118" customFormat="1" x14ac:dyDescent="0.25"/>
    <row r="80" s="118" customFormat="1" x14ac:dyDescent="0.25"/>
    <row r="81" s="118" customFormat="1" x14ac:dyDescent="0.25"/>
    <row r="82" s="118" customFormat="1" x14ac:dyDescent="0.25"/>
    <row r="83" s="118" customFormat="1" x14ac:dyDescent="0.25"/>
    <row r="84" s="118" customFormat="1" x14ac:dyDescent="0.25"/>
    <row r="85" s="118" customFormat="1" x14ac:dyDescent="0.25"/>
    <row r="86" s="118" customFormat="1" x14ac:dyDescent="0.25"/>
    <row r="87" s="118" customFormat="1" x14ac:dyDescent="0.25"/>
    <row r="88" s="118" customFormat="1" x14ac:dyDescent="0.25"/>
    <row r="89" s="118" customFormat="1" x14ac:dyDescent="0.25"/>
    <row r="90" s="118" customFormat="1" x14ac:dyDescent="0.25"/>
    <row r="91" s="118" customFormat="1" x14ac:dyDescent="0.25"/>
    <row r="92" s="118" customFormat="1" x14ac:dyDescent="0.25"/>
    <row r="93" s="118" customFormat="1" x14ac:dyDescent="0.25"/>
    <row r="94" s="118" customFormat="1" x14ac:dyDescent="0.25"/>
    <row r="95" s="118" customFormat="1" x14ac:dyDescent="0.25"/>
    <row r="96" s="118" customFormat="1" x14ac:dyDescent="0.25"/>
    <row r="97" s="118" customFormat="1" x14ac:dyDescent="0.25"/>
    <row r="98" s="118" customFormat="1" x14ac:dyDescent="0.25"/>
    <row r="99" s="118" customFormat="1" x14ac:dyDescent="0.25"/>
    <row r="100" s="118" customFormat="1" x14ac:dyDescent="0.25"/>
    <row r="101" s="118" customFormat="1" x14ac:dyDescent="0.25"/>
    <row r="102" s="118" customFormat="1" x14ac:dyDescent="0.25"/>
    <row r="103" s="118" customFormat="1" x14ac:dyDescent="0.25"/>
    <row r="104" s="118" customFormat="1" x14ac:dyDescent="0.25"/>
    <row r="105" s="118" customFormat="1" x14ac:dyDescent="0.25"/>
    <row r="106" s="118" customFormat="1" x14ac:dyDescent="0.25"/>
    <row r="107" s="118" customFormat="1" x14ac:dyDescent="0.25"/>
    <row r="108" s="118" customFormat="1" x14ac:dyDescent="0.25"/>
    <row r="109" s="118" customFormat="1" x14ac:dyDescent="0.25"/>
    <row r="110" s="118" customFormat="1" x14ac:dyDescent="0.25"/>
    <row r="111" s="118" customFormat="1" x14ac:dyDescent="0.25"/>
    <row r="112" s="118" customFormat="1" x14ac:dyDescent="0.25"/>
    <row r="113" s="118" customFormat="1" x14ac:dyDescent="0.25"/>
    <row r="114" s="118" customFormat="1" x14ac:dyDescent="0.25"/>
    <row r="115" s="118" customFormat="1" x14ac:dyDescent="0.25"/>
    <row r="116" s="118" customFormat="1" x14ac:dyDescent="0.25"/>
    <row r="117" s="118" customFormat="1" x14ac:dyDescent="0.25"/>
    <row r="118" s="118" customFormat="1" x14ac:dyDescent="0.25"/>
    <row r="119" s="118" customFormat="1" x14ac:dyDescent="0.25"/>
    <row r="120" s="118" customFormat="1" x14ac:dyDescent="0.25"/>
    <row r="121" s="118" customFormat="1" x14ac:dyDescent="0.25"/>
    <row r="122" s="118" customFormat="1" x14ac:dyDescent="0.25"/>
    <row r="123" s="118" customFormat="1" x14ac:dyDescent="0.25"/>
    <row r="124" s="118" customFormat="1" x14ac:dyDescent="0.25"/>
    <row r="125" s="118" customFormat="1" x14ac:dyDescent="0.25"/>
    <row r="126" s="118" customFormat="1" x14ac:dyDescent="0.25"/>
    <row r="127" s="118" customFormat="1" x14ac:dyDescent="0.25"/>
    <row r="128" s="118" customFormat="1" x14ac:dyDescent="0.25"/>
    <row r="129" s="118" customFormat="1" x14ac:dyDescent="0.25"/>
    <row r="130" s="118" customFormat="1" x14ac:dyDescent="0.25"/>
    <row r="131" s="118" customFormat="1" x14ac:dyDescent="0.25"/>
    <row r="132" s="118" customFormat="1" x14ac:dyDescent="0.25"/>
    <row r="133" s="118" customFormat="1" x14ac:dyDescent="0.25"/>
    <row r="134" s="118" customFormat="1" x14ac:dyDescent="0.25"/>
    <row r="135" s="118" customFormat="1" x14ac:dyDescent="0.25"/>
    <row r="136" s="118" customFormat="1" x14ac:dyDescent="0.25"/>
    <row r="137" s="118" customFormat="1" x14ac:dyDescent="0.25"/>
    <row r="138" s="118" customFormat="1" x14ac:dyDescent="0.25"/>
    <row r="139" s="118" customFormat="1" x14ac:dyDescent="0.25"/>
    <row r="140" s="118" customFormat="1" x14ac:dyDescent="0.25"/>
    <row r="141" s="118" customFormat="1" x14ac:dyDescent="0.25"/>
    <row r="142" s="118" customFormat="1" x14ac:dyDescent="0.25"/>
    <row r="143" s="118" customFormat="1" x14ac:dyDescent="0.25"/>
    <row r="144" s="118" customFormat="1" x14ac:dyDescent="0.25"/>
    <row r="145" s="118" customFormat="1" x14ac:dyDescent="0.25"/>
    <row r="146" s="118" customFormat="1" x14ac:dyDescent="0.25"/>
    <row r="147" s="118" customFormat="1" x14ac:dyDescent="0.25"/>
    <row r="148" s="118" customFormat="1" x14ac:dyDescent="0.25"/>
    <row r="149" s="118" customFormat="1" x14ac:dyDescent="0.25"/>
    <row r="150" s="118" customFormat="1" x14ac:dyDescent="0.25"/>
    <row r="151" s="118" customFormat="1" x14ac:dyDescent="0.25"/>
    <row r="152" s="118" customFormat="1" x14ac:dyDescent="0.25"/>
    <row r="153" s="118" customFormat="1" x14ac:dyDescent="0.25"/>
    <row r="154" s="118" customFormat="1" x14ac:dyDescent="0.25"/>
    <row r="155" s="118" customFormat="1" x14ac:dyDescent="0.25"/>
    <row r="156" s="118" customFormat="1" x14ac:dyDescent="0.25"/>
    <row r="157" s="118" customFormat="1" x14ac:dyDescent="0.25"/>
    <row r="158" s="118" customFormat="1" x14ac:dyDescent="0.25"/>
    <row r="159" s="118" customFormat="1" x14ac:dyDescent="0.25"/>
    <row r="160" s="118" customFormat="1" x14ac:dyDescent="0.25"/>
    <row r="161" s="118" customFormat="1" x14ac:dyDescent="0.25"/>
    <row r="162" s="118" customFormat="1" x14ac:dyDescent="0.25"/>
    <row r="163" s="118" customFormat="1" x14ac:dyDescent="0.25"/>
    <row r="164" s="118" customFormat="1" x14ac:dyDescent="0.25"/>
    <row r="165" s="118" customFormat="1" x14ac:dyDescent="0.25"/>
    <row r="166" s="118" customFormat="1" x14ac:dyDescent="0.25"/>
    <row r="167" s="118" customFormat="1" x14ac:dyDescent="0.25"/>
    <row r="168" s="118" customFormat="1" x14ac:dyDescent="0.25"/>
    <row r="169" s="118" customFormat="1" x14ac:dyDescent="0.25"/>
    <row r="170" s="118" customFormat="1" x14ac:dyDescent="0.25"/>
    <row r="171" s="118" customFormat="1" x14ac:dyDescent="0.25"/>
    <row r="172" s="118" customFormat="1" x14ac:dyDescent="0.25"/>
    <row r="173" s="118" customFormat="1" x14ac:dyDescent="0.25"/>
    <row r="174" s="118" customFormat="1" x14ac:dyDescent="0.25"/>
    <row r="175" s="118" customFormat="1" x14ac:dyDescent="0.25"/>
    <row r="176" s="118" customFormat="1" x14ac:dyDescent="0.25"/>
    <row r="177" s="118" customFormat="1" x14ac:dyDescent="0.25"/>
    <row r="178" s="118" customFormat="1" x14ac:dyDescent="0.25"/>
    <row r="179" s="118" customFormat="1" x14ac:dyDescent="0.25"/>
    <row r="180" s="118" customFormat="1" x14ac:dyDescent="0.25"/>
    <row r="181" s="118" customFormat="1" x14ac:dyDescent="0.25"/>
    <row r="182" s="118" customFormat="1" x14ac:dyDescent="0.25"/>
    <row r="183" s="118" customFormat="1" x14ac:dyDescent="0.25"/>
    <row r="184" s="118" customFormat="1" x14ac:dyDescent="0.25"/>
    <row r="185" s="118" customFormat="1" x14ac:dyDescent="0.25"/>
    <row r="186" s="118" customFormat="1" x14ac:dyDescent="0.25"/>
    <row r="187" s="118" customFormat="1" x14ac:dyDescent="0.25"/>
    <row r="188" s="118" customFormat="1" x14ac:dyDescent="0.25"/>
    <row r="189" s="118" customFormat="1" x14ac:dyDescent="0.25"/>
    <row r="190" s="118" customFormat="1" x14ac:dyDescent="0.25"/>
    <row r="191" s="118" customFormat="1" x14ac:dyDescent="0.25"/>
    <row r="192" s="118" customFormat="1" x14ac:dyDescent="0.25"/>
    <row r="193" s="118" customFormat="1" x14ac:dyDescent="0.25"/>
    <row r="194" s="118" customFormat="1" x14ac:dyDescent="0.25"/>
    <row r="195" s="118" customFormat="1" x14ac:dyDescent="0.25"/>
    <row r="196" s="118" customFormat="1" x14ac:dyDescent="0.25"/>
    <row r="197" s="118" customFormat="1" x14ac:dyDescent="0.25"/>
    <row r="198" s="118" customFormat="1" x14ac:dyDescent="0.25"/>
    <row r="199" s="118" customFormat="1" x14ac:dyDescent="0.25"/>
    <row r="200" s="118" customFormat="1" x14ac:dyDescent="0.25"/>
    <row r="201" s="118" customFormat="1" x14ac:dyDescent="0.25"/>
    <row r="202" s="118" customFormat="1" x14ac:dyDescent="0.25"/>
    <row r="203" s="118" customFormat="1" x14ac:dyDescent="0.25"/>
    <row r="204" s="118" customFormat="1" x14ac:dyDescent="0.25"/>
    <row r="205" s="118" customFormat="1" x14ac:dyDescent="0.25"/>
    <row r="206" s="118" customFormat="1" x14ac:dyDescent="0.25"/>
    <row r="207" s="118" customFormat="1" x14ac:dyDescent="0.25"/>
    <row r="208" s="118" customFormat="1" x14ac:dyDescent="0.25"/>
    <row r="209" s="118" customFormat="1" x14ac:dyDescent="0.25"/>
    <row r="210" s="118" customFormat="1" x14ac:dyDescent="0.25"/>
    <row r="211" s="118" customFormat="1" x14ac:dyDescent="0.25"/>
    <row r="212" s="118" customFormat="1" x14ac:dyDescent="0.25"/>
    <row r="213" s="118" customFormat="1" x14ac:dyDescent="0.25"/>
    <row r="214" s="118" customFormat="1" x14ac:dyDescent="0.25"/>
    <row r="215" s="118" customFormat="1" x14ac:dyDescent="0.25"/>
    <row r="216" s="118" customFormat="1" x14ac:dyDescent="0.25"/>
    <row r="217" s="118" customFormat="1" x14ac:dyDescent="0.25"/>
    <row r="218" s="118" customFormat="1" x14ac:dyDescent="0.25"/>
    <row r="219" s="118" customFormat="1" x14ac:dyDescent="0.25"/>
    <row r="220" s="118" customFormat="1" x14ac:dyDescent="0.25"/>
    <row r="221" s="118" customFormat="1" x14ac:dyDescent="0.25"/>
    <row r="222" s="118" customFormat="1" x14ac:dyDescent="0.25"/>
    <row r="223" s="118" customFormat="1" x14ac:dyDescent="0.25"/>
    <row r="224" s="118" customFormat="1" x14ac:dyDescent="0.25"/>
    <row r="225" s="118" customFormat="1" x14ac:dyDescent="0.25"/>
    <row r="226" s="118" customFormat="1" x14ac:dyDescent="0.25"/>
    <row r="227" s="118" customFormat="1" x14ac:dyDescent="0.25"/>
    <row r="228" s="118" customFormat="1" x14ac:dyDescent="0.25"/>
    <row r="229" s="118" customFormat="1" x14ac:dyDescent="0.25"/>
    <row r="230" s="118" customFormat="1" x14ac:dyDescent="0.25"/>
    <row r="231" s="118" customFormat="1" x14ac:dyDescent="0.25"/>
    <row r="232" s="118" customFormat="1" x14ac:dyDescent="0.25"/>
    <row r="233" s="118" customFormat="1" x14ac:dyDescent="0.25"/>
    <row r="234" s="118" customFormat="1" x14ac:dyDescent="0.25"/>
    <row r="235" s="118" customFormat="1" x14ac:dyDescent="0.25"/>
    <row r="236" s="118" customFormat="1" x14ac:dyDescent="0.25"/>
    <row r="237" s="118" customFormat="1" x14ac:dyDescent="0.25"/>
    <row r="238" s="118" customFormat="1" x14ac:dyDescent="0.25"/>
    <row r="239" s="118" customFormat="1" x14ac:dyDescent="0.25"/>
    <row r="240" s="118" customFormat="1" x14ac:dyDescent="0.25"/>
    <row r="241" s="118" customFormat="1" x14ac:dyDescent="0.25"/>
    <row r="242" s="118" customFormat="1" x14ac:dyDescent="0.25"/>
    <row r="243" s="118" customFormat="1" x14ac:dyDescent="0.25"/>
    <row r="244" s="118" customFormat="1" x14ac:dyDescent="0.25"/>
    <row r="245" s="118" customFormat="1" x14ac:dyDescent="0.25"/>
    <row r="246" s="118" customFormat="1" x14ac:dyDescent="0.25"/>
    <row r="247" s="118" customFormat="1" x14ac:dyDescent="0.25"/>
    <row r="248" s="118" customFormat="1" x14ac:dyDescent="0.25"/>
    <row r="249" s="118" customFormat="1" x14ac:dyDescent="0.25"/>
    <row r="250" s="118" customFormat="1" x14ac:dyDescent="0.25"/>
    <row r="251" s="118" customFormat="1" x14ac:dyDescent="0.25"/>
    <row r="252" s="118" customFormat="1" x14ac:dyDescent="0.25"/>
    <row r="253" s="118" customFormat="1" x14ac:dyDescent="0.25"/>
    <row r="254" s="118" customFormat="1" x14ac:dyDescent="0.25"/>
    <row r="255" s="118" customFormat="1" x14ac:dyDescent="0.25"/>
    <row r="256" s="118" customFormat="1" x14ac:dyDescent="0.25"/>
    <row r="257" s="118" customFormat="1" x14ac:dyDescent="0.25"/>
    <row r="258" s="118" customFormat="1" x14ac:dyDescent="0.25"/>
    <row r="259" s="118" customFormat="1" x14ac:dyDescent="0.25"/>
    <row r="260" s="118" customFormat="1" x14ac:dyDescent="0.25"/>
    <row r="261" s="118" customFormat="1" x14ac:dyDescent="0.25"/>
    <row r="262" s="118" customFormat="1" x14ac:dyDescent="0.25"/>
    <row r="263" s="118" customFormat="1" x14ac:dyDescent="0.25"/>
    <row r="264" s="118" customFormat="1" x14ac:dyDescent="0.25"/>
    <row r="265" s="118" customFormat="1" x14ac:dyDescent="0.25"/>
    <row r="266" s="118" customFormat="1" x14ac:dyDescent="0.25"/>
    <row r="267" s="118" customFormat="1" x14ac:dyDescent="0.25"/>
    <row r="268" s="118" customFormat="1" x14ac:dyDescent="0.25"/>
    <row r="269" s="118" customFormat="1" x14ac:dyDescent="0.25"/>
    <row r="270" s="118" customFormat="1" x14ac:dyDescent="0.25"/>
    <row r="271" s="118" customFormat="1" x14ac:dyDescent="0.25"/>
    <row r="272" s="118" customFormat="1" x14ac:dyDescent="0.25"/>
    <row r="273" s="118" customFormat="1" x14ac:dyDescent="0.25"/>
    <row r="274" s="118" customFormat="1" x14ac:dyDescent="0.25"/>
    <row r="275" s="118" customFormat="1" x14ac:dyDescent="0.25"/>
    <row r="276" s="118" customFormat="1" x14ac:dyDescent="0.25"/>
    <row r="277" s="118" customFormat="1" x14ac:dyDescent="0.25"/>
    <row r="278" s="118" customFormat="1" x14ac:dyDescent="0.25"/>
    <row r="279" s="118" customFormat="1" x14ac:dyDescent="0.25"/>
    <row r="280" s="118" customFormat="1" x14ac:dyDescent="0.25"/>
    <row r="281" s="118" customFormat="1" x14ac:dyDescent="0.25"/>
    <row r="282" s="118" customFormat="1" x14ac:dyDescent="0.25"/>
    <row r="283" s="118" customFormat="1" x14ac:dyDescent="0.25"/>
    <row r="284" s="118" customFormat="1" x14ac:dyDescent="0.25"/>
    <row r="285" s="118" customFormat="1" x14ac:dyDescent="0.25"/>
    <row r="286" s="118" customFormat="1" x14ac:dyDescent="0.25"/>
    <row r="287" s="118" customFormat="1" x14ac:dyDescent="0.25"/>
    <row r="288" s="118" customFormat="1" x14ac:dyDescent="0.25"/>
    <row r="289" s="118" customFormat="1" x14ac:dyDescent="0.25"/>
    <row r="290" s="118" customFormat="1" x14ac:dyDescent="0.25"/>
    <row r="291" s="118" customFormat="1" x14ac:dyDescent="0.25"/>
    <row r="292" s="118" customFormat="1" x14ac:dyDescent="0.25"/>
    <row r="293" s="118" customFormat="1" x14ac:dyDescent="0.25"/>
    <row r="294" s="118" customFormat="1" x14ac:dyDescent="0.25"/>
    <row r="295" s="118" customFormat="1" x14ac:dyDescent="0.25"/>
    <row r="296" s="118" customFormat="1" x14ac:dyDescent="0.25"/>
    <row r="297" s="118" customFormat="1" x14ac:dyDescent="0.25"/>
    <row r="298" s="118" customFormat="1" x14ac:dyDescent="0.25"/>
    <row r="299" s="118" customFormat="1" x14ac:dyDescent="0.25"/>
    <row r="300" s="118" customFormat="1" x14ac:dyDescent="0.25"/>
    <row r="301" s="118" customFormat="1" x14ac:dyDescent="0.25"/>
    <row r="302" s="118" customFormat="1" x14ac:dyDescent="0.25"/>
    <row r="303" s="118" customFormat="1" x14ac:dyDescent="0.25"/>
    <row r="304" s="118" customFormat="1" x14ac:dyDescent="0.25"/>
    <row r="305" s="118" customFormat="1" x14ac:dyDescent="0.25"/>
    <row r="306" s="118" customFormat="1" x14ac:dyDescent="0.25"/>
    <row r="307" s="118" customFormat="1" x14ac:dyDescent="0.25"/>
    <row r="308" s="118" customFormat="1" x14ac:dyDescent="0.25"/>
    <row r="309" s="118" customFormat="1" x14ac:dyDescent="0.25"/>
    <row r="310" s="118" customFormat="1" x14ac:dyDescent="0.25"/>
    <row r="311" s="118" customFormat="1" x14ac:dyDescent="0.25"/>
    <row r="312" s="118" customFormat="1" x14ac:dyDescent="0.25"/>
    <row r="313" s="118" customFormat="1" x14ac:dyDescent="0.25"/>
    <row r="314" s="118" customFormat="1" x14ac:dyDescent="0.25"/>
    <row r="315" s="118" customFormat="1" x14ac:dyDescent="0.25"/>
    <row r="316" s="118" customFormat="1" x14ac:dyDescent="0.25"/>
    <row r="317" s="118" customFormat="1" x14ac:dyDescent="0.25"/>
    <row r="318" s="118" customFormat="1" x14ac:dyDescent="0.25"/>
    <row r="319" s="118" customFormat="1" x14ac:dyDescent="0.25"/>
    <row r="320" s="118" customFormat="1" x14ac:dyDescent="0.25"/>
    <row r="321" s="118" customFormat="1" x14ac:dyDescent="0.25"/>
    <row r="322" s="118" customFormat="1" x14ac:dyDescent="0.25"/>
    <row r="323" s="118" customFormat="1" x14ac:dyDescent="0.25"/>
    <row r="324" s="118" customFormat="1" x14ac:dyDescent="0.25"/>
    <row r="325" s="118" customFormat="1" x14ac:dyDescent="0.25"/>
    <row r="326" s="118" customFormat="1" x14ac:dyDescent="0.25"/>
    <row r="327" s="118" customFormat="1" x14ac:dyDescent="0.25"/>
    <row r="328" s="118" customFormat="1" x14ac:dyDescent="0.25"/>
    <row r="329" s="118" customFormat="1" x14ac:dyDescent="0.25"/>
    <row r="330" s="118" customFormat="1" x14ac:dyDescent="0.25"/>
    <row r="331" s="118" customFormat="1" x14ac:dyDescent="0.25"/>
    <row r="332" s="118" customFormat="1" x14ac:dyDescent="0.25"/>
    <row r="333" s="118" customFormat="1" x14ac:dyDescent="0.25"/>
    <row r="334" s="118" customFormat="1" x14ac:dyDescent="0.25"/>
    <row r="335" s="118" customFormat="1" x14ac:dyDescent="0.25"/>
    <row r="336" s="118" customFormat="1" x14ac:dyDescent="0.25"/>
    <row r="337" s="118" customFormat="1" x14ac:dyDescent="0.25"/>
    <row r="338" s="118" customFormat="1" x14ac:dyDescent="0.25"/>
    <row r="339" s="118" customFormat="1" x14ac:dyDescent="0.25"/>
    <row r="340" s="118" customFormat="1" x14ac:dyDescent="0.25"/>
    <row r="341" s="118" customFormat="1" x14ac:dyDescent="0.25"/>
    <row r="342" s="118" customFormat="1" x14ac:dyDescent="0.25"/>
    <row r="343" s="118" customFormat="1" x14ac:dyDescent="0.25"/>
    <row r="344" s="118" customFormat="1" x14ac:dyDescent="0.25"/>
    <row r="345" s="118" customFormat="1" x14ac:dyDescent="0.25"/>
    <row r="346" s="118" customFormat="1" x14ac:dyDescent="0.25"/>
    <row r="347" s="118" customFormat="1" x14ac:dyDescent="0.25"/>
    <row r="348" s="118" customFormat="1" x14ac:dyDescent="0.25"/>
    <row r="349" s="118" customFormat="1" x14ac:dyDescent="0.25"/>
    <row r="350" s="118" customFormat="1" x14ac:dyDescent="0.25"/>
    <row r="351" s="118" customFormat="1" x14ac:dyDescent="0.25"/>
    <row r="352" s="118" customFormat="1" x14ac:dyDescent="0.25"/>
    <row r="353" s="118" customFormat="1" x14ac:dyDescent="0.25"/>
    <row r="354" s="118" customFormat="1" x14ac:dyDescent="0.25"/>
    <row r="355" s="118" customFormat="1" x14ac:dyDescent="0.25"/>
    <row r="356" s="118" customFormat="1" x14ac:dyDescent="0.25"/>
    <row r="357" s="118" customFormat="1" x14ac:dyDescent="0.25"/>
    <row r="358" s="118" customFormat="1" x14ac:dyDescent="0.25"/>
    <row r="359" s="118" customFormat="1" x14ac:dyDescent="0.25"/>
    <row r="360" s="118" customFormat="1" x14ac:dyDescent="0.25"/>
    <row r="361" s="118" customFormat="1" x14ac:dyDescent="0.25"/>
    <row r="362" s="118" customFormat="1" x14ac:dyDescent="0.25"/>
    <row r="363" s="118" customFormat="1" x14ac:dyDescent="0.25"/>
    <row r="364" s="118" customFormat="1" x14ac:dyDescent="0.25"/>
    <row r="365" s="118" customFormat="1" x14ac:dyDescent="0.25"/>
    <row r="366" s="118" customFormat="1" x14ac:dyDescent="0.25"/>
    <row r="367" s="118" customFormat="1" x14ac:dyDescent="0.25"/>
    <row r="368" s="118" customFormat="1" x14ac:dyDescent="0.25"/>
    <row r="369" s="118" customFormat="1" x14ac:dyDescent="0.25"/>
    <row r="370" s="118" customFormat="1" x14ac:dyDescent="0.25"/>
    <row r="371" s="118" customFormat="1" x14ac:dyDescent="0.25"/>
    <row r="372" s="118" customFormat="1" x14ac:dyDescent="0.25"/>
    <row r="373" s="118" customFormat="1" x14ac:dyDescent="0.25"/>
    <row r="374" s="118" customFormat="1" x14ac:dyDescent="0.25"/>
    <row r="375" s="118" customFormat="1" x14ac:dyDescent="0.25"/>
    <row r="376" s="118" customFormat="1" x14ac:dyDescent="0.25"/>
    <row r="377" s="118" customFormat="1" x14ac:dyDescent="0.25"/>
    <row r="378" s="118" customFormat="1" x14ac:dyDescent="0.25"/>
    <row r="379" s="118" customFormat="1" x14ac:dyDescent="0.25"/>
    <row r="380" s="118" customFormat="1" x14ac:dyDescent="0.25"/>
    <row r="381" s="118" customFormat="1" x14ac:dyDescent="0.25"/>
    <row r="382" s="118" customFormat="1" x14ac:dyDescent="0.25"/>
    <row r="383" s="118" customFormat="1" x14ac:dyDescent="0.25"/>
    <row r="384" s="118" customFormat="1" x14ac:dyDescent="0.25"/>
    <row r="385" s="118" customFormat="1" x14ac:dyDescent="0.25"/>
    <row r="386" s="118" customFormat="1" x14ac:dyDescent="0.25"/>
    <row r="387" s="118" customFormat="1" x14ac:dyDescent="0.25"/>
    <row r="388" s="118" customFormat="1" x14ac:dyDescent="0.25"/>
    <row r="389" s="118" customFormat="1" x14ac:dyDescent="0.25"/>
    <row r="390" s="118" customFormat="1" x14ac:dyDescent="0.25"/>
    <row r="391" s="118" customFormat="1" x14ac:dyDescent="0.25"/>
    <row r="392" s="118" customFormat="1" x14ac:dyDescent="0.25"/>
    <row r="393" s="118" customFormat="1" x14ac:dyDescent="0.25"/>
    <row r="394" s="118" customFormat="1" x14ac:dyDescent="0.25"/>
    <row r="395" s="118" customFormat="1" x14ac:dyDescent="0.25"/>
    <row r="396" s="118" customFormat="1" x14ac:dyDescent="0.25"/>
    <row r="397" s="118" customFormat="1" x14ac:dyDescent="0.25"/>
    <row r="398" s="118" customFormat="1" x14ac:dyDescent="0.25"/>
    <row r="399" s="118" customFormat="1" x14ac:dyDescent="0.25"/>
    <row r="400" s="118" customFormat="1" x14ac:dyDescent="0.25"/>
    <row r="401" s="118" customFormat="1" x14ac:dyDescent="0.25"/>
    <row r="402" s="118" customFormat="1" x14ac:dyDescent="0.25"/>
    <row r="403" s="118" customFormat="1" x14ac:dyDescent="0.25"/>
    <row r="404" s="118" customFormat="1" x14ac:dyDescent="0.25"/>
    <row r="405" s="118" customFormat="1" x14ac:dyDescent="0.25"/>
    <row r="406" s="118" customFormat="1" x14ac:dyDescent="0.25"/>
    <row r="407" s="118" customFormat="1" x14ac:dyDescent="0.25"/>
    <row r="408" s="118" customFormat="1" x14ac:dyDescent="0.25"/>
    <row r="409" s="118" customFormat="1" x14ac:dyDescent="0.25"/>
    <row r="410" s="118" customFormat="1" x14ac:dyDescent="0.25"/>
    <row r="411" s="118" customFormat="1" x14ac:dyDescent="0.25"/>
    <row r="412" s="118" customFormat="1" x14ac:dyDescent="0.25"/>
    <row r="413" s="118" customFormat="1" x14ac:dyDescent="0.25"/>
    <row r="414" s="118" customFormat="1" x14ac:dyDescent="0.25"/>
    <row r="415" s="118" customFormat="1" x14ac:dyDescent="0.25"/>
    <row r="416" s="118" customFormat="1" x14ac:dyDescent="0.25"/>
    <row r="417" s="118" customFormat="1" x14ac:dyDescent="0.25"/>
    <row r="418" s="118" customFormat="1" x14ac:dyDescent="0.25"/>
    <row r="419" s="118" customFormat="1" x14ac:dyDescent="0.25"/>
    <row r="420" s="118" customFormat="1" x14ac:dyDescent="0.25"/>
    <row r="421" s="118" customFormat="1" x14ac:dyDescent="0.25"/>
    <row r="422" s="118" customFormat="1" x14ac:dyDescent="0.25"/>
    <row r="423" s="118" customFormat="1" x14ac:dyDescent="0.25"/>
    <row r="424" s="118" customFormat="1" x14ac:dyDescent="0.25"/>
    <row r="425" s="118" customFormat="1" x14ac:dyDescent="0.25"/>
    <row r="426" s="118" customFormat="1" x14ac:dyDescent="0.25"/>
    <row r="427" s="118" customFormat="1" x14ac:dyDescent="0.25"/>
    <row r="428" s="118" customFormat="1" x14ac:dyDescent="0.25"/>
    <row r="429" s="118" customFormat="1" x14ac:dyDescent="0.25"/>
    <row r="430" s="118" customFormat="1" x14ac:dyDescent="0.25"/>
    <row r="431" s="118" customFormat="1" x14ac:dyDescent="0.25"/>
    <row r="432" s="118" customFormat="1" x14ac:dyDescent="0.25"/>
    <row r="433" s="118" customFormat="1" x14ac:dyDescent="0.25"/>
    <row r="434" s="118" customFormat="1" x14ac:dyDescent="0.25"/>
    <row r="435" s="118" customFormat="1" x14ac:dyDescent="0.25"/>
    <row r="436" s="118" customFormat="1" x14ac:dyDescent="0.25"/>
    <row r="437" s="118" customFormat="1" x14ac:dyDescent="0.25"/>
    <row r="438" s="118" customFormat="1" x14ac:dyDescent="0.25"/>
    <row r="439" s="118" customFormat="1" x14ac:dyDescent="0.25"/>
    <row r="440" s="118" customFormat="1" x14ac:dyDescent="0.25"/>
    <row r="441" s="118" customFormat="1" x14ac:dyDescent="0.25"/>
    <row r="442" s="118" customFormat="1" x14ac:dyDescent="0.25"/>
    <row r="443" s="118" customFormat="1" x14ac:dyDescent="0.25"/>
    <row r="444" s="118" customFormat="1" x14ac:dyDescent="0.25"/>
    <row r="445" s="118" customFormat="1" x14ac:dyDescent="0.25"/>
    <row r="446" s="118" customFormat="1" x14ac:dyDescent="0.25"/>
    <row r="447" s="118" customFormat="1" x14ac:dyDescent="0.25"/>
    <row r="448" s="118" customFormat="1" x14ac:dyDescent="0.25"/>
    <row r="449" s="118" customFormat="1" x14ac:dyDescent="0.25"/>
    <row r="450" s="118" customFormat="1" x14ac:dyDescent="0.25"/>
    <row r="451" s="118" customFormat="1" x14ac:dyDescent="0.25"/>
    <row r="452" s="118" customFormat="1" x14ac:dyDescent="0.25"/>
    <row r="453" s="118" customFormat="1" x14ac:dyDescent="0.25"/>
    <row r="454" s="118" customFormat="1" x14ac:dyDescent="0.25"/>
    <row r="455" s="118" customFormat="1" x14ac:dyDescent="0.25"/>
    <row r="456" s="118" customFormat="1" x14ac:dyDescent="0.25"/>
    <row r="457" s="118" customFormat="1" x14ac:dyDescent="0.25"/>
    <row r="458" s="118" customFormat="1" x14ac:dyDescent="0.25"/>
    <row r="459" s="118" customFormat="1" x14ac:dyDescent="0.25"/>
    <row r="460" s="118" customFormat="1" x14ac:dyDescent="0.25"/>
    <row r="461" s="118" customFormat="1" x14ac:dyDescent="0.25"/>
    <row r="462" s="118" customFormat="1" x14ac:dyDescent="0.25"/>
    <row r="463" s="118" customFormat="1" x14ac:dyDescent="0.25"/>
    <row r="464" s="118" customFormat="1" x14ac:dyDescent="0.25"/>
    <row r="465" s="118" customFormat="1" x14ac:dyDescent="0.25"/>
    <row r="466" s="118" customFormat="1" x14ac:dyDescent="0.25"/>
    <row r="467" s="118" customFormat="1" x14ac:dyDescent="0.25"/>
    <row r="468" s="118" customFormat="1" x14ac:dyDescent="0.25"/>
    <row r="469" s="118" customFormat="1" x14ac:dyDescent="0.25"/>
    <row r="470" s="118" customFormat="1" x14ac:dyDescent="0.25"/>
    <row r="471" s="118" customFormat="1" x14ac:dyDescent="0.25"/>
    <row r="472" s="118" customFormat="1" x14ac:dyDescent="0.25"/>
    <row r="473" s="118" customFormat="1" x14ac:dyDescent="0.25"/>
    <row r="474" s="118" customFormat="1" x14ac:dyDescent="0.25"/>
    <row r="475" s="118" customFormat="1" x14ac:dyDescent="0.25"/>
    <row r="476" s="118" customFormat="1" x14ac:dyDescent="0.25"/>
    <row r="477" s="118" customFormat="1" x14ac:dyDescent="0.25"/>
    <row r="478" s="118" customFormat="1" x14ac:dyDescent="0.25"/>
    <row r="479" s="118" customFormat="1" x14ac:dyDescent="0.25"/>
    <row r="480" s="118" customFormat="1" x14ac:dyDescent="0.25"/>
    <row r="481" s="118" customFormat="1" x14ac:dyDescent="0.25"/>
    <row r="482" s="118" customFormat="1" x14ac:dyDescent="0.25"/>
    <row r="483" s="118" customFormat="1" x14ac:dyDescent="0.25"/>
    <row r="484" s="118" customFormat="1" x14ac:dyDescent="0.25"/>
    <row r="485" s="118" customFormat="1" x14ac:dyDescent="0.25"/>
    <row r="486" s="118" customFormat="1" x14ac:dyDescent="0.25"/>
    <row r="487" s="118" customFormat="1" x14ac:dyDescent="0.25"/>
    <row r="488" s="118" customFormat="1" x14ac:dyDescent="0.25"/>
    <row r="489" s="118" customFormat="1" x14ac:dyDescent="0.25"/>
    <row r="490" s="118" customFormat="1" x14ac:dyDescent="0.25"/>
    <row r="491" s="118" customFormat="1" x14ac:dyDescent="0.25"/>
    <row r="492" s="118" customFormat="1" x14ac:dyDescent="0.25"/>
    <row r="493" s="118" customFormat="1" x14ac:dyDescent="0.25"/>
    <row r="494" s="118" customFormat="1" x14ac:dyDescent="0.25"/>
    <row r="495" s="118" customFormat="1" x14ac:dyDescent="0.25"/>
    <row r="496" s="118" customFormat="1" x14ac:dyDescent="0.25"/>
    <row r="497" s="118" customFormat="1" x14ac:dyDescent="0.25"/>
    <row r="498" s="118" customFormat="1" x14ac:dyDescent="0.25"/>
    <row r="499" s="118" customFormat="1" x14ac:dyDescent="0.25"/>
    <row r="500" s="118" customFormat="1" x14ac:dyDescent="0.25"/>
    <row r="501" s="118" customFormat="1" x14ac:dyDescent="0.25"/>
    <row r="502" s="118" customFormat="1" x14ac:dyDescent="0.25"/>
    <row r="503" s="118" customFormat="1" x14ac:dyDescent="0.25"/>
    <row r="504" s="118" customFormat="1" x14ac:dyDescent="0.25"/>
    <row r="505" s="118" customFormat="1" x14ac:dyDescent="0.25"/>
    <row r="506" s="118" customFormat="1" x14ac:dyDescent="0.25"/>
    <row r="507" s="118" customFormat="1" x14ac:dyDescent="0.25"/>
    <row r="508" s="118" customFormat="1" x14ac:dyDescent="0.25"/>
    <row r="509" s="118" customFormat="1" x14ac:dyDescent="0.25"/>
    <row r="510" s="118" customFormat="1" x14ac:dyDescent="0.25"/>
    <row r="511" s="118" customFormat="1" x14ac:dyDescent="0.25"/>
    <row r="512" s="118" customFormat="1" x14ac:dyDescent="0.25"/>
    <row r="513" s="118" customFormat="1" x14ac:dyDescent="0.25"/>
    <row r="514" s="118" customFormat="1" x14ac:dyDescent="0.25"/>
    <row r="515" s="118" customFormat="1" x14ac:dyDescent="0.25"/>
    <row r="516" s="118" customFormat="1" x14ac:dyDescent="0.25"/>
    <row r="517" s="118" customFormat="1" x14ac:dyDescent="0.25"/>
    <row r="518" s="118" customFormat="1" x14ac:dyDescent="0.25"/>
    <row r="519" s="118" customFormat="1" x14ac:dyDescent="0.25"/>
    <row r="520" s="118" customFormat="1" x14ac:dyDescent="0.25"/>
    <row r="521" s="118" customFormat="1" x14ac:dyDescent="0.25"/>
    <row r="522" s="118" customFormat="1" x14ac:dyDescent="0.25"/>
    <row r="523" s="118" customFormat="1" x14ac:dyDescent="0.25"/>
    <row r="524" s="118" customFormat="1" x14ac:dyDescent="0.25"/>
    <row r="525" s="118" customFormat="1" x14ac:dyDescent="0.25"/>
    <row r="526" s="118" customFormat="1" x14ac:dyDescent="0.25"/>
    <row r="527" s="118" customFormat="1" x14ac:dyDescent="0.25"/>
    <row r="528" s="118" customFormat="1" x14ac:dyDescent="0.25"/>
    <row r="529" s="118" customFormat="1" x14ac:dyDescent="0.25"/>
    <row r="530" s="118" customFormat="1" x14ac:dyDescent="0.25"/>
    <row r="531" s="118" customFormat="1" x14ac:dyDescent="0.25"/>
    <row r="532" s="118" customFormat="1" x14ac:dyDescent="0.25"/>
    <row r="533" s="118" customFormat="1" x14ac:dyDescent="0.25"/>
    <row r="534" s="118" customFormat="1" x14ac:dyDescent="0.25"/>
    <row r="535" s="118" customFormat="1" x14ac:dyDescent="0.25"/>
    <row r="536" s="118" customFormat="1" x14ac:dyDescent="0.25"/>
    <row r="537" s="118" customFormat="1" x14ac:dyDescent="0.25"/>
    <row r="538" s="118" customFormat="1" x14ac:dyDescent="0.25"/>
    <row r="539" s="118" customFormat="1" x14ac:dyDescent="0.25"/>
    <row r="540" s="118" customFormat="1" x14ac:dyDescent="0.25"/>
    <row r="541" s="118" customFormat="1" x14ac:dyDescent="0.25"/>
    <row r="542" s="118" customFormat="1" x14ac:dyDescent="0.25"/>
    <row r="543" s="118" customFormat="1" x14ac:dyDescent="0.25"/>
    <row r="544" s="118" customFormat="1" x14ac:dyDescent="0.25"/>
    <row r="545" s="118" customFormat="1" x14ac:dyDescent="0.25"/>
    <row r="546" s="118" customFormat="1" x14ac:dyDescent="0.25"/>
    <row r="547" s="118" customFormat="1" x14ac:dyDescent="0.25"/>
    <row r="548" s="118" customFormat="1" x14ac:dyDescent="0.25"/>
    <row r="549" s="118" customFormat="1" x14ac:dyDescent="0.25"/>
    <row r="550" s="118" customFormat="1" x14ac:dyDescent="0.25"/>
    <row r="551" s="118" customFormat="1" x14ac:dyDescent="0.25"/>
    <row r="552" s="118" customFormat="1" x14ac:dyDescent="0.25"/>
    <row r="553" s="118" customFormat="1" x14ac:dyDescent="0.25"/>
    <row r="554" s="118" customFormat="1" x14ac:dyDescent="0.25"/>
    <row r="555" s="118" customFormat="1" x14ac:dyDescent="0.25"/>
    <row r="556" s="118" customFormat="1" x14ac:dyDescent="0.25"/>
    <row r="557" s="118" customFormat="1" x14ac:dyDescent="0.25"/>
    <row r="558" s="118" customFormat="1" x14ac:dyDescent="0.25"/>
    <row r="559" s="118" customFormat="1" x14ac:dyDescent="0.25"/>
    <row r="560" s="118" customFormat="1" x14ac:dyDescent="0.25"/>
    <row r="561" s="118" customFormat="1" x14ac:dyDescent="0.25"/>
    <row r="562" s="118" customFormat="1" x14ac:dyDescent="0.25"/>
    <row r="563" s="118" customFormat="1" x14ac:dyDescent="0.25"/>
    <row r="564" s="118" customFormat="1" x14ac:dyDescent="0.25"/>
    <row r="565" s="118" customFormat="1" x14ac:dyDescent="0.25"/>
    <row r="566" s="118" customFormat="1" x14ac:dyDescent="0.25"/>
    <row r="567" s="118" customFormat="1" x14ac:dyDescent="0.25"/>
    <row r="568" s="118" customFormat="1" x14ac:dyDescent="0.25"/>
    <row r="569" s="118" customFormat="1" x14ac:dyDescent="0.25"/>
    <row r="570" s="118" customFormat="1" x14ac:dyDescent="0.25"/>
    <row r="571" s="118" customFormat="1" x14ac:dyDescent="0.25"/>
    <row r="572" s="118" customFormat="1" x14ac:dyDescent="0.25"/>
    <row r="573" s="118" customFormat="1" x14ac:dyDescent="0.25"/>
    <row r="574" s="118" customFormat="1" x14ac:dyDescent="0.25"/>
    <row r="575" s="118" customFormat="1" x14ac:dyDescent="0.25"/>
    <row r="576" s="118" customFormat="1" x14ac:dyDescent="0.25"/>
    <row r="577" s="118" customFormat="1" x14ac:dyDescent="0.25"/>
    <row r="578" s="118" customFormat="1" x14ac:dyDescent="0.25"/>
    <row r="579" s="118" customFormat="1" x14ac:dyDescent="0.25"/>
    <row r="580" s="118" customFormat="1" x14ac:dyDescent="0.25"/>
    <row r="581" s="118" customFormat="1" x14ac:dyDescent="0.25"/>
    <row r="582" s="118" customFormat="1" x14ac:dyDescent="0.25"/>
    <row r="583" s="118" customFormat="1" x14ac:dyDescent="0.25"/>
    <row r="584" s="118" customFormat="1" x14ac:dyDescent="0.25"/>
    <row r="585" s="118" customFormat="1" x14ac:dyDescent="0.25"/>
    <row r="586" s="118" customFormat="1" x14ac:dyDescent="0.25"/>
    <row r="587" s="118" customFormat="1" x14ac:dyDescent="0.25"/>
    <row r="588" s="118" customFormat="1" x14ac:dyDescent="0.25"/>
    <row r="589" s="118" customFormat="1" x14ac:dyDescent="0.25"/>
    <row r="590" s="118" customFormat="1" x14ac:dyDescent="0.25"/>
    <row r="591" s="118" customFormat="1" x14ac:dyDescent="0.25"/>
    <row r="592" s="118" customFormat="1" x14ac:dyDescent="0.25"/>
    <row r="593" s="118" customFormat="1" x14ac:dyDescent="0.25"/>
    <row r="594" s="118" customFormat="1" x14ac:dyDescent="0.25"/>
    <row r="595" s="118" customFormat="1" x14ac:dyDescent="0.25"/>
    <row r="596" s="118" customFormat="1" x14ac:dyDescent="0.25"/>
    <row r="597" s="118" customFormat="1" x14ac:dyDescent="0.25"/>
    <row r="598" s="118" customFormat="1" x14ac:dyDescent="0.25"/>
    <row r="599" s="118" customFormat="1" x14ac:dyDescent="0.25"/>
    <row r="600" s="118" customFormat="1" x14ac:dyDescent="0.25"/>
    <row r="601" s="118" customFormat="1" x14ac:dyDescent="0.25"/>
    <row r="602" s="118" customFormat="1" x14ac:dyDescent="0.25"/>
    <row r="603" s="118" customFormat="1" x14ac:dyDescent="0.25"/>
    <row r="604" s="118" customFormat="1" x14ac:dyDescent="0.25"/>
    <row r="605" s="118" customFormat="1" x14ac:dyDescent="0.25"/>
    <row r="606" s="118" customFormat="1" x14ac:dyDescent="0.25"/>
    <row r="607" s="118" customFormat="1" x14ac:dyDescent="0.25"/>
    <row r="608" s="118" customFormat="1" x14ac:dyDescent="0.25"/>
    <row r="609" s="118" customFormat="1" x14ac:dyDescent="0.25"/>
    <row r="610" s="118" customFormat="1" x14ac:dyDescent="0.25"/>
    <row r="611" s="118" customFormat="1" x14ac:dyDescent="0.25"/>
    <row r="612" s="118" customFormat="1" x14ac:dyDescent="0.25"/>
    <row r="613" s="118" customFormat="1" x14ac:dyDescent="0.25"/>
    <row r="614" s="118" customFormat="1" x14ac:dyDescent="0.25"/>
    <row r="615" s="118" customFormat="1" x14ac:dyDescent="0.25"/>
    <row r="616" s="118" customFormat="1" x14ac:dyDescent="0.25"/>
    <row r="617" s="118" customFormat="1" x14ac:dyDescent="0.25"/>
    <row r="618" s="118" customFormat="1" x14ac:dyDescent="0.25"/>
    <row r="619" s="118" customFormat="1" x14ac:dyDescent="0.25"/>
    <row r="620" s="118" customFormat="1" x14ac:dyDescent="0.25"/>
    <row r="621" s="118" customFormat="1" x14ac:dyDescent="0.25"/>
    <row r="622" s="118" customFormat="1" x14ac:dyDescent="0.25"/>
    <row r="623" s="118" customFormat="1" x14ac:dyDescent="0.25"/>
    <row r="624" s="118" customFormat="1" x14ac:dyDescent="0.25"/>
    <row r="625" s="118" customFormat="1" x14ac:dyDescent="0.25"/>
    <row r="626" s="118" customFormat="1" x14ac:dyDescent="0.25"/>
    <row r="627" s="118" customFormat="1" x14ac:dyDescent="0.25"/>
    <row r="628" s="118" customFormat="1" x14ac:dyDescent="0.25"/>
    <row r="629" s="118" customFormat="1" x14ac:dyDescent="0.25"/>
    <row r="630" s="118" customFormat="1" x14ac:dyDescent="0.25"/>
    <row r="631" s="118" customFormat="1" x14ac:dyDescent="0.25"/>
    <row r="632" s="118" customFormat="1" x14ac:dyDescent="0.25"/>
    <row r="633" s="118" customFormat="1" x14ac:dyDescent="0.25"/>
    <row r="634" s="118" customFormat="1" x14ac:dyDescent="0.25"/>
    <row r="635" s="118" customFormat="1" x14ac:dyDescent="0.25"/>
    <row r="636" s="118" customFormat="1" x14ac:dyDescent="0.25"/>
    <row r="637" s="118" customFormat="1" x14ac:dyDescent="0.25"/>
    <row r="638" s="118" customFormat="1" x14ac:dyDescent="0.25"/>
    <row r="639" s="118" customFormat="1" x14ac:dyDescent="0.25"/>
    <row r="640" s="118" customFormat="1" x14ac:dyDescent="0.25"/>
    <row r="641" s="118" customFormat="1" x14ac:dyDescent="0.25"/>
    <row r="642" s="118" customFormat="1" x14ac:dyDescent="0.25"/>
    <row r="643" s="118" customFormat="1" x14ac:dyDescent="0.25"/>
    <row r="644" s="118" customFormat="1" x14ac:dyDescent="0.25"/>
    <row r="645" s="118" customFormat="1" x14ac:dyDescent="0.25"/>
    <row r="646" s="118" customFormat="1" x14ac:dyDescent="0.25"/>
    <row r="647" s="118" customFormat="1" x14ac:dyDescent="0.25"/>
    <row r="648" s="118" customFormat="1" x14ac:dyDescent="0.25"/>
    <row r="649" s="118" customFormat="1" x14ac:dyDescent="0.25"/>
    <row r="650" s="118" customFormat="1" x14ac:dyDescent="0.25"/>
    <row r="651" s="118" customFormat="1" x14ac:dyDescent="0.25"/>
    <row r="652" s="118" customFormat="1" x14ac:dyDescent="0.25"/>
    <row r="653" s="118" customFormat="1" x14ac:dyDescent="0.25"/>
    <row r="654" s="118" customFormat="1" x14ac:dyDescent="0.25"/>
    <row r="655" s="118" customFormat="1" x14ac:dyDescent="0.25"/>
    <row r="656" s="118" customFormat="1" x14ac:dyDescent="0.25"/>
    <row r="657" s="118" customFormat="1" x14ac:dyDescent="0.25"/>
    <row r="658" s="118" customFormat="1" x14ac:dyDescent="0.25"/>
    <row r="659" s="118" customFormat="1" x14ac:dyDescent="0.25"/>
    <row r="660" s="118" customFormat="1" x14ac:dyDescent="0.25"/>
    <row r="661" s="118" customFormat="1" x14ac:dyDescent="0.25"/>
    <row r="662" s="118" customFormat="1" x14ac:dyDescent="0.25"/>
    <row r="663" s="118" customFormat="1" x14ac:dyDescent="0.25"/>
    <row r="664" s="118" customFormat="1" x14ac:dyDescent="0.25"/>
    <row r="665" s="118" customFormat="1" x14ac:dyDescent="0.25"/>
    <row r="666" s="118" customFormat="1" x14ac:dyDescent="0.25"/>
    <row r="667" s="118" customFormat="1" x14ac:dyDescent="0.25"/>
    <row r="668" s="118" customFormat="1" x14ac:dyDescent="0.25"/>
    <row r="669" s="118" customFormat="1" x14ac:dyDescent="0.25"/>
    <row r="670" s="118" customFormat="1" x14ac:dyDescent="0.25"/>
    <row r="671" s="118" customFormat="1" x14ac:dyDescent="0.25"/>
    <row r="672" s="118" customFormat="1" x14ac:dyDescent="0.25"/>
    <row r="673" s="118" customFormat="1" x14ac:dyDescent="0.25"/>
    <row r="674" s="118" customFormat="1" x14ac:dyDescent="0.25"/>
    <row r="675" s="118" customFormat="1" x14ac:dyDescent="0.25"/>
    <row r="676" s="118" customFormat="1" x14ac:dyDescent="0.25"/>
    <row r="677" s="118" customFormat="1" x14ac:dyDescent="0.25"/>
    <row r="678" s="118" customFormat="1" x14ac:dyDescent="0.25"/>
    <row r="679" s="118" customFormat="1" x14ac:dyDescent="0.25"/>
    <row r="680" s="118" customFormat="1" x14ac:dyDescent="0.25"/>
    <row r="681" s="118" customFormat="1" x14ac:dyDescent="0.25"/>
    <row r="682" s="118" customFormat="1" x14ac:dyDescent="0.25"/>
    <row r="683" s="118" customFormat="1" x14ac:dyDescent="0.25"/>
    <row r="684" s="118" customFormat="1" x14ac:dyDescent="0.25"/>
    <row r="685" s="118" customFormat="1" x14ac:dyDescent="0.25"/>
    <row r="686" s="118" customFormat="1" x14ac:dyDescent="0.25"/>
    <row r="687" s="118" customFormat="1" x14ac:dyDescent="0.25"/>
    <row r="688" s="118" customFormat="1" x14ac:dyDescent="0.25"/>
    <row r="689" s="118" customFormat="1" x14ac:dyDescent="0.25"/>
    <row r="690" s="118" customFormat="1" x14ac:dyDescent="0.25"/>
    <row r="691" s="118" customFormat="1" x14ac:dyDescent="0.25"/>
    <row r="692" s="118" customFormat="1" x14ac:dyDescent="0.25"/>
    <row r="693" s="118" customFormat="1" x14ac:dyDescent="0.25"/>
    <row r="694" s="118" customFormat="1" x14ac:dyDescent="0.25"/>
    <row r="695" s="118" customFormat="1" x14ac:dyDescent="0.25"/>
    <row r="696" s="118" customFormat="1" x14ac:dyDescent="0.25"/>
    <row r="697" s="118" customFormat="1" x14ac:dyDescent="0.25"/>
    <row r="698" s="118" customFormat="1" x14ac:dyDescent="0.25"/>
    <row r="699" s="118" customFormat="1" x14ac:dyDescent="0.25"/>
    <row r="700" s="118" customFormat="1" x14ac:dyDescent="0.25"/>
    <row r="701" s="118" customFormat="1" x14ac:dyDescent="0.25"/>
    <row r="702" s="118" customFormat="1" x14ac:dyDescent="0.25"/>
    <row r="703" s="118" customFormat="1" x14ac:dyDescent="0.25"/>
    <row r="704" s="118" customFormat="1" x14ac:dyDescent="0.25"/>
    <row r="705" s="118" customFormat="1" x14ac:dyDescent="0.25"/>
    <row r="706" s="118" customFormat="1" x14ac:dyDescent="0.25"/>
    <row r="707" s="118" customFormat="1" x14ac:dyDescent="0.25"/>
    <row r="708" s="118" customFormat="1" x14ac:dyDescent="0.25"/>
    <row r="709" s="118" customFormat="1" x14ac:dyDescent="0.25"/>
    <row r="710" s="118" customFormat="1" x14ac:dyDescent="0.25"/>
    <row r="711" s="118" customFormat="1" x14ac:dyDescent="0.25"/>
    <row r="712" s="118" customFormat="1" x14ac:dyDescent="0.25"/>
    <row r="713" s="118" customFormat="1" x14ac:dyDescent="0.25"/>
    <row r="714" s="118" customFormat="1" x14ac:dyDescent="0.25"/>
    <row r="715" s="118" customFormat="1" x14ac:dyDescent="0.25"/>
    <row r="716" s="118" customFormat="1" x14ac:dyDescent="0.25"/>
    <row r="717" s="118" customFormat="1" x14ac:dyDescent="0.25"/>
    <row r="718" s="118" customFormat="1" x14ac:dyDescent="0.25"/>
    <row r="719" s="118" customFormat="1" x14ac:dyDescent="0.25"/>
    <row r="720" s="118" customFormat="1" x14ac:dyDescent="0.25"/>
    <row r="721" s="118" customFormat="1" x14ac:dyDescent="0.25"/>
    <row r="722" s="118" customFormat="1" x14ac:dyDescent="0.25"/>
    <row r="723" s="118" customFormat="1" x14ac:dyDescent="0.25"/>
    <row r="724" s="118" customFormat="1" x14ac:dyDescent="0.25"/>
    <row r="725" s="118" customFormat="1" x14ac:dyDescent="0.25"/>
    <row r="726" s="118" customFormat="1" x14ac:dyDescent="0.25"/>
    <row r="727" s="118" customFormat="1" x14ac:dyDescent="0.25"/>
    <row r="728" s="118" customFormat="1" x14ac:dyDescent="0.25"/>
    <row r="729" s="118" customFormat="1" x14ac:dyDescent="0.25"/>
    <row r="730" s="118" customFormat="1" x14ac:dyDescent="0.25"/>
    <row r="731" s="118" customFormat="1" x14ac:dyDescent="0.25"/>
    <row r="732" s="118" customFormat="1" x14ac:dyDescent="0.25"/>
    <row r="733" s="118" customFormat="1" x14ac:dyDescent="0.25"/>
    <row r="734" s="118" customFormat="1" x14ac:dyDescent="0.25"/>
    <row r="735" s="118" customFormat="1" x14ac:dyDescent="0.25"/>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IX260"/>
  <sheetViews>
    <sheetView topLeftCell="A43" zoomScale="67" zoomScaleNormal="67" workbookViewId="0">
      <selection activeCell="D62" sqref="D62"/>
    </sheetView>
  </sheetViews>
  <sheetFormatPr baseColWidth="10" defaultRowHeight="15" x14ac:dyDescent="0.25"/>
  <cols>
    <col min="2" max="2" width="40.42578125" customWidth="1"/>
    <col min="3" max="3" width="74.85546875" hidden="1" customWidth="1"/>
    <col min="4" max="4" width="147.85546875" customWidth="1"/>
    <col min="5" max="5" width="26.140625" style="130" customWidth="1"/>
    <col min="11" max="258" width="11.42578125" style="7"/>
  </cols>
  <sheetData>
    <row r="1" spans="1:10" s="7" customFormat="1" x14ac:dyDescent="0.25">
      <c r="E1" s="135"/>
    </row>
    <row r="2" spans="1:10" ht="33.75" x14ac:dyDescent="0.25">
      <c r="A2" s="7"/>
      <c r="B2" s="437" t="s">
        <v>119</v>
      </c>
      <c r="C2" s="437"/>
      <c r="D2" s="437"/>
      <c r="E2" s="437"/>
      <c r="F2" s="7"/>
      <c r="G2" s="7"/>
      <c r="H2" s="7"/>
      <c r="I2" s="7"/>
      <c r="J2" s="7"/>
    </row>
    <row r="3" spans="1:10" x14ac:dyDescent="0.25">
      <c r="A3" s="7"/>
      <c r="B3" s="107"/>
      <c r="C3" s="107"/>
      <c r="D3" s="107"/>
      <c r="E3" s="135"/>
      <c r="F3" s="7"/>
      <c r="G3" s="7"/>
      <c r="H3" s="7"/>
      <c r="I3" s="7"/>
      <c r="J3" s="7"/>
    </row>
    <row r="4" spans="1:10" ht="60" x14ac:dyDescent="0.25">
      <c r="A4" s="7"/>
      <c r="B4" s="25"/>
      <c r="C4" s="108" t="s">
        <v>120</v>
      </c>
      <c r="D4" s="108" t="s">
        <v>121</v>
      </c>
      <c r="E4" s="135"/>
      <c r="F4" s="7"/>
      <c r="G4" s="7"/>
      <c r="H4" s="7"/>
      <c r="I4" s="7"/>
      <c r="J4" s="7"/>
    </row>
    <row r="5" spans="1:10" ht="76.5" customHeight="1" x14ac:dyDescent="0.25">
      <c r="A5" s="26" t="s">
        <v>122</v>
      </c>
      <c r="B5" s="109" t="s">
        <v>307</v>
      </c>
      <c r="C5" s="110" t="s">
        <v>123</v>
      </c>
      <c r="D5" s="111" t="s">
        <v>47</v>
      </c>
      <c r="E5" s="136">
        <v>0.2</v>
      </c>
      <c r="F5" s="7"/>
      <c r="G5" s="7"/>
      <c r="H5" s="7"/>
      <c r="I5" s="7"/>
      <c r="J5" s="7"/>
    </row>
    <row r="6" spans="1:10" ht="99" x14ac:dyDescent="0.25">
      <c r="A6" s="26" t="s">
        <v>124</v>
      </c>
      <c r="B6" s="112" t="s">
        <v>124</v>
      </c>
      <c r="C6" s="113" t="s">
        <v>125</v>
      </c>
      <c r="D6" s="114" t="s">
        <v>48</v>
      </c>
      <c r="E6" s="136">
        <v>0.4</v>
      </c>
      <c r="F6" s="7"/>
      <c r="G6" s="7"/>
      <c r="H6" s="7"/>
      <c r="I6" s="7"/>
      <c r="J6" s="7"/>
    </row>
    <row r="7" spans="1:10" ht="66" x14ac:dyDescent="0.25">
      <c r="A7" s="26" t="s">
        <v>127</v>
      </c>
      <c r="B7" s="115" t="s">
        <v>308</v>
      </c>
      <c r="C7" s="113" t="s">
        <v>128</v>
      </c>
      <c r="D7" s="114" t="s">
        <v>129</v>
      </c>
      <c r="E7" s="136">
        <v>0.6</v>
      </c>
      <c r="F7" s="7"/>
      <c r="G7" s="7"/>
      <c r="H7" s="7"/>
      <c r="I7" s="7"/>
      <c r="J7" s="7"/>
    </row>
    <row r="8" spans="1:10" ht="66" x14ac:dyDescent="0.25">
      <c r="A8" s="26" t="s">
        <v>130</v>
      </c>
      <c r="B8" s="116" t="s">
        <v>309</v>
      </c>
      <c r="C8" s="113" t="s">
        <v>131</v>
      </c>
      <c r="D8" s="114" t="s">
        <v>344</v>
      </c>
      <c r="E8" s="136">
        <v>0.8</v>
      </c>
      <c r="F8" s="7"/>
      <c r="G8" s="7"/>
      <c r="H8" s="7"/>
      <c r="I8" s="7"/>
      <c r="J8" s="7"/>
    </row>
    <row r="9" spans="1:10" ht="66" x14ac:dyDescent="0.25">
      <c r="A9" s="26" t="s">
        <v>132</v>
      </c>
      <c r="B9" s="117" t="s">
        <v>310</v>
      </c>
      <c r="C9" s="113" t="s">
        <v>133</v>
      </c>
      <c r="D9" s="114" t="s">
        <v>50</v>
      </c>
      <c r="E9" s="136">
        <v>1</v>
      </c>
      <c r="F9" s="7"/>
      <c r="G9" s="7"/>
      <c r="H9" s="7"/>
      <c r="I9" s="7"/>
      <c r="J9" s="7"/>
    </row>
    <row r="10" spans="1:10" ht="20.25" x14ac:dyDescent="0.25">
      <c r="A10" s="26"/>
      <c r="B10" s="26"/>
      <c r="C10" s="27"/>
      <c r="D10" s="27"/>
      <c r="E10" s="135"/>
      <c r="F10" s="7"/>
      <c r="G10" s="7"/>
      <c r="H10" s="7"/>
      <c r="I10" s="7"/>
      <c r="J10" s="7"/>
    </row>
    <row r="11" spans="1:10" ht="60" x14ac:dyDescent="0.25">
      <c r="A11" s="26"/>
      <c r="B11" s="25"/>
      <c r="C11" s="108" t="s">
        <v>120</v>
      </c>
      <c r="D11" s="108" t="s">
        <v>323</v>
      </c>
      <c r="E11" s="135"/>
      <c r="F11" s="7"/>
      <c r="G11" s="7"/>
      <c r="H11" s="7"/>
      <c r="I11" s="7"/>
      <c r="J11" s="7"/>
    </row>
    <row r="12" spans="1:10" ht="79.5" customHeight="1" x14ac:dyDescent="0.25">
      <c r="A12" s="26"/>
      <c r="B12" s="109" t="s">
        <v>307</v>
      </c>
      <c r="C12" s="110" t="s">
        <v>123</v>
      </c>
      <c r="D12" s="145" t="s">
        <v>329</v>
      </c>
      <c r="E12" s="136">
        <v>0.2</v>
      </c>
      <c r="F12" s="7"/>
      <c r="G12" s="7"/>
      <c r="H12" s="7"/>
      <c r="I12" s="7"/>
      <c r="J12" s="7"/>
    </row>
    <row r="13" spans="1:10" ht="33" x14ac:dyDescent="0.25">
      <c r="A13" s="26"/>
      <c r="B13" s="112" t="s">
        <v>124</v>
      </c>
      <c r="C13" s="113" t="s">
        <v>125</v>
      </c>
      <c r="D13" s="145" t="s">
        <v>330</v>
      </c>
      <c r="E13" s="136">
        <v>0.4</v>
      </c>
      <c r="F13" s="7"/>
      <c r="G13" s="7"/>
      <c r="H13" s="7"/>
      <c r="I13" s="7"/>
      <c r="J13" s="7"/>
    </row>
    <row r="14" spans="1:10" ht="33" x14ac:dyDescent="0.25">
      <c r="A14" s="26"/>
      <c r="B14" s="115" t="s">
        <v>308</v>
      </c>
      <c r="C14" s="113" t="s">
        <v>128</v>
      </c>
      <c r="D14" s="145" t="s">
        <v>331</v>
      </c>
      <c r="E14" s="136">
        <v>0.6</v>
      </c>
      <c r="F14" s="7"/>
      <c r="G14" s="7"/>
      <c r="H14" s="7"/>
      <c r="I14" s="7"/>
      <c r="J14" s="7"/>
    </row>
    <row r="15" spans="1:10" ht="33" x14ac:dyDescent="0.25">
      <c r="A15" s="26"/>
      <c r="B15" s="116" t="s">
        <v>309</v>
      </c>
      <c r="C15" s="113" t="s">
        <v>131</v>
      </c>
      <c r="D15" s="145" t="s">
        <v>332</v>
      </c>
      <c r="E15" s="136">
        <v>0.8</v>
      </c>
      <c r="F15" s="7"/>
      <c r="G15" s="7"/>
      <c r="H15" s="7"/>
      <c r="I15" s="7"/>
      <c r="J15" s="7"/>
    </row>
    <row r="16" spans="1:10" ht="46.5" customHeight="1" x14ac:dyDescent="0.25">
      <c r="A16" s="26"/>
      <c r="B16" s="117" t="s">
        <v>310</v>
      </c>
      <c r="C16" s="113" t="s">
        <v>133</v>
      </c>
      <c r="D16" s="145" t="s">
        <v>333</v>
      </c>
      <c r="E16" s="136">
        <v>1</v>
      </c>
      <c r="F16" s="7"/>
      <c r="G16" s="7"/>
      <c r="H16" s="7"/>
      <c r="I16" s="7"/>
      <c r="J16" s="7"/>
    </row>
    <row r="17" spans="1:10" ht="20.25" x14ac:dyDescent="0.25">
      <c r="A17" s="26"/>
      <c r="B17" s="26"/>
      <c r="C17" s="27"/>
      <c r="D17" s="27"/>
      <c r="E17" s="135"/>
      <c r="F17" s="7"/>
      <c r="G17" s="7"/>
      <c r="H17" s="7"/>
      <c r="I17" s="7"/>
      <c r="J17" s="7"/>
    </row>
    <row r="18" spans="1:10" ht="16.5" x14ac:dyDescent="0.25">
      <c r="A18" s="26"/>
      <c r="B18" s="28"/>
      <c r="C18" s="28"/>
      <c r="D18" s="28"/>
      <c r="E18" s="135"/>
      <c r="F18" s="7"/>
      <c r="G18" s="7"/>
      <c r="H18" s="7"/>
      <c r="I18" s="7"/>
      <c r="J18" s="7"/>
    </row>
    <row r="19" spans="1:10" ht="60" x14ac:dyDescent="0.25">
      <c r="A19" s="26"/>
      <c r="B19" s="25"/>
      <c r="C19" s="108" t="s">
        <v>120</v>
      </c>
      <c r="D19" s="108" t="s">
        <v>339</v>
      </c>
      <c r="E19" s="135"/>
      <c r="F19" s="7"/>
      <c r="G19" s="7"/>
      <c r="H19" s="7"/>
      <c r="I19" s="7"/>
      <c r="J19" s="7"/>
    </row>
    <row r="20" spans="1:10" ht="57.75" customHeight="1" x14ac:dyDescent="0.25">
      <c r="A20" s="26"/>
      <c r="B20" s="109" t="s">
        <v>307</v>
      </c>
      <c r="C20" s="110" t="s">
        <v>123</v>
      </c>
      <c r="D20" s="145" t="s">
        <v>324</v>
      </c>
      <c r="E20" s="136">
        <v>0.2</v>
      </c>
      <c r="F20" s="7"/>
      <c r="G20" s="7"/>
      <c r="H20" s="7"/>
      <c r="I20" s="7"/>
      <c r="J20" s="7"/>
    </row>
    <row r="21" spans="1:10" ht="54" customHeight="1" x14ac:dyDescent="0.25">
      <c r="A21" s="26"/>
      <c r="B21" s="112" t="s">
        <v>124</v>
      </c>
      <c r="C21" s="113" t="s">
        <v>125</v>
      </c>
      <c r="D21" s="145" t="s">
        <v>325</v>
      </c>
      <c r="E21" s="136">
        <v>0.4</v>
      </c>
      <c r="F21" s="7"/>
      <c r="G21" s="7"/>
      <c r="H21" s="7"/>
      <c r="I21" s="7"/>
      <c r="J21" s="7"/>
    </row>
    <row r="22" spans="1:10" ht="64.5" customHeight="1" x14ac:dyDescent="0.25">
      <c r="A22" s="26"/>
      <c r="B22" s="115" t="s">
        <v>308</v>
      </c>
      <c r="C22" s="113" t="s">
        <v>128</v>
      </c>
      <c r="D22" s="145" t="s">
        <v>326</v>
      </c>
      <c r="E22" s="136">
        <v>0.6</v>
      </c>
      <c r="F22" s="7"/>
      <c r="G22" s="7"/>
      <c r="H22" s="7"/>
      <c r="I22" s="7"/>
      <c r="J22" s="7"/>
    </row>
    <row r="23" spans="1:10" ht="51.75" customHeight="1" x14ac:dyDescent="0.25">
      <c r="A23" s="26"/>
      <c r="B23" s="116" t="s">
        <v>309</v>
      </c>
      <c r="C23" s="113" t="s">
        <v>131</v>
      </c>
      <c r="D23" s="145" t="s">
        <v>327</v>
      </c>
      <c r="E23" s="136">
        <v>0.8</v>
      </c>
      <c r="F23" s="7"/>
      <c r="G23" s="7"/>
      <c r="H23" s="7"/>
      <c r="I23" s="7"/>
      <c r="J23" s="7"/>
    </row>
    <row r="24" spans="1:10" ht="51.75" customHeight="1" x14ac:dyDescent="0.25">
      <c r="A24" s="26"/>
      <c r="B24" s="117" t="s">
        <v>310</v>
      </c>
      <c r="C24" s="113" t="s">
        <v>133</v>
      </c>
      <c r="D24" s="145" t="s">
        <v>328</v>
      </c>
      <c r="E24" s="136">
        <v>1</v>
      </c>
      <c r="F24" s="7"/>
      <c r="G24" s="7"/>
      <c r="H24" s="7"/>
      <c r="I24" s="7"/>
      <c r="J24" s="7"/>
    </row>
    <row r="25" spans="1:10" ht="16.5" x14ac:dyDescent="0.25">
      <c r="A25" s="26"/>
      <c r="B25" s="28"/>
      <c r="C25" s="28"/>
      <c r="D25" s="28"/>
      <c r="E25" s="135"/>
      <c r="F25" s="7"/>
      <c r="G25" s="7"/>
      <c r="H25" s="7"/>
      <c r="I25" s="7"/>
      <c r="J25" s="7"/>
    </row>
    <row r="26" spans="1:10" ht="16.5" x14ac:dyDescent="0.25">
      <c r="A26" s="26"/>
      <c r="B26" s="28"/>
      <c r="C26" s="28"/>
      <c r="D26" s="28"/>
      <c r="E26" s="135"/>
      <c r="F26" s="7"/>
      <c r="G26" s="7"/>
      <c r="H26" s="7"/>
      <c r="I26" s="7"/>
      <c r="J26" s="7"/>
    </row>
    <row r="27" spans="1:10" ht="16.5" x14ac:dyDescent="0.25">
      <c r="A27" s="26"/>
      <c r="B27" s="28"/>
      <c r="C27" s="28"/>
      <c r="D27" s="28"/>
      <c r="E27" s="135"/>
      <c r="F27" s="7"/>
      <c r="G27" s="7"/>
      <c r="H27" s="7"/>
      <c r="I27" s="7"/>
      <c r="J27" s="7"/>
    </row>
    <row r="28" spans="1:10" ht="16.5" x14ac:dyDescent="0.25">
      <c r="A28" s="26"/>
      <c r="B28" s="28"/>
      <c r="C28" s="28"/>
      <c r="D28" s="28"/>
      <c r="E28" s="135"/>
      <c r="F28" s="7"/>
      <c r="G28" s="7"/>
      <c r="H28" s="7"/>
      <c r="I28" s="7"/>
      <c r="J28" s="7"/>
    </row>
    <row r="29" spans="1:10" ht="60" x14ac:dyDescent="0.25">
      <c r="A29" s="26"/>
      <c r="B29" s="25"/>
      <c r="C29" s="108" t="s">
        <v>120</v>
      </c>
      <c r="D29" s="108" t="s">
        <v>334</v>
      </c>
      <c r="E29" s="135"/>
      <c r="F29" s="7"/>
      <c r="G29" s="7"/>
      <c r="H29" s="7"/>
      <c r="I29" s="7"/>
      <c r="J29" s="7"/>
    </row>
    <row r="30" spans="1:10" ht="75.75" customHeight="1" x14ac:dyDescent="0.25">
      <c r="A30" s="26"/>
      <c r="B30" s="109" t="s">
        <v>307</v>
      </c>
      <c r="C30" s="110" t="s">
        <v>123</v>
      </c>
      <c r="D30" s="145" t="s">
        <v>347</v>
      </c>
      <c r="E30" s="136">
        <v>0.2</v>
      </c>
      <c r="F30" s="7"/>
      <c r="G30" s="7"/>
      <c r="H30" s="7"/>
      <c r="I30" s="7"/>
      <c r="J30" s="7"/>
    </row>
    <row r="31" spans="1:10" ht="65.25" customHeight="1" x14ac:dyDescent="0.25">
      <c r="A31" s="26"/>
      <c r="B31" s="112" t="s">
        <v>124</v>
      </c>
      <c r="C31" s="113" t="s">
        <v>125</v>
      </c>
      <c r="D31" s="145" t="s">
        <v>348</v>
      </c>
      <c r="E31" s="136">
        <v>0.4</v>
      </c>
      <c r="F31" s="7"/>
      <c r="G31" s="7"/>
      <c r="H31" s="7"/>
      <c r="I31" s="7"/>
      <c r="J31" s="7"/>
    </row>
    <row r="32" spans="1:10" ht="57" customHeight="1" x14ac:dyDescent="0.25">
      <c r="A32" s="26"/>
      <c r="B32" s="115" t="s">
        <v>308</v>
      </c>
      <c r="C32" s="113" t="s">
        <v>128</v>
      </c>
      <c r="D32" s="145" t="s">
        <v>335</v>
      </c>
      <c r="E32" s="136">
        <v>0.6</v>
      </c>
      <c r="F32" s="7"/>
      <c r="G32" s="7"/>
      <c r="H32" s="7"/>
      <c r="I32" s="7"/>
      <c r="J32" s="7"/>
    </row>
    <row r="33" spans="1:10" ht="66.75" customHeight="1" x14ac:dyDescent="0.25">
      <c r="A33" s="26"/>
      <c r="B33" s="116" t="s">
        <v>309</v>
      </c>
      <c r="C33" s="113" t="s">
        <v>131</v>
      </c>
      <c r="D33" s="145" t="s">
        <v>349</v>
      </c>
      <c r="E33" s="136">
        <v>0.8</v>
      </c>
      <c r="F33" s="7"/>
      <c r="G33" s="7"/>
      <c r="H33" s="7"/>
      <c r="I33" s="7"/>
      <c r="J33" s="7"/>
    </row>
    <row r="34" spans="1:10" ht="79.5" customHeight="1" x14ac:dyDescent="0.25">
      <c r="A34" s="26"/>
      <c r="B34" s="117" t="s">
        <v>310</v>
      </c>
      <c r="C34" s="113" t="s">
        <v>133</v>
      </c>
      <c r="D34" s="145" t="s">
        <v>350</v>
      </c>
      <c r="E34" s="136">
        <v>1</v>
      </c>
      <c r="F34" s="7"/>
      <c r="G34" s="7"/>
      <c r="H34" s="7"/>
      <c r="I34" s="7"/>
      <c r="J34" s="7"/>
    </row>
    <row r="35" spans="1:10" x14ac:dyDescent="0.25">
      <c r="A35" s="26"/>
      <c r="B35" s="26"/>
      <c r="C35" s="26" t="s">
        <v>134</v>
      </c>
      <c r="D35" s="26" t="s">
        <v>135</v>
      </c>
      <c r="E35" s="135"/>
      <c r="F35" s="7"/>
      <c r="G35" s="7"/>
      <c r="H35" s="7"/>
      <c r="I35" s="7"/>
      <c r="J35" s="7"/>
    </row>
    <row r="36" spans="1:10" x14ac:dyDescent="0.25">
      <c r="A36" s="26"/>
      <c r="B36" s="26"/>
      <c r="C36" s="26"/>
      <c r="D36" s="26"/>
      <c r="E36" s="135"/>
      <c r="F36" s="7"/>
      <c r="G36" s="7"/>
      <c r="H36" s="7"/>
      <c r="I36" s="7"/>
      <c r="J36" s="7"/>
    </row>
    <row r="37" spans="1:10" x14ac:dyDescent="0.25">
      <c r="A37" s="26"/>
      <c r="B37" s="26"/>
      <c r="C37" s="26"/>
      <c r="D37" s="26"/>
      <c r="E37" s="135"/>
      <c r="F37" s="7"/>
      <c r="G37" s="7"/>
      <c r="H37" s="7"/>
      <c r="I37" s="7"/>
      <c r="J37" s="7"/>
    </row>
    <row r="38" spans="1:10" ht="60" x14ac:dyDescent="0.25">
      <c r="A38" s="26"/>
      <c r="B38" s="25"/>
      <c r="C38" s="108" t="s">
        <v>120</v>
      </c>
      <c r="D38" s="108" t="s">
        <v>371</v>
      </c>
      <c r="E38" s="135"/>
      <c r="F38" s="7"/>
      <c r="G38" s="7"/>
      <c r="H38" s="7"/>
      <c r="I38" s="7"/>
      <c r="J38" s="7"/>
    </row>
    <row r="39" spans="1:10" ht="99" x14ac:dyDescent="0.25">
      <c r="A39" s="26"/>
      <c r="B39" s="109" t="s">
        <v>307</v>
      </c>
      <c r="C39" s="110" t="s">
        <v>123</v>
      </c>
      <c r="D39" s="146" t="s">
        <v>367</v>
      </c>
      <c r="E39" s="136">
        <v>0.2</v>
      </c>
      <c r="F39" s="7"/>
      <c r="G39" s="7"/>
      <c r="H39" s="7"/>
      <c r="I39" s="7"/>
      <c r="J39" s="7"/>
    </row>
    <row r="40" spans="1:10" ht="99" x14ac:dyDescent="0.25">
      <c r="A40" s="26"/>
      <c r="B40" s="112" t="s">
        <v>124</v>
      </c>
      <c r="C40" s="113" t="s">
        <v>125</v>
      </c>
      <c r="D40" s="146" t="s">
        <v>368</v>
      </c>
      <c r="E40" s="136">
        <v>0.4</v>
      </c>
      <c r="F40" s="7"/>
      <c r="G40" s="7"/>
      <c r="H40" s="7"/>
      <c r="I40" s="7"/>
      <c r="J40" s="7"/>
    </row>
    <row r="41" spans="1:10" ht="99" x14ac:dyDescent="0.25">
      <c r="A41" s="26"/>
      <c r="B41" s="115" t="s">
        <v>308</v>
      </c>
      <c r="C41" s="113" t="s">
        <v>128</v>
      </c>
      <c r="D41" s="146" t="s">
        <v>369</v>
      </c>
      <c r="E41" s="136">
        <v>0.6</v>
      </c>
      <c r="F41" s="7"/>
      <c r="G41" s="7"/>
      <c r="H41" s="7"/>
      <c r="I41" s="7"/>
      <c r="J41" s="7"/>
    </row>
    <row r="42" spans="1:10" ht="99" x14ac:dyDescent="0.25">
      <c r="A42" s="26"/>
      <c r="B42" s="116" t="s">
        <v>309</v>
      </c>
      <c r="C42" s="113" t="s">
        <v>131</v>
      </c>
      <c r="D42" s="146" t="s">
        <v>370</v>
      </c>
      <c r="E42" s="136">
        <v>0.8</v>
      </c>
      <c r="F42" s="7"/>
      <c r="G42" s="7"/>
      <c r="H42" s="7"/>
      <c r="I42" s="7"/>
      <c r="J42" s="7"/>
    </row>
    <row r="43" spans="1:10" ht="99" x14ac:dyDescent="0.25">
      <c r="A43" s="26"/>
      <c r="B43" s="117" t="s">
        <v>310</v>
      </c>
      <c r="C43" s="113" t="s">
        <v>133</v>
      </c>
      <c r="D43" s="146" t="s">
        <v>372</v>
      </c>
      <c r="E43" s="136">
        <v>1</v>
      </c>
      <c r="F43" s="7"/>
      <c r="G43" s="7"/>
      <c r="H43" s="7"/>
      <c r="I43" s="7"/>
      <c r="J43" s="7"/>
    </row>
    <row r="44" spans="1:10" x14ac:dyDescent="0.25">
      <c r="A44" s="26"/>
      <c r="B44" s="26"/>
      <c r="C44" s="26"/>
      <c r="D44" s="26"/>
      <c r="E44" s="135"/>
      <c r="F44" s="7"/>
      <c r="G44" s="7"/>
      <c r="H44" s="7"/>
      <c r="I44" s="7"/>
      <c r="J44" s="7"/>
    </row>
    <row r="45" spans="1:10" ht="56.25" customHeight="1" x14ac:dyDescent="0.25">
      <c r="A45" s="26"/>
      <c r="B45" s="26"/>
      <c r="C45" s="26"/>
      <c r="D45" s="108" t="s">
        <v>322</v>
      </c>
      <c r="E45" s="135"/>
      <c r="F45" s="7"/>
      <c r="G45" s="7"/>
      <c r="H45" s="7"/>
      <c r="I45" s="7"/>
      <c r="J45" s="7"/>
    </row>
    <row r="46" spans="1:10" ht="94.5" customHeight="1" x14ac:dyDescent="0.25">
      <c r="A46" s="26"/>
      <c r="B46" s="116" t="s">
        <v>309</v>
      </c>
      <c r="C46" s="26"/>
      <c r="D46" s="114" t="s">
        <v>445</v>
      </c>
      <c r="E46" s="136">
        <v>0.8</v>
      </c>
      <c r="F46" s="7"/>
      <c r="G46" s="7"/>
      <c r="H46" s="7"/>
      <c r="I46" s="7"/>
      <c r="J46" s="7"/>
    </row>
    <row r="47" spans="1:10" ht="105.75" customHeight="1" x14ac:dyDescent="0.25">
      <c r="A47" s="26"/>
      <c r="B47" s="117" t="s">
        <v>310</v>
      </c>
      <c r="C47" s="27"/>
      <c r="D47" s="114" t="s">
        <v>446</v>
      </c>
      <c r="E47" s="136">
        <v>1</v>
      </c>
      <c r="F47" s="7"/>
      <c r="G47" s="7"/>
      <c r="H47" s="7"/>
      <c r="I47" s="7"/>
      <c r="J47" s="7"/>
    </row>
    <row r="48" spans="1:10" x14ac:dyDescent="0.25">
      <c r="A48" s="26"/>
      <c r="B48" s="23"/>
      <c r="C48" s="23"/>
      <c r="D48" s="23"/>
      <c r="E48" s="135"/>
      <c r="F48" s="7"/>
      <c r="G48" s="7"/>
      <c r="H48" s="7"/>
      <c r="I48" s="7"/>
      <c r="J48" s="7"/>
    </row>
    <row r="49" spans="1:10" x14ac:dyDescent="0.25">
      <c r="A49" s="26"/>
      <c r="B49" s="23"/>
      <c r="C49" s="23"/>
      <c r="D49" s="23"/>
      <c r="E49" s="135"/>
      <c r="F49" s="7"/>
      <c r="G49" s="7"/>
      <c r="H49" s="7"/>
      <c r="I49" s="7"/>
      <c r="J49" s="7"/>
    </row>
    <row r="50" spans="1:10" ht="20.25" x14ac:dyDescent="0.25">
      <c r="A50" s="26"/>
      <c r="B50" s="26"/>
      <c r="C50" s="27"/>
      <c r="D50" s="27"/>
      <c r="E50" s="135"/>
      <c r="F50" s="7"/>
      <c r="G50" s="7"/>
      <c r="H50" s="7"/>
      <c r="I50" s="7"/>
      <c r="J50" s="7"/>
    </row>
    <row r="51" spans="1:10" ht="46.5" customHeight="1" x14ac:dyDescent="0.25">
      <c r="A51" s="26"/>
      <c r="B51" s="26"/>
      <c r="C51" s="26"/>
      <c r="D51" s="108" t="s">
        <v>447</v>
      </c>
      <c r="E51" s="135"/>
      <c r="F51" s="7"/>
      <c r="G51" s="7"/>
      <c r="H51" s="7"/>
      <c r="I51" s="7"/>
      <c r="J51" s="7"/>
    </row>
    <row r="52" spans="1:10" ht="90" customHeight="1" x14ac:dyDescent="0.25">
      <c r="A52" s="26"/>
      <c r="B52" s="116" t="s">
        <v>309</v>
      </c>
      <c r="C52" s="26"/>
      <c r="D52" s="114" t="s">
        <v>345</v>
      </c>
      <c r="E52" s="136">
        <v>0.8</v>
      </c>
      <c r="F52" s="7"/>
      <c r="G52" s="7"/>
      <c r="H52" s="7"/>
      <c r="I52" s="7"/>
      <c r="J52" s="7"/>
    </row>
    <row r="53" spans="1:10" ht="66" x14ac:dyDescent="0.25">
      <c r="A53" s="26"/>
      <c r="B53" s="117" t="s">
        <v>310</v>
      </c>
      <c r="C53" s="27"/>
      <c r="D53" s="114" t="s">
        <v>346</v>
      </c>
      <c r="E53" s="136">
        <v>1</v>
      </c>
      <c r="F53" s="7"/>
      <c r="G53" s="7"/>
      <c r="H53" s="7"/>
      <c r="I53" s="7"/>
      <c r="J53" s="7"/>
    </row>
    <row r="54" spans="1:10" ht="20.25" x14ac:dyDescent="0.25">
      <c r="A54" s="26"/>
      <c r="B54" s="26"/>
      <c r="C54" s="27"/>
      <c r="D54" s="27"/>
      <c r="E54" s="135"/>
      <c r="F54" s="7"/>
      <c r="G54" s="7"/>
      <c r="H54" s="7"/>
      <c r="I54" s="7"/>
      <c r="J54" s="7"/>
    </row>
    <row r="55" spans="1:10" ht="20.25" x14ac:dyDescent="0.25">
      <c r="A55" s="26"/>
      <c r="B55" s="26"/>
      <c r="C55" s="27"/>
      <c r="D55" s="27"/>
      <c r="E55" s="135"/>
      <c r="F55" s="7"/>
      <c r="G55" s="7"/>
      <c r="H55" s="7"/>
      <c r="I55" s="7"/>
      <c r="J55" s="7"/>
    </row>
    <row r="56" spans="1:10" ht="20.25" x14ac:dyDescent="0.25">
      <c r="A56" s="26"/>
      <c r="B56" s="26"/>
      <c r="C56" s="27"/>
      <c r="D56" s="27"/>
      <c r="E56" s="135"/>
      <c r="F56" s="7"/>
      <c r="G56" s="7"/>
      <c r="H56" s="7"/>
      <c r="I56" s="7"/>
      <c r="J56" s="7"/>
    </row>
    <row r="57" spans="1:10" ht="20.25" x14ac:dyDescent="0.25">
      <c r="A57" s="26"/>
      <c r="B57" s="26"/>
      <c r="C57" s="27"/>
      <c r="D57" s="27"/>
      <c r="E57" s="135"/>
      <c r="F57" s="7"/>
      <c r="G57" s="7"/>
      <c r="H57" s="7"/>
      <c r="I57" s="7"/>
      <c r="J57" s="7"/>
    </row>
    <row r="58" spans="1:10" ht="20.25" x14ac:dyDescent="0.25">
      <c r="A58" s="26"/>
      <c r="B58" s="26"/>
      <c r="C58" s="27"/>
      <c r="D58" s="27"/>
      <c r="E58" s="135"/>
      <c r="F58" s="7"/>
      <c r="G58" s="7"/>
      <c r="H58" s="7"/>
      <c r="I58" s="7"/>
      <c r="J58" s="7"/>
    </row>
    <row r="59" spans="1:10" ht="20.25" x14ac:dyDescent="0.25">
      <c r="A59" s="26"/>
      <c r="B59" s="26"/>
      <c r="C59" s="27"/>
      <c r="D59" s="27"/>
      <c r="E59" s="135"/>
      <c r="F59" s="7"/>
      <c r="G59" s="7"/>
      <c r="H59" s="7"/>
      <c r="I59" s="7"/>
      <c r="J59" s="7"/>
    </row>
    <row r="60" spans="1:10" ht="20.25" x14ac:dyDescent="0.25">
      <c r="A60" s="26"/>
      <c r="B60" s="26"/>
      <c r="C60" s="27"/>
      <c r="D60" s="27"/>
      <c r="E60" s="135"/>
      <c r="F60" s="7"/>
      <c r="G60" s="7"/>
      <c r="H60" s="7"/>
      <c r="I60" s="7"/>
      <c r="J60" s="7"/>
    </row>
    <row r="61" spans="1:10" ht="20.25" x14ac:dyDescent="0.25">
      <c r="A61" s="26"/>
      <c r="B61" s="26"/>
      <c r="C61" s="27"/>
      <c r="D61" s="27"/>
      <c r="E61" s="135"/>
      <c r="F61" s="7"/>
      <c r="G61" s="7"/>
      <c r="H61" s="7"/>
      <c r="I61" s="7"/>
      <c r="J61" s="7"/>
    </row>
    <row r="62" spans="1:10" ht="20.25" x14ac:dyDescent="0.25">
      <c r="A62" s="26"/>
      <c r="B62" s="26"/>
      <c r="C62" s="27"/>
      <c r="D62" s="27"/>
      <c r="E62" s="135"/>
      <c r="F62" s="7"/>
      <c r="G62" s="7"/>
      <c r="H62" s="7"/>
      <c r="I62" s="7"/>
      <c r="J62" s="7"/>
    </row>
    <row r="63" spans="1:10" ht="20.25" x14ac:dyDescent="0.25">
      <c r="A63" s="26"/>
      <c r="B63" s="26"/>
      <c r="C63" s="27"/>
      <c r="D63" s="27"/>
      <c r="E63" s="135"/>
      <c r="F63" s="7"/>
      <c r="G63" s="7"/>
      <c r="H63" s="7"/>
      <c r="I63" s="7"/>
      <c r="J63" s="7"/>
    </row>
    <row r="64" spans="1:10" ht="20.25" x14ac:dyDescent="0.25">
      <c r="A64" s="26"/>
      <c r="B64" s="26"/>
      <c r="C64" s="27"/>
      <c r="D64" s="27"/>
      <c r="E64" s="135"/>
      <c r="F64" s="7"/>
      <c r="G64" s="7"/>
      <c r="H64" s="7"/>
      <c r="I64" s="7"/>
      <c r="J64" s="7"/>
    </row>
    <row r="65" spans="1:10" ht="20.25" x14ac:dyDescent="0.25">
      <c r="A65" s="26"/>
      <c r="B65" s="26"/>
      <c r="C65" s="27"/>
      <c r="D65" s="27"/>
      <c r="E65" s="135"/>
      <c r="F65" s="7"/>
      <c r="G65" s="7"/>
      <c r="H65" s="7"/>
      <c r="I65" s="7"/>
      <c r="J65" s="7"/>
    </row>
    <row r="66" spans="1:10" ht="20.25" x14ac:dyDescent="0.25">
      <c r="A66" s="26"/>
      <c r="B66" s="26"/>
      <c r="C66" s="27"/>
      <c r="D66" s="27"/>
      <c r="E66" s="135"/>
      <c r="F66" s="7"/>
      <c r="G66" s="7"/>
      <c r="H66" s="7"/>
      <c r="I66" s="7"/>
      <c r="J66" s="7"/>
    </row>
    <row r="67" spans="1:10" ht="20.25" x14ac:dyDescent="0.25">
      <c r="A67" s="26"/>
      <c r="B67" s="26"/>
      <c r="C67" s="27"/>
      <c r="D67" s="27"/>
      <c r="E67" s="135"/>
      <c r="F67" s="7"/>
      <c r="G67" s="7"/>
      <c r="H67" s="7"/>
      <c r="I67" s="7"/>
      <c r="J67" s="7"/>
    </row>
    <row r="68" spans="1:10" ht="20.25" x14ac:dyDescent="0.25">
      <c r="A68" s="26"/>
      <c r="B68" s="26"/>
      <c r="C68" s="27"/>
      <c r="D68" s="27"/>
      <c r="E68" s="135"/>
      <c r="F68" s="7"/>
      <c r="G68" s="7"/>
      <c r="H68" s="7"/>
      <c r="I68" s="7"/>
      <c r="J68" s="7"/>
    </row>
    <row r="69" spans="1:10" ht="20.25" x14ac:dyDescent="0.25">
      <c r="A69" s="26"/>
      <c r="B69" s="26"/>
      <c r="C69" s="27"/>
      <c r="D69" s="27"/>
      <c r="E69" s="135"/>
      <c r="F69" s="7"/>
      <c r="G69" s="7"/>
      <c r="H69" s="7"/>
      <c r="I69" s="7"/>
      <c r="J69" s="7"/>
    </row>
    <row r="70" spans="1:10" ht="20.25" x14ac:dyDescent="0.25">
      <c r="A70" s="26"/>
      <c r="B70" s="26"/>
      <c r="C70" s="27"/>
      <c r="D70" s="27"/>
      <c r="E70" s="135"/>
      <c r="F70" s="7"/>
      <c r="G70" s="7"/>
      <c r="H70" s="7"/>
      <c r="I70" s="7"/>
      <c r="J70" s="7"/>
    </row>
    <row r="71" spans="1:10" ht="20.25" x14ac:dyDescent="0.25">
      <c r="A71" s="26"/>
      <c r="B71" s="26"/>
      <c r="C71" s="27"/>
      <c r="D71" s="27"/>
      <c r="E71" s="135"/>
      <c r="F71" s="7"/>
      <c r="G71" s="7"/>
      <c r="H71" s="7"/>
      <c r="I71" s="7"/>
      <c r="J71" s="7"/>
    </row>
    <row r="72" spans="1:10" ht="20.25" x14ac:dyDescent="0.25">
      <c r="A72" s="26"/>
      <c r="B72" s="26"/>
      <c r="C72" s="27"/>
      <c r="D72" s="27"/>
      <c r="E72" s="135"/>
      <c r="F72" s="7"/>
      <c r="G72" s="7"/>
      <c r="H72" s="7"/>
      <c r="I72" s="7"/>
      <c r="J72" s="7"/>
    </row>
    <row r="73" spans="1:10" ht="20.25" x14ac:dyDescent="0.25">
      <c r="A73" s="26"/>
      <c r="B73" s="26"/>
      <c r="C73" s="27"/>
      <c r="D73" s="27"/>
      <c r="E73" s="135"/>
      <c r="F73" s="7"/>
      <c r="G73" s="7"/>
      <c r="H73" s="7"/>
      <c r="I73" s="7"/>
      <c r="J73" s="7"/>
    </row>
    <row r="74" spans="1:10" ht="20.25" x14ac:dyDescent="0.25">
      <c r="A74" s="26"/>
      <c r="B74" s="26"/>
      <c r="C74" s="27"/>
      <c r="D74" s="27"/>
      <c r="E74" s="135"/>
      <c r="F74" s="7"/>
      <c r="G74" s="7"/>
      <c r="H74" s="7"/>
      <c r="I74" s="7"/>
      <c r="J74" s="7"/>
    </row>
    <row r="75" spans="1:10" ht="20.25" x14ac:dyDescent="0.25">
      <c r="A75" s="26"/>
      <c r="B75" s="26"/>
      <c r="C75" s="27"/>
      <c r="D75" s="27"/>
      <c r="E75" s="135"/>
      <c r="F75" s="7"/>
      <c r="G75" s="7"/>
      <c r="H75" s="7"/>
      <c r="I75" s="7"/>
      <c r="J75" s="7"/>
    </row>
    <row r="76" spans="1:10" ht="20.25" x14ac:dyDescent="0.25">
      <c r="A76" s="26"/>
      <c r="B76" s="26"/>
      <c r="C76" s="27"/>
      <c r="D76" s="27"/>
      <c r="E76" s="135"/>
      <c r="F76" s="7"/>
      <c r="G76" s="7"/>
      <c r="H76" s="7"/>
      <c r="I76" s="7"/>
      <c r="J76" s="7"/>
    </row>
    <row r="77" spans="1:10" ht="20.25" x14ac:dyDescent="0.25">
      <c r="A77" s="26"/>
      <c r="B77" s="26"/>
      <c r="C77" s="27"/>
      <c r="D77" s="27"/>
      <c r="E77" s="135"/>
      <c r="F77" s="7"/>
      <c r="G77" s="7"/>
      <c r="H77" s="7"/>
      <c r="I77" s="7"/>
      <c r="J77" s="7"/>
    </row>
    <row r="78" spans="1:10" ht="20.25" x14ac:dyDescent="0.25">
      <c r="A78" s="26"/>
      <c r="B78" s="26"/>
      <c r="C78" s="27"/>
      <c r="D78" s="27"/>
      <c r="E78" s="135"/>
      <c r="F78" s="7"/>
      <c r="G78" s="7"/>
      <c r="H78" s="7"/>
      <c r="I78" s="7"/>
      <c r="J78" s="7"/>
    </row>
    <row r="79" spans="1:10" ht="20.25" x14ac:dyDescent="0.25">
      <c r="A79" s="26"/>
      <c r="B79" s="26"/>
      <c r="C79" s="27"/>
      <c r="D79" s="27"/>
      <c r="E79" s="135"/>
      <c r="F79" s="7"/>
      <c r="G79" s="7"/>
      <c r="H79" s="7"/>
      <c r="I79" s="7"/>
      <c r="J79" s="7"/>
    </row>
    <row r="80" spans="1:10" s="7" customFormat="1" ht="20.25" x14ac:dyDescent="0.25">
      <c r="A80" s="26"/>
      <c r="B80" s="26"/>
      <c r="C80" s="27"/>
      <c r="D80" s="27"/>
      <c r="E80" s="135"/>
    </row>
    <row r="81" spans="1:5" s="7" customFormat="1" ht="20.25" x14ac:dyDescent="0.25">
      <c r="A81" s="26"/>
      <c r="B81" s="26"/>
      <c r="C81" s="27"/>
      <c r="D81" s="27"/>
      <c r="E81" s="135"/>
    </row>
    <row r="82" spans="1:5" s="7" customFormat="1" ht="20.25" x14ac:dyDescent="0.25">
      <c r="A82" s="26"/>
      <c r="B82" s="26"/>
      <c r="C82" s="27"/>
      <c r="D82" s="27"/>
      <c r="E82" s="135"/>
    </row>
    <row r="83" spans="1:5" s="7" customFormat="1" ht="20.25" x14ac:dyDescent="0.25">
      <c r="A83" s="26"/>
      <c r="B83" s="26"/>
      <c r="C83" s="27"/>
      <c r="D83" s="27"/>
      <c r="E83" s="135"/>
    </row>
    <row r="84" spans="1:5" s="7" customFormat="1" ht="20.25" x14ac:dyDescent="0.25">
      <c r="A84" s="26"/>
      <c r="B84" s="26"/>
      <c r="C84" s="27"/>
      <c r="D84" s="27"/>
      <c r="E84" s="135"/>
    </row>
    <row r="85" spans="1:5" s="7" customFormat="1" ht="20.25" x14ac:dyDescent="0.25">
      <c r="A85" s="26"/>
      <c r="B85" s="26"/>
      <c r="C85" s="27"/>
      <c r="D85" s="27"/>
      <c r="E85" s="135"/>
    </row>
    <row r="86" spans="1:5" s="7" customFormat="1" ht="20.25" x14ac:dyDescent="0.25">
      <c r="A86" s="26"/>
      <c r="B86" s="26"/>
      <c r="C86" s="27"/>
      <c r="D86" s="27"/>
      <c r="E86" s="135"/>
    </row>
    <row r="87" spans="1:5" s="7" customFormat="1" ht="20.25" x14ac:dyDescent="0.25">
      <c r="A87" s="26"/>
      <c r="B87" s="26"/>
      <c r="C87" s="27"/>
      <c r="D87" s="27"/>
      <c r="E87" s="135"/>
    </row>
    <row r="88" spans="1:5" s="7" customFormat="1" ht="20.25" x14ac:dyDescent="0.25">
      <c r="A88" s="26"/>
      <c r="B88" s="26"/>
      <c r="C88" s="27"/>
      <c r="D88" s="27"/>
      <c r="E88" s="135"/>
    </row>
    <row r="89" spans="1:5" s="7" customFormat="1" ht="20.25" x14ac:dyDescent="0.25">
      <c r="A89" s="26"/>
      <c r="B89" s="26"/>
      <c r="C89" s="27"/>
      <c r="D89" s="27"/>
      <c r="E89" s="135"/>
    </row>
    <row r="90" spans="1:5" s="7" customFormat="1" ht="20.25" x14ac:dyDescent="0.25">
      <c r="A90" s="26"/>
      <c r="B90" s="26"/>
      <c r="C90" s="27"/>
      <c r="D90" s="27"/>
      <c r="E90" s="135"/>
    </row>
    <row r="91" spans="1:5" s="7" customFormat="1" ht="20.25" x14ac:dyDescent="0.25">
      <c r="A91" s="26"/>
      <c r="B91" s="26"/>
      <c r="C91" s="27"/>
      <c r="D91" s="27"/>
      <c r="E91" s="135"/>
    </row>
    <row r="92" spans="1:5" s="7" customFormat="1" ht="20.25" x14ac:dyDescent="0.25">
      <c r="A92" s="26"/>
      <c r="B92" s="26"/>
      <c r="C92" s="27"/>
      <c r="D92" s="27"/>
      <c r="E92" s="135"/>
    </row>
    <row r="93" spans="1:5" s="7" customFormat="1" ht="20.25" x14ac:dyDescent="0.25">
      <c r="A93" s="26"/>
      <c r="B93" s="26"/>
      <c r="C93" s="27"/>
      <c r="D93" s="27"/>
      <c r="E93" s="135"/>
    </row>
    <row r="94" spans="1:5" s="7" customFormat="1" ht="20.25" x14ac:dyDescent="0.25">
      <c r="A94" s="26"/>
      <c r="B94" s="26"/>
      <c r="C94" s="27"/>
      <c r="D94" s="27"/>
      <c r="E94" s="135"/>
    </row>
    <row r="95" spans="1:5" s="7" customFormat="1" ht="20.25" x14ac:dyDescent="0.25">
      <c r="A95" s="26"/>
      <c r="B95" s="26"/>
      <c r="C95" s="27"/>
      <c r="D95" s="27"/>
      <c r="E95" s="135"/>
    </row>
    <row r="96" spans="1:5" s="7" customFormat="1" ht="20.25" x14ac:dyDescent="0.25">
      <c r="A96" s="26"/>
      <c r="B96" s="26"/>
      <c r="C96" s="27"/>
      <c r="D96" s="27"/>
      <c r="E96" s="135"/>
    </row>
    <row r="97" spans="1:5" s="7" customFormat="1" ht="20.25" x14ac:dyDescent="0.25">
      <c r="A97" s="26"/>
      <c r="B97" s="26"/>
      <c r="C97" s="27"/>
      <c r="D97" s="27"/>
      <c r="E97" s="135"/>
    </row>
    <row r="98" spans="1:5" s="7" customFormat="1" ht="20.25" x14ac:dyDescent="0.25">
      <c r="A98" s="26"/>
      <c r="B98" s="26"/>
      <c r="C98" s="27"/>
      <c r="D98" s="27"/>
      <c r="E98" s="135"/>
    </row>
    <row r="99" spans="1:5" s="7" customFormat="1" ht="20.25" x14ac:dyDescent="0.25">
      <c r="A99" s="26"/>
      <c r="B99" s="26"/>
      <c r="C99" s="27"/>
      <c r="D99" s="27"/>
      <c r="E99" s="135"/>
    </row>
    <row r="100" spans="1:5" s="7" customFormat="1" ht="20.25" x14ac:dyDescent="0.25">
      <c r="A100" s="26"/>
      <c r="B100" s="26"/>
      <c r="C100" s="27"/>
      <c r="D100" s="27"/>
      <c r="E100" s="135"/>
    </row>
    <row r="101" spans="1:5" s="7" customFormat="1" ht="20.25" x14ac:dyDescent="0.25">
      <c r="A101" s="26"/>
      <c r="B101" s="26"/>
      <c r="C101" s="27"/>
      <c r="D101" s="27"/>
      <c r="E101" s="135"/>
    </row>
    <row r="102" spans="1:5" s="7" customFormat="1" ht="20.25" x14ac:dyDescent="0.25">
      <c r="A102" s="26"/>
      <c r="B102" s="26"/>
      <c r="C102" s="27"/>
      <c r="D102" s="27"/>
      <c r="E102" s="135"/>
    </row>
    <row r="103" spans="1:5" s="7" customFormat="1" ht="20.25" x14ac:dyDescent="0.25">
      <c r="A103" s="26"/>
      <c r="B103" s="26"/>
      <c r="C103" s="27"/>
      <c r="D103" s="27"/>
      <c r="E103" s="135"/>
    </row>
    <row r="104" spans="1:5" s="7" customFormat="1" ht="20.25" x14ac:dyDescent="0.25">
      <c r="A104" s="26"/>
      <c r="B104" s="26"/>
      <c r="C104" s="27"/>
      <c r="D104" s="27"/>
      <c r="E104" s="135"/>
    </row>
    <row r="105" spans="1:5" s="7" customFormat="1" ht="20.25" x14ac:dyDescent="0.25">
      <c r="A105" s="26"/>
      <c r="B105" s="26"/>
      <c r="C105" s="27"/>
      <c r="D105" s="27"/>
      <c r="E105" s="135"/>
    </row>
    <row r="106" spans="1:5" s="7" customFormat="1" ht="20.25" x14ac:dyDescent="0.25">
      <c r="A106" s="26"/>
      <c r="B106" s="26"/>
      <c r="C106" s="27"/>
      <c r="D106" s="27"/>
      <c r="E106" s="135"/>
    </row>
    <row r="107" spans="1:5" s="7" customFormat="1" ht="20.25" x14ac:dyDescent="0.25">
      <c r="A107" s="26"/>
      <c r="B107" s="26"/>
      <c r="C107" s="27"/>
      <c r="D107" s="27"/>
      <c r="E107" s="135"/>
    </row>
    <row r="108" spans="1:5" s="7" customFormat="1" ht="20.25" x14ac:dyDescent="0.25">
      <c r="A108" s="26"/>
      <c r="B108" s="26"/>
      <c r="C108" s="27"/>
      <c r="D108" s="27"/>
      <c r="E108" s="135"/>
    </row>
    <row r="109" spans="1:5" s="7" customFormat="1" ht="20.25" x14ac:dyDescent="0.25">
      <c r="A109" s="26"/>
      <c r="B109" s="26"/>
      <c r="C109" s="27"/>
      <c r="D109" s="27"/>
      <c r="E109" s="135"/>
    </row>
    <row r="110" spans="1:5" s="7" customFormat="1" ht="20.25" x14ac:dyDescent="0.25">
      <c r="A110" s="26"/>
      <c r="B110" s="26"/>
      <c r="C110" s="27"/>
      <c r="D110" s="27"/>
      <c r="E110" s="135"/>
    </row>
    <row r="111" spans="1:5" s="7" customFormat="1" ht="20.25" x14ac:dyDescent="0.25">
      <c r="A111" s="26"/>
      <c r="B111" s="26"/>
      <c r="C111" s="27"/>
      <c r="D111" s="27"/>
      <c r="E111" s="135"/>
    </row>
    <row r="112" spans="1:5" s="7" customFormat="1" ht="20.25" x14ac:dyDescent="0.25">
      <c r="A112" s="26"/>
      <c r="B112" s="26"/>
      <c r="C112" s="27"/>
      <c r="D112" s="27"/>
      <c r="E112" s="135"/>
    </row>
    <row r="113" spans="1:5" s="7" customFormat="1" ht="20.25" x14ac:dyDescent="0.25">
      <c r="A113" s="26"/>
      <c r="B113" s="26"/>
      <c r="C113" s="27"/>
      <c r="D113" s="27"/>
      <c r="E113" s="135"/>
    </row>
    <row r="114" spans="1:5" s="7" customFormat="1" ht="20.25" x14ac:dyDescent="0.25">
      <c r="A114" s="26"/>
      <c r="B114" s="26"/>
      <c r="C114" s="27"/>
      <c r="D114" s="27"/>
      <c r="E114" s="135"/>
    </row>
    <row r="115" spans="1:5" s="7" customFormat="1" ht="20.25" x14ac:dyDescent="0.25">
      <c r="A115" s="26"/>
      <c r="B115" s="26"/>
      <c r="C115" s="27"/>
      <c r="D115" s="27"/>
      <c r="E115" s="135"/>
    </row>
    <row r="116" spans="1:5" s="7" customFormat="1" ht="20.25" x14ac:dyDescent="0.25">
      <c r="A116" s="26"/>
      <c r="B116" s="26"/>
      <c r="C116" s="27"/>
      <c r="D116" s="27"/>
      <c r="E116" s="135"/>
    </row>
    <row r="117" spans="1:5" s="7" customFormat="1" ht="20.25" x14ac:dyDescent="0.25">
      <c r="A117" s="26"/>
      <c r="B117" s="26"/>
      <c r="C117" s="27"/>
      <c r="D117" s="27"/>
      <c r="E117" s="135"/>
    </row>
    <row r="118" spans="1:5" s="7" customFormat="1" ht="20.25" x14ac:dyDescent="0.25">
      <c r="A118" s="26"/>
      <c r="B118" s="26"/>
      <c r="C118" s="27"/>
      <c r="D118" s="27"/>
      <c r="E118" s="135"/>
    </row>
    <row r="119" spans="1:5" s="7" customFormat="1" ht="20.25" x14ac:dyDescent="0.25">
      <c r="A119" s="26"/>
      <c r="B119" s="26"/>
      <c r="C119" s="27"/>
      <c r="D119" s="27"/>
      <c r="E119" s="135"/>
    </row>
    <row r="120" spans="1:5" s="7" customFormat="1" ht="20.25" x14ac:dyDescent="0.25">
      <c r="A120" s="26"/>
      <c r="B120" s="26"/>
      <c r="C120" s="27"/>
      <c r="D120" s="27"/>
      <c r="E120" s="135"/>
    </row>
    <row r="121" spans="1:5" s="7" customFormat="1" ht="20.25" x14ac:dyDescent="0.25">
      <c r="A121" s="26"/>
      <c r="B121" s="26"/>
      <c r="C121" s="27"/>
      <c r="D121" s="27"/>
      <c r="E121" s="135"/>
    </row>
    <row r="122" spans="1:5" s="7" customFormat="1" ht="20.25" x14ac:dyDescent="0.25">
      <c r="A122" s="26"/>
      <c r="B122" s="26"/>
      <c r="C122" s="27"/>
      <c r="D122" s="27"/>
      <c r="E122" s="135"/>
    </row>
    <row r="123" spans="1:5" s="7" customFormat="1" ht="20.25" x14ac:dyDescent="0.25">
      <c r="A123" s="26"/>
      <c r="B123" s="26"/>
      <c r="C123" s="27"/>
      <c r="D123" s="27"/>
      <c r="E123" s="135"/>
    </row>
    <row r="124" spans="1:5" s="7" customFormat="1" ht="20.25" x14ac:dyDescent="0.25">
      <c r="A124" s="26"/>
      <c r="B124" s="26"/>
      <c r="C124" s="27"/>
      <c r="D124" s="27"/>
      <c r="E124" s="135"/>
    </row>
    <row r="125" spans="1:5" s="7" customFormat="1" ht="20.25" x14ac:dyDescent="0.25">
      <c r="A125" s="26"/>
      <c r="B125" s="26"/>
      <c r="C125" s="27"/>
      <c r="D125" s="27"/>
      <c r="E125" s="135"/>
    </row>
    <row r="126" spans="1:5" s="7" customFormat="1" ht="20.25" x14ac:dyDescent="0.25">
      <c r="A126" s="26"/>
      <c r="B126" s="26"/>
      <c r="C126" s="27"/>
      <c r="D126" s="27"/>
      <c r="E126" s="135"/>
    </row>
    <row r="127" spans="1:5" s="7" customFormat="1" ht="20.25" x14ac:dyDescent="0.25">
      <c r="A127" s="26"/>
      <c r="B127" s="26"/>
      <c r="C127" s="27"/>
      <c r="D127" s="27"/>
      <c r="E127" s="135"/>
    </row>
    <row r="128" spans="1:5" s="7" customFormat="1" ht="20.25" x14ac:dyDescent="0.25">
      <c r="A128" s="26"/>
      <c r="B128" s="26"/>
      <c r="C128" s="27"/>
      <c r="D128" s="27"/>
      <c r="E128" s="135"/>
    </row>
    <row r="129" spans="1:5" s="7" customFormat="1" ht="20.25" x14ac:dyDescent="0.25">
      <c r="A129" s="26"/>
      <c r="B129" s="26"/>
      <c r="C129" s="27"/>
      <c r="D129" s="27"/>
      <c r="E129" s="135"/>
    </row>
    <row r="130" spans="1:5" s="7" customFormat="1" ht="20.25" x14ac:dyDescent="0.25">
      <c r="A130" s="26"/>
      <c r="B130" s="26"/>
      <c r="C130" s="27"/>
      <c r="D130" s="27"/>
      <c r="E130" s="135"/>
    </row>
    <row r="131" spans="1:5" s="7" customFormat="1" ht="20.25" x14ac:dyDescent="0.25">
      <c r="A131" s="26"/>
      <c r="B131" s="26"/>
      <c r="C131" s="27"/>
      <c r="D131" s="27"/>
      <c r="E131" s="135"/>
    </row>
    <row r="132" spans="1:5" s="7" customFormat="1" ht="20.25" x14ac:dyDescent="0.25">
      <c r="A132" s="26"/>
      <c r="B132" s="26"/>
      <c r="C132" s="27"/>
      <c r="D132" s="27"/>
      <c r="E132" s="135"/>
    </row>
    <row r="133" spans="1:5" s="7" customFormat="1" ht="20.25" x14ac:dyDescent="0.25">
      <c r="A133" s="26"/>
      <c r="B133" s="26"/>
      <c r="C133" s="27"/>
      <c r="D133" s="27"/>
      <c r="E133" s="135"/>
    </row>
    <row r="134" spans="1:5" s="7" customFormat="1" ht="20.25" x14ac:dyDescent="0.25">
      <c r="A134" s="26"/>
      <c r="B134" s="26"/>
      <c r="C134" s="27"/>
      <c r="D134" s="27"/>
      <c r="E134" s="135"/>
    </row>
    <row r="135" spans="1:5" s="7" customFormat="1" ht="20.25" x14ac:dyDescent="0.25">
      <c r="A135" s="26"/>
      <c r="B135" s="26"/>
      <c r="C135" s="27"/>
      <c r="D135" s="27"/>
      <c r="E135" s="135"/>
    </row>
    <row r="136" spans="1:5" s="7" customFormat="1" ht="20.25" x14ac:dyDescent="0.25">
      <c r="A136" s="26"/>
      <c r="B136" s="26"/>
      <c r="C136" s="27"/>
      <c r="D136" s="27"/>
      <c r="E136" s="135"/>
    </row>
    <row r="137" spans="1:5" s="7" customFormat="1" ht="20.25" x14ac:dyDescent="0.25">
      <c r="A137" s="26"/>
      <c r="B137" s="26"/>
      <c r="C137" s="27"/>
      <c r="D137" s="27"/>
      <c r="E137" s="135"/>
    </row>
    <row r="138" spans="1:5" s="7" customFormat="1" ht="20.25" x14ac:dyDescent="0.25">
      <c r="A138" s="26"/>
      <c r="B138" s="26"/>
      <c r="C138" s="27"/>
      <c r="D138" s="27"/>
      <c r="E138" s="135"/>
    </row>
    <row r="139" spans="1:5" s="7" customFormat="1" ht="20.25" x14ac:dyDescent="0.25">
      <c r="A139" s="26"/>
      <c r="B139" s="26"/>
      <c r="C139" s="27"/>
      <c r="D139" s="27"/>
      <c r="E139" s="135"/>
    </row>
    <row r="140" spans="1:5" s="7" customFormat="1" ht="20.25" x14ac:dyDescent="0.25">
      <c r="A140" s="26"/>
      <c r="B140" s="26"/>
      <c r="C140" s="27"/>
      <c r="D140" s="27"/>
      <c r="E140" s="135"/>
    </row>
    <row r="141" spans="1:5" s="7" customFormat="1" ht="20.25" x14ac:dyDescent="0.25">
      <c r="A141" s="26"/>
      <c r="B141" s="26"/>
      <c r="C141" s="27"/>
      <c r="D141" s="27"/>
      <c r="E141" s="135"/>
    </row>
    <row r="142" spans="1:5" s="7" customFormat="1" ht="20.25" x14ac:dyDescent="0.25">
      <c r="A142" s="26"/>
      <c r="B142" s="26"/>
      <c r="C142" s="27"/>
      <c r="D142" s="27"/>
      <c r="E142" s="135"/>
    </row>
    <row r="143" spans="1:5" s="7" customFormat="1" ht="20.25" x14ac:dyDescent="0.25">
      <c r="A143" s="26"/>
      <c r="B143" s="26"/>
      <c r="C143" s="27"/>
      <c r="D143" s="27"/>
      <c r="E143" s="135"/>
    </row>
    <row r="144" spans="1:5" s="7" customFormat="1" ht="20.25" x14ac:dyDescent="0.25">
      <c r="A144" s="26"/>
      <c r="B144" s="26"/>
      <c r="C144" s="27"/>
      <c r="D144" s="27"/>
      <c r="E144" s="135"/>
    </row>
    <row r="145" spans="1:5" s="7" customFormat="1" ht="20.25" x14ac:dyDescent="0.25">
      <c r="A145" s="26"/>
      <c r="B145" s="26"/>
      <c r="C145" s="27"/>
      <c r="D145" s="27"/>
      <c r="E145" s="135"/>
    </row>
    <row r="146" spans="1:5" s="7" customFormat="1" ht="20.25" x14ac:dyDescent="0.25">
      <c r="A146" s="26"/>
      <c r="B146" s="26"/>
      <c r="C146" s="27"/>
      <c r="D146" s="27"/>
      <c r="E146" s="135"/>
    </row>
    <row r="147" spans="1:5" s="7" customFormat="1" ht="20.25" x14ac:dyDescent="0.25">
      <c r="A147" s="26"/>
      <c r="B147" s="26"/>
      <c r="C147" s="27"/>
      <c r="D147" s="27"/>
      <c r="E147" s="135"/>
    </row>
    <row r="148" spans="1:5" s="7" customFormat="1" ht="20.25" x14ac:dyDescent="0.25">
      <c r="A148" s="26"/>
      <c r="B148" s="26"/>
      <c r="C148" s="27"/>
      <c r="D148" s="27"/>
      <c r="E148" s="135"/>
    </row>
    <row r="149" spans="1:5" s="7" customFormat="1" ht="20.25" x14ac:dyDescent="0.25">
      <c r="A149" s="26"/>
      <c r="B149" s="26"/>
      <c r="C149" s="27"/>
      <c r="D149" s="27"/>
      <c r="E149" s="135"/>
    </row>
    <row r="150" spans="1:5" s="7" customFormat="1" ht="20.25" x14ac:dyDescent="0.25">
      <c r="A150" s="26"/>
      <c r="B150" s="26"/>
      <c r="C150" s="27"/>
      <c r="D150" s="27"/>
      <c r="E150" s="135"/>
    </row>
    <row r="151" spans="1:5" s="7" customFormat="1" ht="20.25" x14ac:dyDescent="0.25">
      <c r="A151" s="26"/>
      <c r="B151" s="26"/>
      <c r="C151" s="27"/>
      <c r="D151" s="27"/>
      <c r="E151" s="135"/>
    </row>
    <row r="152" spans="1:5" s="7" customFormat="1" ht="20.25" x14ac:dyDescent="0.25">
      <c r="A152" s="26"/>
      <c r="B152" s="26"/>
      <c r="C152" s="27"/>
      <c r="D152" s="27"/>
      <c r="E152" s="135"/>
    </row>
    <row r="153" spans="1:5" s="7" customFormat="1" ht="20.25" x14ac:dyDescent="0.25">
      <c r="A153" s="26"/>
      <c r="B153" s="26"/>
      <c r="C153" s="27"/>
      <c r="D153" s="27"/>
      <c r="E153" s="135"/>
    </row>
    <row r="154" spans="1:5" s="7" customFormat="1" ht="20.25" x14ac:dyDescent="0.25">
      <c r="A154" s="26"/>
      <c r="B154" s="26"/>
      <c r="C154" s="27"/>
      <c r="D154" s="27"/>
      <c r="E154" s="135"/>
    </row>
    <row r="155" spans="1:5" s="7" customFormat="1" ht="20.25" x14ac:dyDescent="0.25">
      <c r="A155" s="26"/>
      <c r="B155" s="26"/>
      <c r="C155" s="27"/>
      <c r="D155" s="27"/>
      <c r="E155" s="135"/>
    </row>
    <row r="156" spans="1:5" s="7" customFormat="1" ht="20.25" x14ac:dyDescent="0.25">
      <c r="A156" s="26"/>
      <c r="B156" s="26"/>
      <c r="C156" s="27"/>
      <c r="D156" s="27"/>
      <c r="E156" s="135"/>
    </row>
    <row r="157" spans="1:5" s="7" customFormat="1" ht="20.25" x14ac:dyDescent="0.25">
      <c r="A157" s="26"/>
      <c r="B157" s="26"/>
      <c r="C157" s="27"/>
      <c r="D157" s="27"/>
      <c r="E157" s="135"/>
    </row>
    <row r="158" spans="1:5" s="7" customFormat="1" ht="20.25" x14ac:dyDescent="0.25">
      <c r="A158" s="26"/>
      <c r="B158" s="26"/>
      <c r="C158" s="27"/>
      <c r="D158" s="27"/>
      <c r="E158" s="135"/>
    </row>
    <row r="159" spans="1:5" s="7" customFormat="1" ht="20.25" x14ac:dyDescent="0.25">
      <c r="A159" s="26"/>
      <c r="B159" s="26"/>
      <c r="C159" s="27"/>
      <c r="D159" s="27"/>
      <c r="E159" s="135"/>
    </row>
    <row r="160" spans="1:5" s="7" customFormat="1" ht="20.25" x14ac:dyDescent="0.25">
      <c r="A160" s="26"/>
      <c r="B160" s="26"/>
      <c r="C160" s="27"/>
      <c r="D160" s="27"/>
      <c r="E160" s="135"/>
    </row>
    <row r="161" spans="1:5" s="7" customFormat="1" ht="20.25" x14ac:dyDescent="0.25">
      <c r="A161" s="26"/>
      <c r="B161" s="26"/>
      <c r="C161" s="27"/>
      <c r="D161" s="27"/>
      <c r="E161" s="135"/>
    </row>
    <row r="162" spans="1:5" s="7" customFormat="1" ht="20.25" x14ac:dyDescent="0.25">
      <c r="A162" s="26"/>
      <c r="B162" s="26"/>
      <c r="C162" s="27"/>
      <c r="D162" s="27"/>
      <c r="E162" s="135"/>
    </row>
    <row r="163" spans="1:5" s="7" customFormat="1" ht="20.25" x14ac:dyDescent="0.25">
      <c r="A163" s="26"/>
      <c r="B163" s="26"/>
      <c r="C163" s="27"/>
      <c r="D163" s="27"/>
      <c r="E163" s="135"/>
    </row>
    <row r="164" spans="1:5" s="7" customFormat="1" ht="20.25" x14ac:dyDescent="0.25">
      <c r="A164" s="26"/>
      <c r="B164" s="26"/>
      <c r="C164" s="27"/>
      <c r="D164" s="27"/>
      <c r="E164" s="135"/>
    </row>
    <row r="165" spans="1:5" s="7" customFormat="1" ht="20.25" x14ac:dyDescent="0.25">
      <c r="A165" s="26"/>
      <c r="B165" s="26"/>
      <c r="C165" s="27"/>
      <c r="D165" s="27"/>
      <c r="E165" s="135"/>
    </row>
    <row r="166" spans="1:5" s="7" customFormat="1" ht="20.25" x14ac:dyDescent="0.25">
      <c r="A166" s="26"/>
      <c r="B166" s="26"/>
      <c r="C166" s="27"/>
      <c r="D166" s="27"/>
      <c r="E166" s="135"/>
    </row>
    <row r="167" spans="1:5" s="7" customFormat="1" ht="20.25" x14ac:dyDescent="0.25">
      <c r="A167" s="26"/>
      <c r="B167" s="26"/>
      <c r="C167" s="27"/>
      <c r="D167" s="27"/>
      <c r="E167" s="135"/>
    </row>
    <row r="168" spans="1:5" s="7" customFormat="1" ht="20.25" x14ac:dyDescent="0.25">
      <c r="A168" s="26"/>
      <c r="B168" s="26"/>
      <c r="C168" s="27"/>
      <c r="D168" s="27"/>
      <c r="E168" s="135"/>
    </row>
    <row r="169" spans="1:5" s="7" customFormat="1" ht="20.25" x14ac:dyDescent="0.25">
      <c r="A169" s="26"/>
      <c r="B169" s="26"/>
      <c r="C169" s="27"/>
      <c r="D169" s="27"/>
      <c r="E169" s="135"/>
    </row>
    <row r="170" spans="1:5" s="7" customFormat="1" ht="20.25" x14ac:dyDescent="0.25">
      <c r="A170" s="26"/>
      <c r="B170" s="26"/>
      <c r="C170" s="27"/>
      <c r="D170" s="27"/>
      <c r="E170" s="135"/>
    </row>
    <row r="171" spans="1:5" s="7" customFormat="1" ht="20.25" x14ac:dyDescent="0.25">
      <c r="A171" s="26"/>
      <c r="B171" s="26"/>
      <c r="C171" s="27"/>
      <c r="D171" s="27"/>
      <c r="E171" s="135"/>
    </row>
    <row r="172" spans="1:5" s="7" customFormat="1" ht="20.25" x14ac:dyDescent="0.25">
      <c r="A172" s="26"/>
      <c r="B172" s="26"/>
      <c r="C172" s="27"/>
      <c r="D172" s="27"/>
      <c r="E172" s="135"/>
    </row>
    <row r="173" spans="1:5" s="7" customFormat="1" ht="20.25" x14ac:dyDescent="0.25">
      <c r="A173" s="26"/>
      <c r="B173" s="26"/>
      <c r="C173" s="27"/>
      <c r="D173" s="27"/>
      <c r="E173" s="135"/>
    </row>
    <row r="174" spans="1:5" s="7" customFormat="1" ht="20.25" x14ac:dyDescent="0.25">
      <c r="A174" s="26"/>
      <c r="B174" s="26"/>
      <c r="C174" s="27"/>
      <c r="D174" s="27"/>
      <c r="E174" s="135"/>
    </row>
    <row r="175" spans="1:5" s="7" customFormat="1" ht="20.25" x14ac:dyDescent="0.25">
      <c r="A175" s="26"/>
      <c r="B175" s="26"/>
      <c r="C175" s="27"/>
      <c r="D175" s="27"/>
      <c r="E175" s="135"/>
    </row>
    <row r="176" spans="1:5" s="7" customFormat="1" ht="20.25" x14ac:dyDescent="0.25">
      <c r="A176" s="26"/>
      <c r="B176" s="26"/>
      <c r="C176" s="27"/>
      <c r="D176" s="27"/>
      <c r="E176" s="135"/>
    </row>
    <row r="177" spans="1:5" s="7" customFormat="1" ht="20.25" x14ac:dyDescent="0.25">
      <c r="A177" s="26"/>
      <c r="B177" s="26"/>
      <c r="C177" s="27"/>
      <c r="D177" s="27"/>
      <c r="E177" s="135"/>
    </row>
    <row r="178" spans="1:5" s="7" customFormat="1" ht="20.25" x14ac:dyDescent="0.25">
      <c r="A178" s="26"/>
      <c r="B178" s="26"/>
      <c r="C178" s="27"/>
      <c r="D178" s="27"/>
      <c r="E178" s="135"/>
    </row>
    <row r="179" spans="1:5" s="7" customFormat="1" ht="20.25" x14ac:dyDescent="0.25">
      <c r="A179" s="26"/>
      <c r="B179" s="26"/>
      <c r="C179" s="27"/>
      <c r="D179" s="27"/>
      <c r="E179" s="135"/>
    </row>
    <row r="180" spans="1:5" s="7" customFormat="1" ht="20.25" x14ac:dyDescent="0.25">
      <c r="A180" s="26"/>
      <c r="B180" s="26"/>
      <c r="C180" s="27"/>
      <c r="D180" s="27"/>
      <c r="E180" s="135"/>
    </row>
    <row r="181" spans="1:5" s="7" customFormat="1" ht="20.25" x14ac:dyDescent="0.25">
      <c r="A181" s="26"/>
      <c r="B181" s="26"/>
      <c r="C181" s="27"/>
      <c r="D181" s="27"/>
      <c r="E181" s="135"/>
    </row>
    <row r="182" spans="1:5" s="7" customFormat="1" ht="20.25" x14ac:dyDescent="0.25">
      <c r="A182" s="26"/>
      <c r="B182" s="26"/>
      <c r="C182" s="27"/>
      <c r="D182" s="27"/>
      <c r="E182" s="135"/>
    </row>
    <row r="183" spans="1:5" s="7" customFormat="1" ht="20.25" x14ac:dyDescent="0.25">
      <c r="A183" s="26"/>
      <c r="B183" s="26"/>
      <c r="C183" s="27"/>
      <c r="D183" s="27"/>
      <c r="E183" s="135"/>
    </row>
    <row r="184" spans="1:5" s="7" customFormat="1" ht="20.25" x14ac:dyDescent="0.25">
      <c r="A184" s="26"/>
      <c r="B184" s="26"/>
      <c r="C184" s="27"/>
      <c r="D184" s="27"/>
      <c r="E184" s="135"/>
    </row>
    <row r="185" spans="1:5" s="7" customFormat="1" ht="20.25" x14ac:dyDescent="0.25">
      <c r="A185" s="26"/>
      <c r="B185" s="26"/>
      <c r="C185" s="27"/>
      <c r="D185" s="27"/>
      <c r="E185" s="135"/>
    </row>
    <row r="186" spans="1:5" s="7" customFormat="1" ht="20.25" x14ac:dyDescent="0.25">
      <c r="A186" s="26"/>
      <c r="B186" s="26"/>
      <c r="C186" s="27"/>
      <c r="D186" s="27"/>
      <c r="E186" s="135"/>
    </row>
    <row r="187" spans="1:5" s="7" customFormat="1" ht="20.25" x14ac:dyDescent="0.25">
      <c r="A187" s="26"/>
      <c r="B187" s="26"/>
      <c r="C187" s="27"/>
      <c r="D187" s="27"/>
      <c r="E187" s="135"/>
    </row>
    <row r="188" spans="1:5" s="7" customFormat="1" ht="20.25" x14ac:dyDescent="0.25">
      <c r="A188" s="26"/>
      <c r="B188" s="26"/>
      <c r="C188" s="27"/>
      <c r="D188" s="27"/>
      <c r="E188" s="135"/>
    </row>
    <row r="189" spans="1:5" s="7" customFormat="1" ht="20.25" x14ac:dyDescent="0.25">
      <c r="A189" s="26"/>
      <c r="B189" s="26"/>
      <c r="C189" s="27"/>
      <c r="D189" s="27"/>
      <c r="E189" s="135"/>
    </row>
    <row r="190" spans="1:5" s="7" customFormat="1" ht="20.25" x14ac:dyDescent="0.25">
      <c r="A190" s="26"/>
      <c r="B190" s="26"/>
      <c r="C190" s="27"/>
      <c r="D190" s="27"/>
      <c r="E190" s="135"/>
    </row>
    <row r="191" spans="1:5" s="7" customFormat="1" ht="20.25" x14ac:dyDescent="0.25">
      <c r="A191" s="26"/>
      <c r="B191" s="26"/>
      <c r="C191" s="27"/>
      <c r="D191" s="27"/>
      <c r="E191" s="135"/>
    </row>
    <row r="192" spans="1:5" s="7" customFormat="1" ht="20.25" x14ac:dyDescent="0.25">
      <c r="A192" s="26"/>
      <c r="B192" s="26"/>
      <c r="C192" s="27"/>
      <c r="D192" s="27"/>
      <c r="E192" s="135"/>
    </row>
    <row r="193" spans="1:5" s="7" customFormat="1" ht="20.25" x14ac:dyDescent="0.25">
      <c r="A193" s="26"/>
      <c r="B193" s="26"/>
      <c r="C193" s="27"/>
      <c r="D193" s="27"/>
      <c r="E193" s="135"/>
    </row>
    <row r="194" spans="1:5" s="7" customFormat="1" ht="20.25" x14ac:dyDescent="0.25">
      <c r="A194" s="26"/>
      <c r="B194" s="26"/>
      <c r="C194" s="27"/>
      <c r="D194" s="27"/>
      <c r="E194" s="135"/>
    </row>
    <row r="195" spans="1:5" s="7" customFormat="1" ht="20.25" x14ac:dyDescent="0.25">
      <c r="A195" s="26"/>
      <c r="B195" s="26"/>
      <c r="C195" s="27"/>
      <c r="D195" s="27"/>
      <c r="E195" s="135"/>
    </row>
    <row r="196" spans="1:5" s="7" customFormat="1" ht="20.25" x14ac:dyDescent="0.25">
      <c r="A196" s="26"/>
      <c r="B196" s="26"/>
      <c r="C196" s="27"/>
      <c r="D196" s="27"/>
      <c r="E196" s="135"/>
    </row>
    <row r="197" spans="1:5" s="7" customFormat="1" ht="20.25" x14ac:dyDescent="0.25">
      <c r="A197" s="26"/>
      <c r="B197" s="26"/>
      <c r="C197" s="27"/>
      <c r="D197" s="27"/>
      <c r="E197" s="135"/>
    </row>
    <row r="198" spans="1:5" s="7" customFormat="1" ht="20.25" x14ac:dyDescent="0.25">
      <c r="A198" s="26"/>
      <c r="B198" s="26"/>
      <c r="C198" s="27"/>
      <c r="D198" s="27"/>
      <c r="E198" s="135"/>
    </row>
    <row r="199" spans="1:5" s="7" customFormat="1" ht="20.25" x14ac:dyDescent="0.25">
      <c r="A199" s="26"/>
      <c r="B199" s="26"/>
      <c r="C199" s="27"/>
      <c r="D199" s="27"/>
      <c r="E199" s="135"/>
    </row>
    <row r="200" spans="1:5" s="7" customFormat="1" ht="20.25" x14ac:dyDescent="0.25">
      <c r="A200" s="26"/>
      <c r="B200" s="26"/>
      <c r="C200" s="27"/>
      <c r="D200" s="27"/>
      <c r="E200" s="135"/>
    </row>
    <row r="201" spans="1:5" s="7" customFormat="1" ht="20.25" x14ac:dyDescent="0.25">
      <c r="A201" s="26"/>
      <c r="B201" s="26"/>
      <c r="C201" s="27"/>
      <c r="D201" s="27"/>
      <c r="E201" s="135"/>
    </row>
    <row r="202" spans="1:5" s="7" customFormat="1" ht="20.25" x14ac:dyDescent="0.25">
      <c r="A202" s="26"/>
      <c r="B202" s="26"/>
      <c r="C202" s="27"/>
      <c r="D202" s="27"/>
      <c r="E202" s="135"/>
    </row>
    <row r="203" spans="1:5" s="7" customFormat="1" ht="20.25" x14ac:dyDescent="0.25">
      <c r="A203" s="26"/>
      <c r="B203" s="26"/>
      <c r="C203" s="27"/>
      <c r="D203" s="27"/>
      <c r="E203" s="135"/>
    </row>
    <row r="204" spans="1:5" s="7" customFormat="1" ht="20.25" x14ac:dyDescent="0.25">
      <c r="A204" s="26"/>
      <c r="B204" s="26"/>
      <c r="C204" s="27"/>
      <c r="D204" s="27"/>
      <c r="E204" s="135"/>
    </row>
    <row r="205" spans="1:5" s="7" customFormat="1" ht="20.25" x14ac:dyDescent="0.25">
      <c r="A205" s="26"/>
      <c r="B205" s="26"/>
      <c r="C205" s="27"/>
      <c r="D205" s="27"/>
      <c r="E205" s="135"/>
    </row>
    <row r="206" spans="1:5" s="7" customFormat="1" ht="20.25" x14ac:dyDescent="0.25">
      <c r="A206" s="26"/>
      <c r="B206" s="26"/>
      <c r="C206" s="27"/>
      <c r="D206" s="27"/>
      <c r="E206" s="135"/>
    </row>
    <row r="207" spans="1:5" s="7" customFormat="1" ht="20.25" x14ac:dyDescent="0.25">
      <c r="A207" s="26"/>
      <c r="B207" s="26"/>
      <c r="C207" s="27"/>
      <c r="D207" s="27"/>
      <c r="E207" s="135"/>
    </row>
    <row r="208" spans="1:5" s="7" customFormat="1" ht="20.25" x14ac:dyDescent="0.25">
      <c r="A208" s="26"/>
      <c r="B208" s="26"/>
      <c r="C208" s="27"/>
      <c r="D208" s="27"/>
      <c r="E208" s="135"/>
    </row>
    <row r="209" spans="1:5" s="7" customFormat="1" ht="20.25" x14ac:dyDescent="0.25">
      <c r="A209" s="26"/>
      <c r="B209" s="26"/>
      <c r="C209" s="27"/>
      <c r="D209" s="27"/>
      <c r="E209" s="135"/>
    </row>
    <row r="210" spans="1:5" s="7" customFormat="1" ht="20.25" x14ac:dyDescent="0.25">
      <c r="A210" s="26"/>
      <c r="B210" s="26"/>
      <c r="C210" s="27"/>
      <c r="D210" s="27"/>
      <c r="E210" s="135"/>
    </row>
    <row r="211" spans="1:5" s="7" customFormat="1" ht="20.25" x14ac:dyDescent="0.25">
      <c r="A211" s="26"/>
      <c r="B211" s="26"/>
      <c r="C211" s="27"/>
      <c r="D211" s="27"/>
      <c r="E211" s="135"/>
    </row>
    <row r="212" spans="1:5" s="7" customFormat="1" ht="20.25" x14ac:dyDescent="0.25">
      <c r="A212" s="26"/>
      <c r="B212" s="26"/>
      <c r="C212" s="27"/>
      <c r="D212" s="27"/>
      <c r="E212" s="135"/>
    </row>
    <row r="213" spans="1:5" s="7" customFormat="1" ht="20.25" x14ac:dyDescent="0.25">
      <c r="A213" s="26"/>
      <c r="B213" s="26"/>
      <c r="C213" s="27"/>
      <c r="D213" s="27"/>
      <c r="E213" s="135"/>
    </row>
    <row r="214" spans="1:5" s="7" customFormat="1" ht="20.25" x14ac:dyDescent="0.25">
      <c r="A214" s="26"/>
      <c r="B214" s="26"/>
      <c r="C214" s="27"/>
      <c r="D214" s="27"/>
      <c r="E214" s="135"/>
    </row>
    <row r="215" spans="1:5" s="7" customFormat="1" ht="20.25" x14ac:dyDescent="0.25">
      <c r="A215" s="26"/>
      <c r="B215" s="26"/>
      <c r="C215" s="27"/>
      <c r="D215" s="27"/>
      <c r="E215" s="135"/>
    </row>
    <row r="216" spans="1:5" s="7" customFormat="1" ht="20.25" x14ac:dyDescent="0.25">
      <c r="A216" s="26"/>
      <c r="B216" s="26"/>
      <c r="C216" s="27"/>
      <c r="D216" s="27"/>
      <c r="E216" s="135"/>
    </row>
    <row r="217" spans="1:5" s="7" customFormat="1" ht="20.25" x14ac:dyDescent="0.25">
      <c r="A217" s="26"/>
      <c r="B217" s="26"/>
      <c r="C217" s="27"/>
      <c r="D217" s="27"/>
      <c r="E217" s="135"/>
    </row>
    <row r="218" spans="1:5" s="7" customFormat="1" ht="20.25" x14ac:dyDescent="0.25">
      <c r="A218" s="26"/>
      <c r="B218" s="26"/>
      <c r="C218" s="27"/>
      <c r="D218" s="27"/>
      <c r="E218" s="135"/>
    </row>
    <row r="219" spans="1:5" s="7" customFormat="1" ht="20.25" x14ac:dyDescent="0.25">
      <c r="A219" s="26"/>
      <c r="B219" s="26"/>
      <c r="C219" s="27"/>
      <c r="D219" s="27"/>
      <c r="E219" s="135"/>
    </row>
    <row r="220" spans="1:5" s="7" customFormat="1" ht="20.25" x14ac:dyDescent="0.25">
      <c r="A220" s="26"/>
      <c r="B220" s="26"/>
      <c r="C220" s="27"/>
      <c r="D220" s="27"/>
      <c r="E220" s="135"/>
    </row>
    <row r="221" spans="1:5" s="7" customFormat="1" ht="20.25" x14ac:dyDescent="0.25">
      <c r="A221" s="26"/>
      <c r="B221" s="26"/>
      <c r="C221" s="27"/>
      <c r="D221" s="27"/>
      <c r="E221" s="135"/>
    </row>
    <row r="222" spans="1:5" s="7" customFormat="1" ht="20.25" x14ac:dyDescent="0.25">
      <c r="A222" s="26"/>
      <c r="B222" s="26"/>
      <c r="C222" s="27"/>
      <c r="D222" s="27"/>
      <c r="E222" s="135"/>
    </row>
    <row r="223" spans="1:5" s="7" customFormat="1" ht="20.25" x14ac:dyDescent="0.25">
      <c r="A223" s="26"/>
      <c r="B223" s="26"/>
      <c r="C223" s="27"/>
      <c r="D223" s="27"/>
      <c r="E223" s="135"/>
    </row>
    <row r="224" spans="1:5" s="7" customFormat="1" ht="20.25" x14ac:dyDescent="0.25">
      <c r="A224" s="26"/>
      <c r="B224" s="26"/>
      <c r="C224" s="27"/>
      <c r="D224" s="27"/>
      <c r="E224" s="135"/>
    </row>
    <row r="225" spans="1:7" s="7" customFormat="1" ht="20.25" x14ac:dyDescent="0.25">
      <c r="A225" s="26"/>
      <c r="B225" s="26"/>
      <c r="C225" s="27"/>
      <c r="D225" s="27"/>
      <c r="E225" s="135"/>
    </row>
    <row r="226" spans="1:7" s="7" customFormat="1" ht="20.25" x14ac:dyDescent="0.25">
      <c r="A226" s="26"/>
      <c r="B226" s="26"/>
      <c r="C226" s="27"/>
      <c r="D226" s="27"/>
      <c r="E226" s="135"/>
    </row>
    <row r="227" spans="1:7" s="7" customFormat="1" ht="20.25" x14ac:dyDescent="0.25">
      <c r="A227" s="26"/>
      <c r="B227" s="26"/>
      <c r="C227" s="27"/>
      <c r="D227" s="27"/>
      <c r="E227" s="135"/>
    </row>
    <row r="228" spans="1:7" s="7" customFormat="1" ht="20.25" x14ac:dyDescent="0.25">
      <c r="A228" s="26"/>
      <c r="B228" s="26"/>
      <c r="C228" s="27"/>
      <c r="D228" s="27"/>
      <c r="E228" s="135"/>
    </row>
    <row r="229" spans="1:7" s="7" customFormat="1" ht="20.25" x14ac:dyDescent="0.25">
      <c r="A229" s="26"/>
      <c r="B229" s="26"/>
      <c r="C229" s="27"/>
      <c r="D229" s="27"/>
      <c r="E229" s="135"/>
    </row>
    <row r="230" spans="1:7" s="7" customFormat="1" ht="20.25" x14ac:dyDescent="0.25">
      <c r="A230" s="26"/>
      <c r="B230" s="26"/>
      <c r="C230" s="27"/>
      <c r="D230" s="27"/>
      <c r="E230" s="135"/>
    </row>
    <row r="231" spans="1:7" ht="20.25" x14ac:dyDescent="0.25">
      <c r="A231" s="26"/>
      <c r="B231" s="29"/>
      <c r="C231" s="30"/>
      <c r="D231" s="30"/>
    </row>
    <row r="232" spans="1:7" ht="20.25" x14ac:dyDescent="0.25">
      <c r="A232" s="26"/>
      <c r="B232" s="29"/>
      <c r="C232" s="30"/>
      <c r="D232" s="30"/>
    </row>
    <row r="233" spans="1:7" ht="20.25" x14ac:dyDescent="0.25">
      <c r="A233" s="26"/>
      <c r="B233" s="29"/>
      <c r="C233" s="30"/>
      <c r="D233" s="30"/>
    </row>
    <row r="234" spans="1:7" ht="20.25" x14ac:dyDescent="0.25">
      <c r="A234" s="26"/>
      <c r="B234" s="29"/>
      <c r="C234" s="30"/>
      <c r="D234" s="30"/>
    </row>
    <row r="235" spans="1:7" ht="20.25" x14ac:dyDescent="0.25">
      <c r="A235" s="26"/>
      <c r="B235" s="29"/>
      <c r="C235" s="30"/>
      <c r="D235" s="30"/>
    </row>
    <row r="236" spans="1:7" x14ac:dyDescent="0.25">
      <c r="A236" s="7"/>
      <c r="B236" s="29"/>
      <c r="C236" s="29"/>
      <c r="D236" s="29"/>
    </row>
    <row r="237" spans="1:7" ht="20.25" x14ac:dyDescent="0.25">
      <c r="A237" s="7"/>
      <c r="B237" s="31" t="s">
        <v>136</v>
      </c>
      <c r="C237" s="31" t="s">
        <v>137</v>
      </c>
      <c r="D237" t="s">
        <v>136</v>
      </c>
      <c r="E237" s="130" t="s">
        <v>137</v>
      </c>
    </row>
    <row r="238" spans="1:7" ht="21" x14ac:dyDescent="0.35">
      <c r="A238" s="7"/>
      <c r="B238" s="32" t="s">
        <v>138</v>
      </c>
      <c r="C238" s="32" t="s">
        <v>139</v>
      </c>
      <c r="D238" t="s">
        <v>138</v>
      </c>
      <c r="F238" t="s">
        <v>138</v>
      </c>
      <c r="G238" t="e">
        <f>IF(NOT(ISERROR(MATCH(F238,_xlfn.ANCHORARRAY(B249),0))),#REF!&amp;"Por favor no seleccionar los criterios de impacto",F238)</f>
        <v>#REF!</v>
      </c>
    </row>
    <row r="239" spans="1:7" ht="21" x14ac:dyDescent="0.35">
      <c r="A239" s="7"/>
      <c r="B239" s="32" t="s">
        <v>138</v>
      </c>
      <c r="C239" s="32" t="s">
        <v>125</v>
      </c>
      <c r="E239" s="130" t="s">
        <v>139</v>
      </c>
    </row>
    <row r="240" spans="1:7" ht="21" x14ac:dyDescent="0.35">
      <c r="A240" s="7"/>
      <c r="B240" s="32" t="s">
        <v>138</v>
      </c>
      <c r="C240" s="32" t="s">
        <v>128</v>
      </c>
      <c r="E240" s="130" t="s">
        <v>125</v>
      </c>
    </row>
    <row r="241" spans="1:5" ht="21" x14ac:dyDescent="0.35">
      <c r="A241" s="7"/>
      <c r="B241" s="32" t="s">
        <v>138</v>
      </c>
      <c r="C241" s="32" t="s">
        <v>131</v>
      </c>
      <c r="E241" s="130" t="s">
        <v>128</v>
      </c>
    </row>
    <row r="242" spans="1:5" ht="21" x14ac:dyDescent="0.35">
      <c r="A242" s="7"/>
      <c r="B242" s="32" t="s">
        <v>138</v>
      </c>
      <c r="C242" s="32" t="s">
        <v>133</v>
      </c>
      <c r="E242" s="130" t="s">
        <v>131</v>
      </c>
    </row>
    <row r="243" spans="1:5" ht="21" x14ac:dyDescent="0.35">
      <c r="A243" s="7"/>
      <c r="B243" s="32" t="s">
        <v>121</v>
      </c>
      <c r="C243" s="32" t="s">
        <v>47</v>
      </c>
      <c r="E243" s="130" t="s">
        <v>133</v>
      </c>
    </row>
    <row r="244" spans="1:5" ht="21" x14ac:dyDescent="0.35">
      <c r="A244" s="7"/>
      <c r="B244" s="32" t="s">
        <v>121</v>
      </c>
      <c r="C244" s="32" t="s">
        <v>126</v>
      </c>
      <c r="D244" t="s">
        <v>121</v>
      </c>
    </row>
    <row r="245" spans="1:5" ht="21" x14ac:dyDescent="0.35">
      <c r="A245" s="7"/>
      <c r="B245" s="32" t="s">
        <v>121</v>
      </c>
      <c r="C245" s="32" t="s">
        <v>129</v>
      </c>
      <c r="E245" s="130" t="s">
        <v>47</v>
      </c>
    </row>
    <row r="246" spans="1:5" ht="21" x14ac:dyDescent="0.35">
      <c r="A246" s="7"/>
      <c r="B246" s="32" t="s">
        <v>121</v>
      </c>
      <c r="C246" s="32" t="s">
        <v>49</v>
      </c>
      <c r="E246" s="130" t="s">
        <v>126</v>
      </c>
    </row>
    <row r="247" spans="1:5" ht="21" x14ac:dyDescent="0.35">
      <c r="A247" s="7"/>
      <c r="B247" s="32" t="s">
        <v>121</v>
      </c>
      <c r="C247" s="32" t="s">
        <v>50</v>
      </c>
      <c r="E247" s="130" t="s">
        <v>129</v>
      </c>
    </row>
    <row r="248" spans="1:5" x14ac:dyDescent="0.25">
      <c r="A248" s="7"/>
      <c r="B248" s="33"/>
      <c r="C248" s="33"/>
      <c r="E248" s="130" t="s">
        <v>49</v>
      </c>
    </row>
    <row r="249" spans="1:5" x14ac:dyDescent="0.25">
      <c r="A249" s="7"/>
      <c r="B249" s="33" t="str" cm="1">
        <f t="array" ref="B249:B251">_xlfn.UNIQUE(Tabla13[[#All],[Criterios]])</f>
        <v>Criterios</v>
      </c>
      <c r="C249" s="33"/>
      <c r="E249" s="130" t="s">
        <v>50</v>
      </c>
    </row>
    <row r="250" spans="1:5" x14ac:dyDescent="0.25">
      <c r="A250" s="7"/>
      <c r="B250" s="33" t="str">
        <v>Afectación Económica o presupuestal</v>
      </c>
      <c r="C250" s="33"/>
    </row>
    <row r="251" spans="1:5" x14ac:dyDescent="0.25">
      <c r="B251" s="33" t="str">
        <v>Pérdida Reputacional</v>
      </c>
      <c r="C251" s="33"/>
    </row>
    <row r="252" spans="1:5" x14ac:dyDescent="0.25">
      <c r="B252" s="34"/>
      <c r="C252" s="34"/>
    </row>
    <row r="253" spans="1:5" x14ac:dyDescent="0.25">
      <c r="B253" s="34"/>
      <c r="C253" s="34"/>
    </row>
    <row r="254" spans="1:5" x14ac:dyDescent="0.25">
      <c r="B254" s="34"/>
      <c r="C254" s="34"/>
    </row>
    <row r="255" spans="1:5" x14ac:dyDescent="0.25">
      <c r="B255" s="34"/>
      <c r="C255" s="34"/>
      <c r="D255" s="34"/>
    </row>
    <row r="256" spans="1:5" x14ac:dyDescent="0.25">
      <c r="B256" s="34"/>
      <c r="C256" s="34"/>
      <c r="D256" s="34"/>
    </row>
    <row r="257" spans="2:4" x14ac:dyDescent="0.25">
      <c r="B257" s="34"/>
      <c r="C257" s="34"/>
      <c r="D257" s="34"/>
    </row>
    <row r="258" spans="2:4" x14ac:dyDescent="0.25">
      <c r="B258" s="34"/>
      <c r="C258" s="34"/>
      <c r="D258" s="34"/>
    </row>
    <row r="259" spans="2:4" x14ac:dyDescent="0.25">
      <c r="B259" s="34"/>
      <c r="C259" s="34"/>
      <c r="D259" s="34"/>
    </row>
    <row r="260" spans="2:4" x14ac:dyDescent="0.25">
      <c r="B260" s="34"/>
      <c r="C260" s="34"/>
      <c r="D260" s="34"/>
    </row>
  </sheetData>
  <mergeCells count="1">
    <mergeCell ref="B2:E2"/>
  </mergeCells>
  <dataValidations count="1">
    <dataValidation type="list" allowBlank="1" showInputMessage="1" showErrorMessage="1" sqref="F238" xr:uid="{00000000-0002-0000-0700-000000000000}">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Z61"/>
  <sheetViews>
    <sheetView topLeftCell="J4" workbookViewId="0">
      <selection activeCell="Q15" sqref="Q15"/>
    </sheetView>
  </sheetViews>
  <sheetFormatPr baseColWidth="10" defaultRowHeight="15" x14ac:dyDescent="0.25"/>
  <cols>
    <col min="2" max="2" width="25.5703125" customWidth="1"/>
    <col min="6" max="6" width="27.42578125" customWidth="1"/>
    <col min="7" max="7" width="24.7109375" style="132" customWidth="1"/>
    <col min="8" max="8" width="11.42578125" style="132"/>
    <col min="9" max="9" width="18.28515625" style="132" customWidth="1"/>
    <col min="10" max="12" width="11.42578125" style="132"/>
    <col min="17" max="17" width="21.5703125" customWidth="1"/>
    <col min="18" max="18" width="17.5703125" bestFit="1" customWidth="1"/>
    <col min="19" max="19" width="23.85546875" bestFit="1" customWidth="1"/>
    <col min="21" max="21" width="15.5703125" bestFit="1" customWidth="1"/>
    <col min="22" max="22" width="25.28515625" bestFit="1" customWidth="1"/>
    <col min="24" max="24" width="21" bestFit="1" customWidth="1"/>
  </cols>
  <sheetData>
    <row r="1" spans="2:26" x14ac:dyDescent="0.25">
      <c r="G1" s="132" t="s">
        <v>23</v>
      </c>
      <c r="H1" s="132" t="s">
        <v>15</v>
      </c>
    </row>
    <row r="4" spans="2:26" x14ac:dyDescent="0.25">
      <c r="B4" t="s">
        <v>245</v>
      </c>
      <c r="C4" t="s">
        <v>166</v>
      </c>
      <c r="F4" t="s">
        <v>52</v>
      </c>
      <c r="G4" s="131" t="s">
        <v>270</v>
      </c>
      <c r="H4" s="131">
        <v>0.2</v>
      </c>
      <c r="I4" s="131"/>
      <c r="K4" s="131"/>
      <c r="Q4" t="s">
        <v>271</v>
      </c>
      <c r="R4" s="131">
        <v>0.5</v>
      </c>
      <c r="S4" s="132" t="s">
        <v>111</v>
      </c>
      <c r="T4" s="131">
        <v>0.3</v>
      </c>
      <c r="U4" s="132" t="s">
        <v>124</v>
      </c>
      <c r="V4" s="131">
        <v>0.4</v>
      </c>
      <c r="W4" s="132" t="s">
        <v>127</v>
      </c>
    </row>
    <row r="5" spans="2:26" x14ac:dyDescent="0.25">
      <c r="B5" t="s">
        <v>246</v>
      </c>
      <c r="C5" t="s">
        <v>166</v>
      </c>
      <c r="F5" t="s">
        <v>53</v>
      </c>
      <c r="G5" s="131" t="s">
        <v>270</v>
      </c>
      <c r="H5" s="131">
        <v>0.2</v>
      </c>
      <c r="I5" s="131"/>
      <c r="K5" s="131"/>
      <c r="Q5" t="s">
        <v>272</v>
      </c>
      <c r="R5" s="131">
        <v>0.45</v>
      </c>
      <c r="S5" s="132" t="s">
        <v>111</v>
      </c>
      <c r="T5" s="131">
        <v>0.36</v>
      </c>
      <c r="U5" s="132" t="s">
        <v>124</v>
      </c>
      <c r="V5" s="131">
        <v>0.4</v>
      </c>
      <c r="W5" s="132" t="s">
        <v>127</v>
      </c>
    </row>
    <row r="6" spans="2:26" x14ac:dyDescent="0.25">
      <c r="B6" t="s">
        <v>247</v>
      </c>
      <c r="C6" t="s">
        <v>127</v>
      </c>
      <c r="F6" t="s">
        <v>54</v>
      </c>
      <c r="G6" s="131" t="s">
        <v>113</v>
      </c>
      <c r="H6" s="131">
        <v>0.6</v>
      </c>
      <c r="I6" s="131" t="s">
        <v>303</v>
      </c>
      <c r="K6" s="131"/>
      <c r="Q6" t="s">
        <v>273</v>
      </c>
      <c r="R6" s="131">
        <v>0.4</v>
      </c>
      <c r="S6" s="132" t="s">
        <v>111</v>
      </c>
      <c r="T6" s="131">
        <v>0.36</v>
      </c>
      <c r="U6" s="132" t="s">
        <v>124</v>
      </c>
      <c r="V6" s="131">
        <v>0.4</v>
      </c>
      <c r="W6" s="132" t="s">
        <v>127</v>
      </c>
    </row>
    <row r="7" spans="2:26" x14ac:dyDescent="0.25">
      <c r="B7" t="s">
        <v>248</v>
      </c>
      <c r="C7" t="s">
        <v>244</v>
      </c>
      <c r="G7" s="131"/>
      <c r="I7" s="131"/>
      <c r="K7" s="131"/>
      <c r="Q7" t="s">
        <v>274</v>
      </c>
      <c r="R7" s="131">
        <v>0.35</v>
      </c>
      <c r="S7" s="132" t="s">
        <v>113</v>
      </c>
      <c r="T7" s="131">
        <v>0.42</v>
      </c>
      <c r="U7" s="132" t="s">
        <v>124</v>
      </c>
      <c r="V7" s="131">
        <v>0.4</v>
      </c>
      <c r="W7" s="132" t="s">
        <v>127</v>
      </c>
    </row>
    <row r="8" spans="2:26" x14ac:dyDescent="0.25">
      <c r="B8" t="s">
        <v>249</v>
      </c>
      <c r="C8" t="s">
        <v>161</v>
      </c>
      <c r="G8" s="131"/>
      <c r="I8" s="131"/>
      <c r="K8" s="131"/>
      <c r="Q8" t="s">
        <v>275</v>
      </c>
      <c r="R8" s="131">
        <v>0.35</v>
      </c>
      <c r="S8" s="132" t="s">
        <v>113</v>
      </c>
      <c r="T8" s="131">
        <v>0.6</v>
      </c>
      <c r="U8" s="132" t="s">
        <v>124</v>
      </c>
      <c r="V8" s="131">
        <v>0.26</v>
      </c>
      <c r="W8" s="132" t="s">
        <v>127</v>
      </c>
    </row>
    <row r="9" spans="2:26" x14ac:dyDescent="0.25">
      <c r="B9" t="s">
        <v>251</v>
      </c>
      <c r="C9" t="s">
        <v>166</v>
      </c>
      <c r="G9" s="131"/>
      <c r="I9" s="131"/>
      <c r="K9" s="131"/>
      <c r="Q9" t="s">
        <v>276</v>
      </c>
      <c r="R9" s="131">
        <v>0.3</v>
      </c>
      <c r="S9" s="132" t="s">
        <v>113</v>
      </c>
      <c r="T9" s="131">
        <v>0.6</v>
      </c>
      <c r="U9" s="132" t="s">
        <v>124</v>
      </c>
      <c r="V9" s="131">
        <v>0.3</v>
      </c>
      <c r="W9" s="132" t="s">
        <v>127</v>
      </c>
    </row>
    <row r="10" spans="2:26" x14ac:dyDescent="0.25">
      <c r="B10" t="s">
        <v>252</v>
      </c>
      <c r="C10" t="s">
        <v>127</v>
      </c>
    </row>
    <row r="11" spans="2:26" x14ac:dyDescent="0.25">
      <c r="B11" t="s">
        <v>253</v>
      </c>
      <c r="C11" t="s">
        <v>127</v>
      </c>
      <c r="F11" t="s">
        <v>245</v>
      </c>
      <c r="G11" s="132" t="s">
        <v>110</v>
      </c>
      <c r="H11" s="131">
        <v>0.1</v>
      </c>
      <c r="I11" s="132" t="s">
        <v>270</v>
      </c>
      <c r="J11" s="131">
        <v>0.2</v>
      </c>
      <c r="K11" s="132" t="s">
        <v>166</v>
      </c>
    </row>
    <row r="12" spans="2:26" x14ac:dyDescent="0.25">
      <c r="B12" t="s">
        <v>254</v>
      </c>
      <c r="C12" t="s">
        <v>244</v>
      </c>
      <c r="F12" t="s">
        <v>246</v>
      </c>
      <c r="G12" s="132" t="s">
        <v>110</v>
      </c>
      <c r="H12" s="131">
        <v>0.1</v>
      </c>
      <c r="I12" s="132" t="s">
        <v>124</v>
      </c>
      <c r="J12" s="131">
        <v>0.4</v>
      </c>
      <c r="K12" s="132" t="s">
        <v>166</v>
      </c>
      <c r="Q12" t="s">
        <v>14</v>
      </c>
      <c r="R12" t="s">
        <v>304</v>
      </c>
      <c r="S12" s="132" t="s">
        <v>18</v>
      </c>
      <c r="T12" t="s">
        <v>31</v>
      </c>
      <c r="U12" s="132" t="s">
        <v>32</v>
      </c>
      <c r="V12" t="s">
        <v>305</v>
      </c>
      <c r="W12" s="132" t="s">
        <v>15</v>
      </c>
      <c r="X12" t="s">
        <v>23</v>
      </c>
      <c r="Y12" s="132" t="s">
        <v>15</v>
      </c>
      <c r="Z12" t="s">
        <v>306</v>
      </c>
    </row>
    <row r="13" spans="2:26" x14ac:dyDescent="0.25">
      <c r="B13" t="s">
        <v>255</v>
      </c>
      <c r="C13" t="s">
        <v>161</v>
      </c>
      <c r="F13" t="s">
        <v>247</v>
      </c>
      <c r="G13" s="132" t="s">
        <v>110</v>
      </c>
      <c r="H13" s="131">
        <v>0.1</v>
      </c>
      <c r="I13" s="132" t="s">
        <v>127</v>
      </c>
      <c r="J13" s="131">
        <v>0.6</v>
      </c>
      <c r="K13" s="132" t="s">
        <v>127</v>
      </c>
      <c r="Q13" t="s">
        <v>110</v>
      </c>
      <c r="R13" t="s">
        <v>270</v>
      </c>
      <c r="S13" t="s">
        <v>166</v>
      </c>
      <c r="T13" t="s">
        <v>52</v>
      </c>
      <c r="U13" t="s">
        <v>56</v>
      </c>
      <c r="V13" t="s">
        <v>110</v>
      </c>
      <c r="W13" s="130">
        <v>0.1</v>
      </c>
      <c r="X13" t="s">
        <v>270</v>
      </c>
      <c r="Y13" s="130">
        <v>0.2</v>
      </c>
      <c r="Z13" t="s">
        <v>166</v>
      </c>
    </row>
    <row r="14" spans="2:26" x14ac:dyDescent="0.25">
      <c r="B14" t="s">
        <v>256</v>
      </c>
      <c r="C14" t="s">
        <v>127</v>
      </c>
      <c r="F14" t="s">
        <v>248</v>
      </c>
      <c r="G14" s="132" t="s">
        <v>110</v>
      </c>
      <c r="H14" s="131">
        <v>0.1</v>
      </c>
      <c r="I14" s="132" t="s">
        <v>130</v>
      </c>
      <c r="J14" s="131">
        <v>0.8</v>
      </c>
      <c r="K14" s="132" t="s">
        <v>163</v>
      </c>
      <c r="Q14" t="s">
        <v>110</v>
      </c>
      <c r="R14" t="s">
        <v>124</v>
      </c>
      <c r="S14" t="s">
        <v>166</v>
      </c>
      <c r="T14" t="s">
        <v>52</v>
      </c>
      <c r="U14" t="s">
        <v>56</v>
      </c>
      <c r="V14" t="s">
        <v>110</v>
      </c>
      <c r="W14" s="130">
        <v>0.1</v>
      </c>
      <c r="X14" t="s">
        <v>124</v>
      </c>
      <c r="Y14" s="130">
        <v>0.4</v>
      </c>
      <c r="Z14" t="s">
        <v>166</v>
      </c>
    </row>
    <row r="15" spans="2:26" x14ac:dyDescent="0.25">
      <c r="B15" t="s">
        <v>250</v>
      </c>
      <c r="C15" t="s">
        <v>127</v>
      </c>
      <c r="F15" t="s">
        <v>249</v>
      </c>
      <c r="G15" s="132" t="s">
        <v>110</v>
      </c>
      <c r="H15" s="131">
        <v>0.1</v>
      </c>
      <c r="I15" s="132" t="s">
        <v>132</v>
      </c>
      <c r="J15" s="131">
        <v>1</v>
      </c>
      <c r="K15" s="132" t="s">
        <v>161</v>
      </c>
      <c r="Q15" t="s">
        <v>110</v>
      </c>
      <c r="R15" t="s">
        <v>127</v>
      </c>
      <c r="S15" t="s">
        <v>127</v>
      </c>
      <c r="T15" t="s">
        <v>52</v>
      </c>
      <c r="U15" t="s">
        <v>56</v>
      </c>
      <c r="V15" t="s">
        <v>110</v>
      </c>
      <c r="W15" s="130">
        <v>0.1</v>
      </c>
      <c r="X15" t="s">
        <v>127</v>
      </c>
      <c r="Y15" s="130">
        <v>0.6</v>
      </c>
      <c r="Z15" t="s">
        <v>127</v>
      </c>
    </row>
    <row r="16" spans="2:26" x14ac:dyDescent="0.25">
      <c r="B16" t="s">
        <v>266</v>
      </c>
      <c r="C16" t="s">
        <v>127</v>
      </c>
      <c r="F16" t="s">
        <v>251</v>
      </c>
      <c r="G16" s="132" t="s">
        <v>110</v>
      </c>
      <c r="H16" s="131">
        <v>0.2</v>
      </c>
      <c r="I16" s="132" t="s">
        <v>270</v>
      </c>
      <c r="J16" s="131">
        <v>0.2</v>
      </c>
      <c r="K16" s="132" t="s">
        <v>166</v>
      </c>
      <c r="T16" t="s">
        <v>52</v>
      </c>
      <c r="U16" t="s">
        <v>56</v>
      </c>
    </row>
    <row r="17" spans="2:21" x14ac:dyDescent="0.25">
      <c r="B17" t="s">
        <v>257</v>
      </c>
      <c r="C17" t="s">
        <v>244</v>
      </c>
      <c r="F17" t="s">
        <v>252</v>
      </c>
      <c r="G17" s="132" t="s">
        <v>110</v>
      </c>
      <c r="H17" s="131">
        <v>0.2</v>
      </c>
      <c r="I17" s="132" t="s">
        <v>124</v>
      </c>
      <c r="J17" s="131">
        <v>0.4</v>
      </c>
      <c r="K17" s="132" t="s">
        <v>166</v>
      </c>
      <c r="R17" s="131">
        <v>0.5</v>
      </c>
      <c r="S17" s="130">
        <v>0.5</v>
      </c>
      <c r="T17" t="s">
        <v>52</v>
      </c>
      <c r="U17" t="s">
        <v>56</v>
      </c>
    </row>
    <row r="18" spans="2:21" x14ac:dyDescent="0.25">
      <c r="B18" t="s">
        <v>258</v>
      </c>
      <c r="C18" t="s">
        <v>161</v>
      </c>
      <c r="F18" t="s">
        <v>253</v>
      </c>
      <c r="G18" s="132" t="s">
        <v>110</v>
      </c>
      <c r="H18" s="131">
        <v>0.2</v>
      </c>
      <c r="I18" s="132" t="s">
        <v>127</v>
      </c>
      <c r="J18" s="131">
        <v>0.6</v>
      </c>
      <c r="K18" s="132" t="s">
        <v>127</v>
      </c>
      <c r="R18" s="131">
        <v>0.45</v>
      </c>
      <c r="S18" s="130">
        <v>0.35</v>
      </c>
      <c r="T18" t="s">
        <v>52</v>
      </c>
      <c r="U18" t="s">
        <v>56</v>
      </c>
    </row>
    <row r="19" spans="2:21" x14ac:dyDescent="0.25">
      <c r="B19" t="s">
        <v>259</v>
      </c>
      <c r="C19" t="s">
        <v>127</v>
      </c>
      <c r="F19" t="s">
        <v>254</v>
      </c>
      <c r="G19" s="132" t="s">
        <v>110</v>
      </c>
      <c r="H19" s="131">
        <v>0.2</v>
      </c>
      <c r="I19" s="132" t="s">
        <v>130</v>
      </c>
      <c r="J19" s="131">
        <v>0.8</v>
      </c>
      <c r="K19" s="132" t="s">
        <v>163</v>
      </c>
      <c r="R19" s="131">
        <v>0.4</v>
      </c>
      <c r="T19" t="s">
        <v>52</v>
      </c>
      <c r="U19" t="s">
        <v>56</v>
      </c>
    </row>
    <row r="20" spans="2:21" x14ac:dyDescent="0.25">
      <c r="B20" t="s">
        <v>260</v>
      </c>
      <c r="C20" t="s">
        <v>127</v>
      </c>
      <c r="F20" t="s">
        <v>255</v>
      </c>
      <c r="G20" s="132" t="s">
        <v>110</v>
      </c>
      <c r="H20" s="131">
        <v>0.2</v>
      </c>
      <c r="I20" s="132" t="s">
        <v>132</v>
      </c>
      <c r="J20" s="131">
        <v>1</v>
      </c>
      <c r="K20" s="132" t="s">
        <v>161</v>
      </c>
      <c r="R20" s="131">
        <v>0.35</v>
      </c>
      <c r="T20" t="s">
        <v>52</v>
      </c>
      <c r="U20" t="s">
        <v>56</v>
      </c>
    </row>
    <row r="21" spans="2:21" x14ac:dyDescent="0.25">
      <c r="B21" t="s">
        <v>261</v>
      </c>
      <c r="C21" t="s">
        <v>244</v>
      </c>
      <c r="F21" t="s">
        <v>256</v>
      </c>
      <c r="G21" s="132" t="s">
        <v>111</v>
      </c>
      <c r="H21" s="131">
        <v>0.3</v>
      </c>
      <c r="I21" s="132" t="s">
        <v>270</v>
      </c>
      <c r="J21" s="131">
        <v>0.2</v>
      </c>
      <c r="K21" s="132" t="s">
        <v>166</v>
      </c>
      <c r="R21" s="131">
        <v>0.35</v>
      </c>
      <c r="T21" t="s">
        <v>52</v>
      </c>
      <c r="U21" t="s">
        <v>56</v>
      </c>
    </row>
    <row r="22" spans="2:21" x14ac:dyDescent="0.25">
      <c r="B22" t="s">
        <v>262</v>
      </c>
      <c r="C22" t="s">
        <v>244</v>
      </c>
      <c r="F22" t="s">
        <v>250</v>
      </c>
      <c r="G22" s="132" t="s">
        <v>111</v>
      </c>
      <c r="H22" s="131">
        <v>0.3</v>
      </c>
      <c r="I22" s="132" t="s">
        <v>124</v>
      </c>
      <c r="J22" s="131">
        <v>0.4</v>
      </c>
      <c r="K22" s="132" t="s">
        <v>127</v>
      </c>
      <c r="R22" s="131">
        <v>0.3</v>
      </c>
      <c r="T22" t="s">
        <v>52</v>
      </c>
      <c r="U22" t="s">
        <v>56</v>
      </c>
    </row>
    <row r="23" spans="2:21" x14ac:dyDescent="0.25">
      <c r="B23" t="s">
        <v>263</v>
      </c>
      <c r="C23" t="s">
        <v>161</v>
      </c>
      <c r="F23" t="s">
        <v>266</v>
      </c>
      <c r="G23" s="132" t="s">
        <v>111</v>
      </c>
      <c r="H23" s="131">
        <v>0.3</v>
      </c>
      <c r="I23" s="132" t="s">
        <v>127</v>
      </c>
      <c r="J23" s="131">
        <v>0.6</v>
      </c>
      <c r="K23" s="132" t="s">
        <v>127</v>
      </c>
      <c r="T23" t="s">
        <v>52</v>
      </c>
      <c r="U23" t="s">
        <v>56</v>
      </c>
    </row>
    <row r="24" spans="2:21" x14ac:dyDescent="0.25">
      <c r="B24" t="s">
        <v>311</v>
      </c>
      <c r="C24" t="s">
        <v>244</v>
      </c>
      <c r="F24" t="s">
        <v>257</v>
      </c>
      <c r="G24" s="132" t="s">
        <v>111</v>
      </c>
      <c r="H24" s="131">
        <v>0.3</v>
      </c>
      <c r="I24" s="132" t="s">
        <v>130</v>
      </c>
      <c r="J24" s="131">
        <v>0.8</v>
      </c>
      <c r="K24" s="132" t="s">
        <v>163</v>
      </c>
      <c r="T24" t="s">
        <v>52</v>
      </c>
      <c r="U24" t="s">
        <v>56</v>
      </c>
    </row>
    <row r="25" spans="2:21" x14ac:dyDescent="0.25">
      <c r="B25" t="s">
        <v>312</v>
      </c>
      <c r="C25" t="s">
        <v>244</v>
      </c>
      <c r="F25" t="s">
        <v>258</v>
      </c>
      <c r="G25" s="132" t="s">
        <v>111</v>
      </c>
      <c r="H25" s="131">
        <v>0.3</v>
      </c>
      <c r="I25" s="132" t="s">
        <v>132</v>
      </c>
      <c r="J25" s="131">
        <v>1</v>
      </c>
      <c r="K25" s="132" t="s">
        <v>161</v>
      </c>
    </row>
    <row r="26" spans="2:21" x14ac:dyDescent="0.25">
      <c r="B26" t="s">
        <v>313</v>
      </c>
      <c r="C26" t="s">
        <v>244</v>
      </c>
      <c r="F26" t="s">
        <v>259</v>
      </c>
      <c r="G26" s="132" t="s">
        <v>111</v>
      </c>
      <c r="H26" s="131">
        <v>0.4</v>
      </c>
      <c r="I26" s="132" t="s">
        <v>270</v>
      </c>
      <c r="J26" s="131">
        <v>0.2</v>
      </c>
      <c r="K26" s="132" t="s">
        <v>166</v>
      </c>
    </row>
    <row r="27" spans="2:21" x14ac:dyDescent="0.25">
      <c r="B27" t="s">
        <v>314</v>
      </c>
      <c r="C27" t="s">
        <v>244</v>
      </c>
      <c r="F27" t="s">
        <v>260</v>
      </c>
      <c r="G27" s="132" t="s">
        <v>111</v>
      </c>
      <c r="H27" s="131">
        <v>0.4</v>
      </c>
      <c r="I27" s="132" t="s">
        <v>124</v>
      </c>
      <c r="J27" s="131">
        <v>0.4</v>
      </c>
      <c r="K27" s="132" t="s">
        <v>127</v>
      </c>
    </row>
    <row r="28" spans="2:21" x14ac:dyDescent="0.25">
      <c r="B28" t="s">
        <v>315</v>
      </c>
      <c r="C28" t="s">
        <v>161</v>
      </c>
      <c r="F28" t="s">
        <v>261</v>
      </c>
      <c r="G28" s="132" t="s">
        <v>111</v>
      </c>
      <c r="H28" s="131">
        <v>0.4</v>
      </c>
      <c r="I28" s="132" t="s">
        <v>127</v>
      </c>
      <c r="J28" s="131">
        <v>0.6</v>
      </c>
      <c r="K28" s="132" t="s">
        <v>127</v>
      </c>
    </row>
    <row r="29" spans="2:21" x14ac:dyDescent="0.25">
      <c r="F29" t="s">
        <v>262</v>
      </c>
      <c r="G29" s="132" t="s">
        <v>111</v>
      </c>
      <c r="H29" s="131">
        <v>0.4</v>
      </c>
      <c r="I29" s="132" t="s">
        <v>130</v>
      </c>
      <c r="J29" s="131">
        <v>0.8</v>
      </c>
      <c r="K29" s="132" t="s">
        <v>163</v>
      </c>
    </row>
    <row r="30" spans="2:21" x14ac:dyDescent="0.25">
      <c r="F30" t="s">
        <v>263</v>
      </c>
      <c r="G30" s="132" t="s">
        <v>111</v>
      </c>
      <c r="H30" s="131">
        <v>0.4</v>
      </c>
      <c r="I30" s="132" t="s">
        <v>132</v>
      </c>
      <c r="J30" s="131">
        <v>1</v>
      </c>
      <c r="K30" s="132" t="s">
        <v>161</v>
      </c>
    </row>
    <row r="31" spans="2:21" x14ac:dyDescent="0.25">
      <c r="F31" t="s">
        <v>264</v>
      </c>
      <c r="G31" s="132" t="s">
        <v>113</v>
      </c>
      <c r="H31" s="131">
        <v>0.5</v>
      </c>
      <c r="I31" s="132" t="s">
        <v>270</v>
      </c>
      <c r="J31" s="131">
        <v>0.2</v>
      </c>
      <c r="K31" s="132" t="s">
        <v>127</v>
      </c>
    </row>
    <row r="32" spans="2:21" x14ac:dyDescent="0.25">
      <c r="F32" t="s">
        <v>265</v>
      </c>
      <c r="G32" s="132" t="s">
        <v>113</v>
      </c>
      <c r="H32" s="131">
        <v>0.5</v>
      </c>
      <c r="I32" s="132" t="s">
        <v>124</v>
      </c>
      <c r="J32" s="131">
        <v>0.4</v>
      </c>
      <c r="K32" s="132" t="s">
        <v>127</v>
      </c>
    </row>
    <row r="33" spans="6:11" x14ac:dyDescent="0.25">
      <c r="F33" t="s">
        <v>267</v>
      </c>
      <c r="G33" s="132" t="s">
        <v>113</v>
      </c>
      <c r="H33" s="131">
        <v>0.5</v>
      </c>
      <c r="I33" s="132" t="s">
        <v>127</v>
      </c>
      <c r="J33" s="131">
        <v>0.6</v>
      </c>
      <c r="K33" s="132" t="s">
        <v>127</v>
      </c>
    </row>
    <row r="34" spans="6:11" x14ac:dyDescent="0.25">
      <c r="F34" t="s">
        <v>269</v>
      </c>
      <c r="G34" s="132" t="s">
        <v>113</v>
      </c>
      <c r="H34" s="131">
        <v>0.5</v>
      </c>
      <c r="I34" s="132" t="s">
        <v>130</v>
      </c>
      <c r="J34" s="131">
        <v>0.8</v>
      </c>
      <c r="K34" s="132" t="s">
        <v>163</v>
      </c>
    </row>
    <row r="35" spans="6:11" x14ac:dyDescent="0.25">
      <c r="F35" t="s">
        <v>268</v>
      </c>
      <c r="G35" s="132" t="s">
        <v>113</v>
      </c>
      <c r="H35" s="131">
        <v>0.5</v>
      </c>
      <c r="I35" s="132" t="s">
        <v>132</v>
      </c>
      <c r="J35" s="131">
        <v>1</v>
      </c>
      <c r="K35" s="132" t="s">
        <v>161</v>
      </c>
    </row>
    <row r="37" spans="6:11" ht="45" x14ac:dyDescent="0.25">
      <c r="G37" s="133" t="s">
        <v>278</v>
      </c>
    </row>
    <row r="38" spans="6:11" ht="105" x14ac:dyDescent="0.25">
      <c r="G38" s="133" t="s">
        <v>279</v>
      </c>
    </row>
    <row r="39" spans="6:11" ht="75" x14ac:dyDescent="0.25">
      <c r="G39" s="133" t="s">
        <v>280</v>
      </c>
    </row>
    <row r="40" spans="6:11" ht="75" x14ac:dyDescent="0.25">
      <c r="G40" s="133" t="s">
        <v>281</v>
      </c>
    </row>
    <row r="41" spans="6:11" ht="75" x14ac:dyDescent="0.25">
      <c r="G41" s="133" t="s">
        <v>282</v>
      </c>
    </row>
    <row r="42" spans="6:11" ht="45" x14ac:dyDescent="0.25">
      <c r="G42" s="133" t="s">
        <v>283</v>
      </c>
    </row>
    <row r="43" spans="6:11" ht="105" x14ac:dyDescent="0.25">
      <c r="G43" s="133" t="s">
        <v>284</v>
      </c>
    </row>
    <row r="44" spans="6:11" ht="75" x14ac:dyDescent="0.25">
      <c r="G44" s="133" t="s">
        <v>285</v>
      </c>
    </row>
    <row r="45" spans="6:11" ht="75" x14ac:dyDescent="0.25">
      <c r="G45" s="133" t="s">
        <v>286</v>
      </c>
    </row>
    <row r="46" spans="6:11" ht="75" x14ac:dyDescent="0.25">
      <c r="G46" s="133" t="s">
        <v>287</v>
      </c>
    </row>
    <row r="47" spans="6:11" ht="45" x14ac:dyDescent="0.25">
      <c r="G47" s="133" t="s">
        <v>288</v>
      </c>
    </row>
    <row r="48" spans="6:11" ht="105" x14ac:dyDescent="0.25">
      <c r="G48" s="133" t="s">
        <v>289</v>
      </c>
    </row>
    <row r="49" spans="7:7" ht="75" x14ac:dyDescent="0.25">
      <c r="G49" s="133" t="s">
        <v>290</v>
      </c>
    </row>
    <row r="50" spans="7:7" ht="75" x14ac:dyDescent="0.25">
      <c r="G50" s="133" t="s">
        <v>291</v>
      </c>
    </row>
    <row r="51" spans="7:7" ht="75" x14ac:dyDescent="0.25">
      <c r="G51" s="133" t="s">
        <v>292</v>
      </c>
    </row>
    <row r="52" spans="7:7" ht="45" x14ac:dyDescent="0.25">
      <c r="G52" s="133" t="s">
        <v>293</v>
      </c>
    </row>
    <row r="53" spans="7:7" ht="105" x14ac:dyDescent="0.25">
      <c r="G53" s="133" t="s">
        <v>294</v>
      </c>
    </row>
    <row r="54" spans="7:7" ht="75" x14ac:dyDescent="0.25">
      <c r="G54" s="133" t="s">
        <v>295</v>
      </c>
    </row>
    <row r="55" spans="7:7" ht="75" x14ac:dyDescent="0.25">
      <c r="G55" s="133" t="s">
        <v>296</v>
      </c>
    </row>
    <row r="56" spans="7:7" ht="75" x14ac:dyDescent="0.25">
      <c r="G56" s="133" t="s">
        <v>297</v>
      </c>
    </row>
    <row r="57" spans="7:7" ht="45" x14ac:dyDescent="0.25">
      <c r="G57" s="133" t="s">
        <v>298</v>
      </c>
    </row>
    <row r="58" spans="7:7" ht="105" x14ac:dyDescent="0.25">
      <c r="G58" s="133" t="s">
        <v>299</v>
      </c>
    </row>
    <row r="59" spans="7:7" ht="75" x14ac:dyDescent="0.25">
      <c r="G59" s="133" t="s">
        <v>300</v>
      </c>
    </row>
    <row r="60" spans="7:7" ht="75" x14ac:dyDescent="0.25">
      <c r="G60" s="133" t="s">
        <v>301</v>
      </c>
    </row>
    <row r="61" spans="7:7" ht="75" x14ac:dyDescent="0.25">
      <c r="G61" s="133" t="s">
        <v>302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Presentacion </vt:lpstr>
      <vt:lpstr>Análisis de Contexto  </vt:lpstr>
      <vt:lpstr>Estrategias </vt:lpstr>
      <vt:lpstr>Instructivo</vt:lpstr>
      <vt:lpstr>Mapa Final</vt:lpstr>
      <vt:lpstr>Clasificación Riesgo</vt:lpstr>
      <vt:lpstr>Tabla probabilidad</vt:lpstr>
      <vt:lpstr>Tabla Impacto </vt:lpstr>
      <vt:lpstr>Hoja1</vt:lpstr>
      <vt:lpstr>LISTA</vt:lpstr>
      <vt:lpstr>Tabla Valoración de Controles</vt:lpstr>
      <vt:lpstr>Matriz de Calor</vt:lpstr>
      <vt:lpstr>Seguimiento 1 Trimestre</vt:lpstr>
      <vt:lpstr>Seguimiento 2 Trimestre</vt:lpstr>
      <vt:lpstr>Seguimiento 3 Trimestre</vt:lpstr>
      <vt:lpstr>Seguimiento 4 Trimestre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2021-04-16T16:11:31Z</dcterms:created>
  <dcterms:modified xsi:type="dcterms:W3CDTF">2021-07-19T17:33:11Z</dcterms:modified>
</cp:coreProperties>
</file>